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hardik.malhotra\Desktop\Desktop Data\BPCL - Acrylic Acid\"/>
    </mc:Choice>
  </mc:AlternateContent>
  <xr:revisionPtr revIDLastSave="0" documentId="13_ncr:1_{69DDA98E-7EEF-456F-AFAE-E85D06A6991F}" xr6:coauthVersionLast="47" xr6:coauthVersionMax="47" xr10:uidLastSave="{00000000-0000-0000-0000-000000000000}"/>
  <bookViews>
    <workbookView xWindow="-120" yWindow="-120" windowWidth="20730" windowHeight="11160" tabRatio="865" activeTab="1" xr2:uid="{A2E28F20-FCE1-4D3C-B354-44BE69C43EE5}"/>
  </bookViews>
  <sheets>
    <sheet name="Price Calcuation " sheetId="6" r:id="rId1"/>
    <sheet name="Kochi to Diff Location Price" sheetId="1" r:id="rId2"/>
    <sheet name="Competitive Price Kochi to Ahme" sheetId="2" r:id="rId3"/>
    <sheet name="Competitive Price Kochi to Delh" sheetId="3" r:id="rId4"/>
    <sheet name="Competitive Price Kochi to Hald" sheetId="4" r:id="rId5"/>
    <sheet name="Competitive Price Kochi to Vish" sheetId="5" r:id="rId6"/>
  </sheets>
  <externalReferences>
    <externalReference r:id="rId7"/>
  </externalReferences>
  <definedNames>
    <definedName name="Myqty" hidden="1">[1]Chartsv!$HD$2:$HD$14</definedName>
    <definedName name="Myup" hidden="1">[1]Chartsv!$HC$2:$HC$14</definedName>
    <definedName name="Myvalue" hidden="1">[1]Chartsv!$HF$2:$HF$14</definedName>
    <definedName name="Myweeks" hidden="1">[1]Chartsv!$HB$2:$HB$14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 i="6" l="1"/>
  <c r="D9" i="6"/>
  <c r="D3" i="6"/>
  <c r="D4" i="6" s="1"/>
  <c r="D5" i="6" s="1"/>
  <c r="D7" i="6" l="1"/>
  <c r="D8" i="6" s="1"/>
  <c r="D10" i="6" s="1"/>
  <c r="D11" i="6" s="1"/>
  <c r="D15" i="6" s="1"/>
  <c r="J35" i="5" l="1"/>
  <c r="K35" i="5" s="1"/>
  <c r="L35" i="5" s="1"/>
  <c r="M35" i="5" s="1"/>
  <c r="F35" i="5"/>
  <c r="G35" i="5" s="1"/>
  <c r="J34" i="5"/>
  <c r="K34" i="5" s="1"/>
  <c r="F34" i="5"/>
  <c r="G34" i="5" s="1"/>
  <c r="J33" i="5"/>
  <c r="K33" i="5" s="1"/>
  <c r="L33" i="5" s="1"/>
  <c r="M33" i="5" s="1"/>
  <c r="F33" i="5"/>
  <c r="G33" i="5" s="1"/>
  <c r="J32" i="5"/>
  <c r="K32" i="5" s="1"/>
  <c r="F32" i="5"/>
  <c r="G32" i="5" s="1"/>
  <c r="J31" i="5"/>
  <c r="K31" i="5" s="1"/>
  <c r="L31" i="5" s="1"/>
  <c r="M31" i="5" s="1"/>
  <c r="F31" i="5"/>
  <c r="G31" i="5" s="1"/>
  <c r="J30" i="5"/>
  <c r="K30" i="5" s="1"/>
  <c r="F30" i="5"/>
  <c r="G30" i="5" s="1"/>
  <c r="J29" i="5"/>
  <c r="K29" i="5" s="1"/>
  <c r="L29" i="5" s="1"/>
  <c r="M29" i="5" s="1"/>
  <c r="F29" i="5"/>
  <c r="G29" i="5" s="1"/>
  <c r="J28" i="5"/>
  <c r="K28" i="5" s="1"/>
  <c r="F28" i="5"/>
  <c r="G28" i="5" s="1"/>
  <c r="J27" i="5"/>
  <c r="K27" i="5" s="1"/>
  <c r="L27" i="5" s="1"/>
  <c r="M27" i="5" s="1"/>
  <c r="F27" i="5"/>
  <c r="G27" i="5" s="1"/>
  <c r="J26" i="5"/>
  <c r="K26" i="5" s="1"/>
  <c r="F26" i="5"/>
  <c r="G26" i="5" s="1"/>
  <c r="J25" i="5"/>
  <c r="K25" i="5" s="1"/>
  <c r="L25" i="5" s="1"/>
  <c r="M25" i="5" s="1"/>
  <c r="F25" i="5"/>
  <c r="G25" i="5" s="1"/>
  <c r="J24" i="5"/>
  <c r="K24" i="5" s="1"/>
  <c r="F24" i="5"/>
  <c r="G24" i="5" s="1"/>
  <c r="J23" i="5"/>
  <c r="K23" i="5" s="1"/>
  <c r="L23" i="5" s="1"/>
  <c r="M23" i="5" s="1"/>
  <c r="F23" i="5"/>
  <c r="G23" i="5" s="1"/>
  <c r="J22" i="5"/>
  <c r="K22" i="5" s="1"/>
  <c r="F22" i="5"/>
  <c r="G22" i="5" s="1"/>
  <c r="J21" i="5"/>
  <c r="K21" i="5" s="1"/>
  <c r="L21" i="5" s="1"/>
  <c r="M21" i="5" s="1"/>
  <c r="F21" i="5"/>
  <c r="G21" i="5" s="1"/>
  <c r="J20" i="5"/>
  <c r="K20" i="5" s="1"/>
  <c r="F20" i="5"/>
  <c r="G20" i="5" s="1"/>
  <c r="O17" i="5"/>
  <c r="M17" i="5"/>
  <c r="N17" i="5" s="1"/>
  <c r="M16" i="5"/>
  <c r="O16" i="5" s="1"/>
  <c r="N15" i="5"/>
  <c r="M15" i="5"/>
  <c r="O15" i="5" s="1"/>
  <c r="M14" i="5"/>
  <c r="O14" i="5" s="1"/>
  <c r="N13" i="5"/>
  <c r="M13" i="5"/>
  <c r="O13" i="5" s="1"/>
  <c r="O12" i="5"/>
  <c r="N12" i="5"/>
  <c r="M12" i="5"/>
  <c r="M11" i="5"/>
  <c r="O11" i="5" s="1"/>
  <c r="M10" i="5"/>
  <c r="O10" i="5" s="1"/>
  <c r="O9" i="5"/>
  <c r="N9" i="5"/>
  <c r="M9" i="5"/>
  <c r="M8" i="5"/>
  <c r="O8" i="5" s="1"/>
  <c r="N7" i="5"/>
  <c r="M7" i="5"/>
  <c r="O7" i="5" s="1"/>
  <c r="O6" i="5"/>
  <c r="M6" i="5"/>
  <c r="N6" i="5" s="1"/>
  <c r="O5" i="5"/>
  <c r="N5" i="5"/>
  <c r="M5" i="5"/>
  <c r="O4" i="5"/>
  <c r="N4" i="5"/>
  <c r="M4" i="5"/>
  <c r="M3" i="5"/>
  <c r="O3" i="5" s="1"/>
  <c r="M2" i="5"/>
  <c r="O2" i="5" s="1"/>
  <c r="L17" i="5"/>
  <c r="L16" i="5"/>
  <c r="L15" i="5"/>
  <c r="L14" i="5"/>
  <c r="L13" i="5"/>
  <c r="L12" i="5"/>
  <c r="L11" i="5"/>
  <c r="L10" i="5"/>
  <c r="L9" i="5"/>
  <c r="L8" i="5"/>
  <c r="L7" i="5"/>
  <c r="L6" i="5"/>
  <c r="L5" i="5"/>
  <c r="L4" i="5"/>
  <c r="L3" i="5"/>
  <c r="L2" i="5"/>
  <c r="K17" i="5"/>
  <c r="K16" i="5"/>
  <c r="K15" i="5"/>
  <c r="K14" i="5"/>
  <c r="K13" i="5"/>
  <c r="K12" i="5"/>
  <c r="K11" i="5"/>
  <c r="K10" i="5"/>
  <c r="K9" i="5"/>
  <c r="K8" i="5"/>
  <c r="K7" i="5"/>
  <c r="K6" i="5"/>
  <c r="K5" i="5"/>
  <c r="K4" i="5"/>
  <c r="K3" i="5"/>
  <c r="K2" i="5"/>
  <c r="J17" i="5"/>
  <c r="J16" i="5"/>
  <c r="J15" i="5"/>
  <c r="J14" i="5"/>
  <c r="J13" i="5"/>
  <c r="J12" i="5"/>
  <c r="J11" i="5"/>
  <c r="J10" i="5"/>
  <c r="J9" i="5"/>
  <c r="J8" i="5"/>
  <c r="J7" i="5"/>
  <c r="J6" i="5"/>
  <c r="J5" i="5"/>
  <c r="J4" i="5"/>
  <c r="J3" i="5"/>
  <c r="J2" i="5"/>
  <c r="G17" i="5"/>
  <c r="G16" i="5"/>
  <c r="G15" i="5"/>
  <c r="G14" i="5"/>
  <c r="G13" i="5"/>
  <c r="G12" i="5"/>
  <c r="G11" i="5"/>
  <c r="G10" i="5"/>
  <c r="G9" i="5"/>
  <c r="G8" i="5"/>
  <c r="G7" i="5"/>
  <c r="G6" i="5"/>
  <c r="G5" i="5"/>
  <c r="G4" i="5"/>
  <c r="G3" i="5"/>
  <c r="G2" i="5"/>
  <c r="F17" i="5"/>
  <c r="F16" i="5"/>
  <c r="F15" i="5"/>
  <c r="F14" i="5"/>
  <c r="F13" i="5"/>
  <c r="F12" i="5"/>
  <c r="F11" i="5"/>
  <c r="F10" i="5"/>
  <c r="F9" i="5"/>
  <c r="F8" i="5"/>
  <c r="F7" i="5"/>
  <c r="F6" i="5"/>
  <c r="F5" i="5"/>
  <c r="F4" i="5"/>
  <c r="F3" i="5"/>
  <c r="F2" i="5"/>
  <c r="J35" i="4"/>
  <c r="K35" i="4" s="1"/>
  <c r="F35" i="4"/>
  <c r="G35" i="4" s="1"/>
  <c r="J34" i="4"/>
  <c r="K34" i="4" s="1"/>
  <c r="F34" i="4"/>
  <c r="G34" i="4" s="1"/>
  <c r="J33" i="4"/>
  <c r="K33" i="4" s="1"/>
  <c r="F33" i="4"/>
  <c r="G33" i="4" s="1"/>
  <c r="J32" i="4"/>
  <c r="K32" i="4" s="1"/>
  <c r="F32" i="4"/>
  <c r="G32" i="4" s="1"/>
  <c r="J31" i="4"/>
  <c r="K31" i="4" s="1"/>
  <c r="F31" i="4"/>
  <c r="G31" i="4" s="1"/>
  <c r="J30" i="4"/>
  <c r="K30" i="4" s="1"/>
  <c r="F30" i="4"/>
  <c r="G30" i="4" s="1"/>
  <c r="J29" i="4"/>
  <c r="K29" i="4" s="1"/>
  <c r="F29" i="4"/>
  <c r="G29" i="4" s="1"/>
  <c r="J28" i="4"/>
  <c r="K28" i="4" s="1"/>
  <c r="F28" i="4"/>
  <c r="G28" i="4" s="1"/>
  <c r="J27" i="4"/>
  <c r="K27" i="4" s="1"/>
  <c r="F27" i="4"/>
  <c r="G27" i="4" s="1"/>
  <c r="J26" i="4"/>
  <c r="K26" i="4" s="1"/>
  <c r="F26" i="4"/>
  <c r="G26" i="4" s="1"/>
  <c r="J25" i="4"/>
  <c r="K25" i="4" s="1"/>
  <c r="F25" i="4"/>
  <c r="G25" i="4" s="1"/>
  <c r="J24" i="4"/>
  <c r="K24" i="4" s="1"/>
  <c r="F24" i="4"/>
  <c r="G24" i="4" s="1"/>
  <c r="J23" i="4"/>
  <c r="K23" i="4" s="1"/>
  <c r="F23" i="4"/>
  <c r="G23" i="4" s="1"/>
  <c r="J22" i="4"/>
  <c r="K22" i="4" s="1"/>
  <c r="F22" i="4"/>
  <c r="G22" i="4" s="1"/>
  <c r="J21" i="4"/>
  <c r="K21" i="4" s="1"/>
  <c r="F21" i="4"/>
  <c r="G21" i="4" s="1"/>
  <c r="J20" i="4"/>
  <c r="K20" i="4" s="1"/>
  <c r="F20" i="4"/>
  <c r="G20" i="4" s="1"/>
  <c r="L17" i="4"/>
  <c r="M17" i="4" s="1"/>
  <c r="L16" i="4"/>
  <c r="M16" i="4" s="1"/>
  <c r="L15" i="4"/>
  <c r="M15" i="4" s="1"/>
  <c r="L14" i="4"/>
  <c r="M14" i="4" s="1"/>
  <c r="L13" i="4"/>
  <c r="M13" i="4" s="1"/>
  <c r="L12" i="4"/>
  <c r="M12" i="4" s="1"/>
  <c r="L11" i="4"/>
  <c r="M11" i="4" s="1"/>
  <c r="L10" i="4"/>
  <c r="M10" i="4" s="1"/>
  <c r="L9" i="4"/>
  <c r="M9" i="4" s="1"/>
  <c r="L8" i="4"/>
  <c r="M8" i="4" s="1"/>
  <c r="L7" i="4"/>
  <c r="M7" i="4" s="1"/>
  <c r="L6" i="4"/>
  <c r="M6" i="4" s="1"/>
  <c r="L5" i="4"/>
  <c r="M5" i="4" s="1"/>
  <c r="L4" i="4"/>
  <c r="M4" i="4" s="1"/>
  <c r="L3" i="4"/>
  <c r="M3" i="4" s="1"/>
  <c r="L2" i="4"/>
  <c r="M2" i="4" s="1"/>
  <c r="J17" i="4"/>
  <c r="K17" i="4" s="1"/>
  <c r="K16" i="4"/>
  <c r="J16" i="4"/>
  <c r="J15" i="4"/>
  <c r="K15" i="4" s="1"/>
  <c r="K14" i="4"/>
  <c r="J14" i="4"/>
  <c r="J13" i="4"/>
  <c r="K13" i="4" s="1"/>
  <c r="K12" i="4"/>
  <c r="J12" i="4"/>
  <c r="J11" i="4"/>
  <c r="K11" i="4" s="1"/>
  <c r="K10" i="4"/>
  <c r="J10" i="4"/>
  <c r="J9" i="4"/>
  <c r="K9" i="4" s="1"/>
  <c r="K8" i="4"/>
  <c r="J8" i="4"/>
  <c r="J7" i="4"/>
  <c r="K7" i="4" s="1"/>
  <c r="K6" i="4"/>
  <c r="J6" i="4"/>
  <c r="J5" i="4"/>
  <c r="K5" i="4" s="1"/>
  <c r="K4" i="4"/>
  <c r="J4" i="4"/>
  <c r="J3" i="4"/>
  <c r="K3" i="4" s="1"/>
  <c r="K2" i="4"/>
  <c r="J2" i="4"/>
  <c r="G17" i="4"/>
  <c r="F17" i="4"/>
  <c r="G16" i="4"/>
  <c r="F16" i="4"/>
  <c r="F15" i="4"/>
  <c r="G15" i="4" s="1"/>
  <c r="F14" i="4"/>
  <c r="G14" i="4" s="1"/>
  <c r="G13" i="4"/>
  <c r="F13" i="4"/>
  <c r="G12" i="4"/>
  <c r="F12" i="4"/>
  <c r="F11" i="4"/>
  <c r="G11" i="4" s="1"/>
  <c r="F10" i="4"/>
  <c r="G10" i="4" s="1"/>
  <c r="G9" i="4"/>
  <c r="F9" i="4"/>
  <c r="G8" i="4"/>
  <c r="F8" i="4"/>
  <c r="F7" i="4"/>
  <c r="G7" i="4" s="1"/>
  <c r="F6" i="4"/>
  <c r="G6" i="4" s="1"/>
  <c r="G5" i="4"/>
  <c r="F5" i="4"/>
  <c r="G4" i="4"/>
  <c r="F4" i="4"/>
  <c r="F3" i="4"/>
  <c r="G3" i="4" s="1"/>
  <c r="F2" i="4"/>
  <c r="G2" i="4" s="1"/>
  <c r="J35" i="3"/>
  <c r="K35" i="3" s="1"/>
  <c r="F35" i="3"/>
  <c r="G35" i="3" s="1"/>
  <c r="J34" i="3"/>
  <c r="K34" i="3" s="1"/>
  <c r="F34" i="3"/>
  <c r="G34" i="3" s="1"/>
  <c r="J33" i="3"/>
  <c r="K33" i="3" s="1"/>
  <c r="F33" i="3"/>
  <c r="G33" i="3" s="1"/>
  <c r="J32" i="3"/>
  <c r="K32" i="3" s="1"/>
  <c r="F32" i="3"/>
  <c r="G32" i="3" s="1"/>
  <c r="J31" i="3"/>
  <c r="K31" i="3" s="1"/>
  <c r="F31" i="3"/>
  <c r="G31" i="3" s="1"/>
  <c r="J30" i="3"/>
  <c r="K30" i="3" s="1"/>
  <c r="F30" i="3"/>
  <c r="G30" i="3" s="1"/>
  <c r="J29" i="3"/>
  <c r="K29" i="3" s="1"/>
  <c r="F29" i="3"/>
  <c r="G29" i="3" s="1"/>
  <c r="J28" i="3"/>
  <c r="K28" i="3" s="1"/>
  <c r="F28" i="3"/>
  <c r="G28" i="3" s="1"/>
  <c r="J27" i="3"/>
  <c r="K27" i="3" s="1"/>
  <c r="F27" i="3"/>
  <c r="G27" i="3" s="1"/>
  <c r="J26" i="3"/>
  <c r="K26" i="3" s="1"/>
  <c r="F26" i="3"/>
  <c r="G26" i="3" s="1"/>
  <c r="J25" i="3"/>
  <c r="K25" i="3" s="1"/>
  <c r="F25" i="3"/>
  <c r="G25" i="3" s="1"/>
  <c r="J24" i="3"/>
  <c r="K24" i="3" s="1"/>
  <c r="F24" i="3"/>
  <c r="G24" i="3" s="1"/>
  <c r="J23" i="3"/>
  <c r="K23" i="3" s="1"/>
  <c r="F23" i="3"/>
  <c r="G23" i="3" s="1"/>
  <c r="J22" i="3"/>
  <c r="K22" i="3" s="1"/>
  <c r="F22" i="3"/>
  <c r="G22" i="3" s="1"/>
  <c r="J21" i="3"/>
  <c r="K21" i="3" s="1"/>
  <c r="F21" i="3"/>
  <c r="G21" i="3" s="1"/>
  <c r="J20" i="3"/>
  <c r="K20" i="3" s="1"/>
  <c r="F20" i="3"/>
  <c r="G20" i="3" s="1"/>
  <c r="O17" i="3"/>
  <c r="N17" i="3"/>
  <c r="O16" i="3"/>
  <c r="N16" i="3"/>
  <c r="O15" i="3"/>
  <c r="N15" i="3"/>
  <c r="O14" i="3"/>
  <c r="N14" i="3"/>
  <c r="O13" i="3"/>
  <c r="N13" i="3"/>
  <c r="O12" i="3"/>
  <c r="N12" i="3"/>
  <c r="O11" i="3"/>
  <c r="N11" i="3"/>
  <c r="O10" i="3"/>
  <c r="N10" i="3"/>
  <c r="O9" i="3"/>
  <c r="N9" i="3"/>
  <c r="O8" i="3"/>
  <c r="N8" i="3"/>
  <c r="O7" i="3"/>
  <c r="N7" i="3"/>
  <c r="O6" i="3"/>
  <c r="N6" i="3"/>
  <c r="O5" i="3"/>
  <c r="N5" i="3"/>
  <c r="O4" i="3"/>
  <c r="N4" i="3"/>
  <c r="O3" i="3"/>
  <c r="N3" i="3"/>
  <c r="O2" i="3"/>
  <c r="N2" i="3"/>
  <c r="M17" i="3"/>
  <c r="M16" i="3"/>
  <c r="M15" i="3"/>
  <c r="M14" i="3"/>
  <c r="M13" i="3"/>
  <c r="M12" i="3"/>
  <c r="M11" i="3"/>
  <c r="M10" i="3"/>
  <c r="M9" i="3"/>
  <c r="M8" i="3"/>
  <c r="M7" i="3"/>
  <c r="M6" i="3"/>
  <c r="M5" i="3"/>
  <c r="M4" i="3"/>
  <c r="M3" i="3"/>
  <c r="M2" i="3"/>
  <c r="L17" i="3"/>
  <c r="L16" i="3"/>
  <c r="L15" i="3"/>
  <c r="L14" i="3"/>
  <c r="L13" i="3"/>
  <c r="L12" i="3"/>
  <c r="L11" i="3"/>
  <c r="L10" i="3"/>
  <c r="L9" i="3"/>
  <c r="L8" i="3"/>
  <c r="L7" i="3"/>
  <c r="L6" i="3"/>
  <c r="L5" i="3"/>
  <c r="L4" i="3"/>
  <c r="L3" i="3"/>
  <c r="L2" i="3"/>
  <c r="K17" i="3"/>
  <c r="K16" i="3"/>
  <c r="K15" i="3"/>
  <c r="K14" i="3"/>
  <c r="K13" i="3"/>
  <c r="K12" i="3"/>
  <c r="K11" i="3"/>
  <c r="K10" i="3"/>
  <c r="K9" i="3"/>
  <c r="K8" i="3"/>
  <c r="K7" i="3"/>
  <c r="K6" i="3"/>
  <c r="K5" i="3"/>
  <c r="K4" i="3"/>
  <c r="K3" i="3"/>
  <c r="K2" i="3"/>
  <c r="J17" i="3"/>
  <c r="J16" i="3"/>
  <c r="J15" i="3"/>
  <c r="J14" i="3"/>
  <c r="J13" i="3"/>
  <c r="J12" i="3"/>
  <c r="J11" i="3"/>
  <c r="J10" i="3"/>
  <c r="J9" i="3"/>
  <c r="J8" i="3"/>
  <c r="J7" i="3"/>
  <c r="J6" i="3"/>
  <c r="J5" i="3"/>
  <c r="J4" i="3"/>
  <c r="J3" i="3"/>
  <c r="J2" i="3"/>
  <c r="G2" i="3"/>
  <c r="G17" i="3"/>
  <c r="G16" i="3"/>
  <c r="G15" i="3"/>
  <c r="G14" i="3"/>
  <c r="G13" i="3"/>
  <c r="G12" i="3"/>
  <c r="G11" i="3"/>
  <c r="G10" i="3"/>
  <c r="G9" i="3"/>
  <c r="G8" i="3"/>
  <c r="G7" i="3"/>
  <c r="G6" i="3"/>
  <c r="G5" i="3"/>
  <c r="G4" i="3"/>
  <c r="G3" i="3"/>
  <c r="F17" i="3"/>
  <c r="F16" i="3"/>
  <c r="F15" i="3"/>
  <c r="F14" i="3"/>
  <c r="F13" i="3"/>
  <c r="F12" i="3"/>
  <c r="F11" i="3"/>
  <c r="F10" i="3"/>
  <c r="F9" i="3"/>
  <c r="F8" i="3"/>
  <c r="F7" i="3"/>
  <c r="F6" i="3"/>
  <c r="F5" i="3"/>
  <c r="F4" i="3"/>
  <c r="F3" i="3"/>
  <c r="F2" i="3"/>
  <c r="J35" i="2"/>
  <c r="K35" i="2" s="1"/>
  <c r="L35" i="2" s="1"/>
  <c r="M35" i="2" s="1"/>
  <c r="J34" i="2"/>
  <c r="K34" i="2" s="1"/>
  <c r="J33" i="2"/>
  <c r="K33" i="2" s="1"/>
  <c r="J32" i="2"/>
  <c r="K32" i="2" s="1"/>
  <c r="J31" i="2"/>
  <c r="K31" i="2" s="1"/>
  <c r="J30" i="2"/>
  <c r="K30" i="2" s="1"/>
  <c r="J29" i="2"/>
  <c r="K29" i="2" s="1"/>
  <c r="J28" i="2"/>
  <c r="K28" i="2" s="1"/>
  <c r="J27" i="2"/>
  <c r="K27" i="2" s="1"/>
  <c r="L27" i="2" s="1"/>
  <c r="M27" i="2" s="1"/>
  <c r="J26" i="2"/>
  <c r="K26" i="2" s="1"/>
  <c r="J25" i="2"/>
  <c r="K25" i="2" s="1"/>
  <c r="J24" i="2"/>
  <c r="K24" i="2" s="1"/>
  <c r="J23" i="2"/>
  <c r="K23" i="2" s="1"/>
  <c r="J22" i="2"/>
  <c r="K22" i="2" s="1"/>
  <c r="J21" i="2"/>
  <c r="K21" i="2" s="1"/>
  <c r="J20" i="2"/>
  <c r="K20" i="2" s="1"/>
  <c r="J3" i="2"/>
  <c r="K3" i="2" s="1"/>
  <c r="J4" i="2"/>
  <c r="K4" i="2" s="1"/>
  <c r="J5" i="2"/>
  <c r="K5" i="2" s="1"/>
  <c r="J6" i="2"/>
  <c r="K6" i="2" s="1"/>
  <c r="J7" i="2"/>
  <c r="J8" i="2"/>
  <c r="K8" i="2" s="1"/>
  <c r="J9" i="2"/>
  <c r="J10" i="2"/>
  <c r="K10" i="2" s="1"/>
  <c r="J11" i="2"/>
  <c r="K11" i="2" s="1"/>
  <c r="J12" i="2"/>
  <c r="K12" i="2" s="1"/>
  <c r="J13" i="2"/>
  <c r="K13" i="2" s="1"/>
  <c r="J14" i="2"/>
  <c r="K14" i="2" s="1"/>
  <c r="J15" i="2"/>
  <c r="K15" i="2" s="1"/>
  <c r="J16" i="2"/>
  <c r="K16" i="2" s="1"/>
  <c r="J17" i="2"/>
  <c r="J2" i="2"/>
  <c r="K7" i="2"/>
  <c r="K9" i="2"/>
  <c r="K17" i="2"/>
  <c r="F35" i="2"/>
  <c r="G35" i="2" s="1"/>
  <c r="F34" i="2"/>
  <c r="G34" i="2" s="1"/>
  <c r="F33" i="2"/>
  <c r="G33" i="2" s="1"/>
  <c r="F32" i="2"/>
  <c r="G32" i="2" s="1"/>
  <c r="F31" i="2"/>
  <c r="G31" i="2" s="1"/>
  <c r="F30" i="2"/>
  <c r="G30" i="2" s="1"/>
  <c r="F29" i="2"/>
  <c r="G29" i="2" s="1"/>
  <c r="F28" i="2"/>
  <c r="G28" i="2" s="1"/>
  <c r="F27" i="2"/>
  <c r="G27" i="2" s="1"/>
  <c r="G26" i="2"/>
  <c r="F26" i="2"/>
  <c r="F25" i="2"/>
  <c r="G25" i="2" s="1"/>
  <c r="F24" i="2"/>
  <c r="G24" i="2" s="1"/>
  <c r="F23" i="2"/>
  <c r="G23" i="2" s="1"/>
  <c r="F22" i="2"/>
  <c r="G22" i="2" s="1"/>
  <c r="F21" i="2"/>
  <c r="G21" i="2" s="1"/>
  <c r="F20" i="2"/>
  <c r="G20" i="2" s="1"/>
  <c r="F3" i="2"/>
  <c r="G3" i="2" s="1"/>
  <c r="F4" i="2"/>
  <c r="G4" i="2" s="1"/>
  <c r="F5" i="2"/>
  <c r="G5" i="2" s="1"/>
  <c r="F6" i="2"/>
  <c r="G6" i="2" s="1"/>
  <c r="F7" i="2"/>
  <c r="G7" i="2" s="1"/>
  <c r="F8" i="2"/>
  <c r="G8" i="2" s="1"/>
  <c r="F9" i="2"/>
  <c r="G9" i="2" s="1"/>
  <c r="F10" i="2"/>
  <c r="G10" i="2" s="1"/>
  <c r="F11" i="2"/>
  <c r="G11" i="2" s="1"/>
  <c r="F12" i="2"/>
  <c r="G12" i="2" s="1"/>
  <c r="F13" i="2"/>
  <c r="G13" i="2" s="1"/>
  <c r="F14" i="2"/>
  <c r="G14" i="2" s="1"/>
  <c r="F15" i="2"/>
  <c r="G15" i="2" s="1"/>
  <c r="F16" i="2"/>
  <c r="G16" i="2" s="1"/>
  <c r="F17" i="2"/>
  <c r="G17" i="2" s="1"/>
  <c r="F2" i="2"/>
  <c r="G2" i="2" s="1"/>
  <c r="E3" i="1"/>
  <c r="E4" i="1"/>
  <c r="E5" i="1"/>
  <c r="E6" i="1"/>
  <c r="E7" i="1"/>
  <c r="E8" i="1"/>
  <c r="E9" i="1"/>
  <c r="E10" i="1"/>
  <c r="E11" i="1"/>
  <c r="E12" i="1"/>
  <c r="E13" i="1"/>
  <c r="E14" i="1"/>
  <c r="E15" i="1"/>
  <c r="E16" i="1"/>
  <c r="E17" i="1"/>
  <c r="E2" i="1"/>
  <c r="L20" i="2" l="1"/>
  <c r="M20" i="2" s="1"/>
  <c r="L28" i="2"/>
  <c r="M28" i="2" s="1"/>
  <c r="O28" i="2" s="1"/>
  <c r="L21" i="2"/>
  <c r="M21" i="2" s="1"/>
  <c r="L29" i="2"/>
  <c r="M29" i="2" s="1"/>
  <c r="L22" i="2"/>
  <c r="M22" i="2" s="1"/>
  <c r="L30" i="2"/>
  <c r="M30" i="2" s="1"/>
  <c r="L23" i="2"/>
  <c r="M23" i="2" s="1"/>
  <c r="O23" i="2" s="1"/>
  <c r="L31" i="2"/>
  <c r="M31" i="2" s="1"/>
  <c r="O31" i="2" s="1"/>
  <c r="L24" i="2"/>
  <c r="M24" i="2" s="1"/>
  <c r="L32" i="2"/>
  <c r="M32" i="2" s="1"/>
  <c r="O32" i="2" s="1"/>
  <c r="L25" i="2"/>
  <c r="M25" i="2" s="1"/>
  <c r="L33" i="2"/>
  <c r="M33" i="2" s="1"/>
  <c r="L26" i="2"/>
  <c r="M26" i="2" s="1"/>
  <c r="L34" i="2"/>
  <c r="M34" i="2" s="1"/>
  <c r="L20" i="5"/>
  <c r="M20" i="5" s="1"/>
  <c r="L24" i="5"/>
  <c r="M24" i="5" s="1"/>
  <c r="L28" i="5"/>
  <c r="M28" i="5" s="1"/>
  <c r="L32" i="5"/>
  <c r="M32" i="5" s="1"/>
  <c r="O21" i="5"/>
  <c r="N21" i="5"/>
  <c r="O25" i="5"/>
  <c r="N25" i="5"/>
  <c r="O33" i="5"/>
  <c r="N33" i="5"/>
  <c r="L22" i="5"/>
  <c r="M22" i="5" s="1"/>
  <c r="L26" i="5"/>
  <c r="M26" i="5" s="1"/>
  <c r="L30" i="5"/>
  <c r="M30" i="5" s="1"/>
  <c r="L34" i="5"/>
  <c r="M34" i="5" s="1"/>
  <c r="O29" i="5"/>
  <c r="N29" i="5"/>
  <c r="O23" i="5"/>
  <c r="N23" i="5"/>
  <c r="O27" i="5"/>
  <c r="N27" i="5"/>
  <c r="O31" i="5"/>
  <c r="N31" i="5"/>
  <c r="O35" i="5"/>
  <c r="N35" i="5"/>
  <c r="N2" i="5"/>
  <c r="N10" i="5"/>
  <c r="N8" i="5"/>
  <c r="N16" i="5"/>
  <c r="N3" i="5"/>
  <c r="N11" i="5"/>
  <c r="N14" i="5"/>
  <c r="L20" i="4"/>
  <c r="M20" i="4" s="1"/>
  <c r="L24" i="4"/>
  <c r="M24" i="4" s="1"/>
  <c r="L28" i="4"/>
  <c r="M28" i="4" s="1"/>
  <c r="L32" i="4"/>
  <c r="M32" i="4" s="1"/>
  <c r="L21" i="4"/>
  <c r="M21" i="4" s="1"/>
  <c r="L25" i="4"/>
  <c r="M25" i="4" s="1"/>
  <c r="L29" i="4"/>
  <c r="M29" i="4" s="1"/>
  <c r="L33" i="4"/>
  <c r="M33" i="4" s="1"/>
  <c r="L22" i="4"/>
  <c r="M22" i="4" s="1"/>
  <c r="L26" i="4"/>
  <c r="M26" i="4" s="1"/>
  <c r="L30" i="4"/>
  <c r="M30" i="4" s="1"/>
  <c r="L34" i="4"/>
  <c r="M34" i="4" s="1"/>
  <c r="L23" i="4"/>
  <c r="M23" i="4" s="1"/>
  <c r="L27" i="4"/>
  <c r="M27" i="4" s="1"/>
  <c r="L31" i="4"/>
  <c r="M31" i="4" s="1"/>
  <c r="L35" i="4"/>
  <c r="M35" i="4" s="1"/>
  <c r="O3" i="4"/>
  <c r="N3" i="4"/>
  <c r="N4" i="4"/>
  <c r="O4" i="4"/>
  <c r="N12" i="4"/>
  <c r="O12" i="4"/>
  <c r="O5" i="4"/>
  <c r="N5" i="4"/>
  <c r="O13" i="4"/>
  <c r="N13" i="4"/>
  <c r="N10" i="4"/>
  <c r="O10" i="4"/>
  <c r="N6" i="4"/>
  <c r="O6" i="4"/>
  <c r="N14" i="4"/>
  <c r="O14" i="4"/>
  <c r="O7" i="4"/>
  <c r="N7" i="4"/>
  <c r="O15" i="4"/>
  <c r="N15" i="4"/>
  <c r="N8" i="4"/>
  <c r="O8" i="4"/>
  <c r="O16" i="4"/>
  <c r="N16" i="4"/>
  <c r="O2" i="4"/>
  <c r="N2" i="4"/>
  <c r="O11" i="4"/>
  <c r="N11" i="4"/>
  <c r="O9" i="4"/>
  <c r="N9" i="4"/>
  <c r="O17" i="4"/>
  <c r="N17" i="4"/>
  <c r="L20" i="3"/>
  <c r="M20" i="3" s="1"/>
  <c r="L24" i="3"/>
  <c r="M24" i="3" s="1"/>
  <c r="L28" i="3"/>
  <c r="M28" i="3" s="1"/>
  <c r="L32" i="3"/>
  <c r="M32" i="3" s="1"/>
  <c r="L21" i="3"/>
  <c r="M21" i="3" s="1"/>
  <c r="L25" i="3"/>
  <c r="M25" i="3" s="1"/>
  <c r="L29" i="3"/>
  <c r="M29" i="3" s="1"/>
  <c r="L33" i="3"/>
  <c r="M33" i="3" s="1"/>
  <c r="L22" i="3"/>
  <c r="M22" i="3" s="1"/>
  <c r="L26" i="3"/>
  <c r="M26" i="3" s="1"/>
  <c r="L30" i="3"/>
  <c r="M30" i="3" s="1"/>
  <c r="L34" i="3"/>
  <c r="M34" i="3" s="1"/>
  <c r="L23" i="3"/>
  <c r="M23" i="3" s="1"/>
  <c r="L27" i="3"/>
  <c r="M27" i="3" s="1"/>
  <c r="L31" i="3"/>
  <c r="M31" i="3" s="1"/>
  <c r="L35" i="3"/>
  <c r="M35" i="3" s="1"/>
  <c r="O20" i="2"/>
  <c r="N20" i="2"/>
  <c r="O21" i="2"/>
  <c r="N21" i="2"/>
  <c r="O29" i="2"/>
  <c r="N29" i="2"/>
  <c r="N22" i="2"/>
  <c r="O22" i="2"/>
  <c r="N30" i="2"/>
  <c r="O30" i="2"/>
  <c r="N23" i="2"/>
  <c r="O24" i="2"/>
  <c r="N24" i="2"/>
  <c r="O25" i="2"/>
  <c r="N25" i="2"/>
  <c r="O33" i="2"/>
  <c r="N33" i="2"/>
  <c r="N26" i="2"/>
  <c r="O26" i="2"/>
  <c r="O34" i="2"/>
  <c r="N34" i="2"/>
  <c r="O27" i="2"/>
  <c r="N27" i="2"/>
  <c r="O35" i="2"/>
  <c r="N35" i="2"/>
  <c r="L5" i="2"/>
  <c r="M5" i="2" s="1"/>
  <c r="N5" i="2" s="1"/>
  <c r="L12" i="2"/>
  <c r="M12" i="2" s="1"/>
  <c r="L4" i="2"/>
  <c r="M4" i="2" s="1"/>
  <c r="L10" i="2"/>
  <c r="M10" i="2" s="1"/>
  <c r="L14" i="2"/>
  <c r="M14" i="2" s="1"/>
  <c r="L6" i="2"/>
  <c r="M6" i="2" s="1"/>
  <c r="L17" i="2"/>
  <c r="M17" i="2" s="1"/>
  <c r="L13" i="2"/>
  <c r="M13" i="2" s="1"/>
  <c r="L3" i="2"/>
  <c r="M3" i="2" s="1"/>
  <c r="L15" i="2"/>
  <c r="M15" i="2" s="1"/>
  <c r="L11" i="2"/>
  <c r="M11" i="2" s="1"/>
  <c r="L16" i="2"/>
  <c r="M16" i="2" s="1"/>
  <c r="L9" i="2"/>
  <c r="M9" i="2" s="1"/>
  <c r="L8" i="2"/>
  <c r="M8" i="2" s="1"/>
  <c r="L7" i="2"/>
  <c r="M7" i="2" s="1"/>
  <c r="N32" i="2" l="1"/>
  <c r="N28" i="2"/>
  <c r="N31" i="2"/>
  <c r="O34" i="5"/>
  <c r="N34" i="5"/>
  <c r="O30" i="5"/>
  <c r="N30" i="5"/>
  <c r="O26" i="5"/>
  <c r="N26" i="5"/>
  <c r="O32" i="5"/>
  <c r="N32" i="5"/>
  <c r="O22" i="5"/>
  <c r="N22" i="5"/>
  <c r="O28" i="5"/>
  <c r="N28" i="5"/>
  <c r="O24" i="5"/>
  <c r="N24" i="5"/>
  <c r="O20" i="5"/>
  <c r="N20" i="5"/>
  <c r="O33" i="4"/>
  <c r="N33" i="4"/>
  <c r="O31" i="4"/>
  <c r="N31" i="4"/>
  <c r="O29" i="4"/>
  <c r="N29" i="4"/>
  <c r="O23" i="4"/>
  <c r="N23" i="4"/>
  <c r="O21" i="4"/>
  <c r="N21" i="4"/>
  <c r="O34" i="4"/>
  <c r="N34" i="4"/>
  <c r="O32" i="4"/>
  <c r="N32" i="4"/>
  <c r="O27" i="4"/>
  <c r="N27" i="4"/>
  <c r="O30" i="4"/>
  <c r="N30" i="4"/>
  <c r="O28" i="4"/>
  <c r="N28" i="4"/>
  <c r="O25" i="4"/>
  <c r="N25" i="4"/>
  <c r="O26" i="4"/>
  <c r="N26" i="4"/>
  <c r="O24" i="4"/>
  <c r="N24" i="4"/>
  <c r="O35" i="4"/>
  <c r="N35" i="4"/>
  <c r="O22" i="4"/>
  <c r="N22" i="4"/>
  <c r="O20" i="4"/>
  <c r="N20" i="4"/>
  <c r="O33" i="3"/>
  <c r="N33" i="3"/>
  <c r="O31" i="3"/>
  <c r="N31" i="3"/>
  <c r="O29" i="3"/>
  <c r="N29" i="3"/>
  <c r="O25" i="3"/>
  <c r="N25" i="3"/>
  <c r="O23" i="3"/>
  <c r="N23" i="3"/>
  <c r="O21" i="3"/>
  <c r="N21" i="3"/>
  <c r="O35" i="3"/>
  <c r="N35" i="3"/>
  <c r="O34" i="3"/>
  <c r="N34" i="3"/>
  <c r="O32" i="3"/>
  <c r="N32" i="3"/>
  <c r="O30" i="3"/>
  <c r="N30" i="3"/>
  <c r="O28" i="3"/>
  <c r="N28" i="3"/>
  <c r="O26" i="3"/>
  <c r="N26" i="3"/>
  <c r="O24" i="3"/>
  <c r="N24" i="3"/>
  <c r="O27" i="3"/>
  <c r="N27" i="3"/>
  <c r="O22" i="3"/>
  <c r="N22" i="3"/>
  <c r="O20" i="3"/>
  <c r="N20" i="3"/>
  <c r="O5" i="2"/>
  <c r="N4" i="2"/>
  <c r="O4" i="2"/>
  <c r="N12" i="2"/>
  <c r="O12" i="2"/>
  <c r="N13" i="2"/>
  <c r="O13" i="2"/>
  <c r="N7" i="2"/>
  <c r="O7" i="2"/>
  <c r="N17" i="2"/>
  <c r="O17" i="2"/>
  <c r="N8" i="2"/>
  <c r="O8" i="2"/>
  <c r="N6" i="2"/>
  <c r="O6" i="2"/>
  <c r="N14" i="2"/>
  <c r="O14" i="2"/>
  <c r="N3" i="2"/>
  <c r="O3" i="2"/>
  <c r="N9" i="2"/>
  <c r="O9" i="2"/>
  <c r="N16" i="2"/>
  <c r="O16" i="2"/>
  <c r="N10" i="2"/>
  <c r="O10" i="2"/>
  <c r="N11" i="2"/>
  <c r="O11" i="2"/>
  <c r="N15" i="2"/>
  <c r="O15" i="2"/>
  <c r="K2" i="2" l="1"/>
  <c r="L2" i="2" s="1"/>
  <c r="M2" i="2" s="1"/>
  <c r="N2" i="2" l="1"/>
  <c r="O2" i="2"/>
</calcChain>
</file>

<file path=xl/sharedStrings.xml><?xml version="1.0" encoding="utf-8"?>
<sst xmlns="http://schemas.openxmlformats.org/spreadsheetml/2006/main" count="370" uniqueCount="115">
  <si>
    <t xml:space="preserve">Ester Acrylic Acid CIF </t>
  </si>
  <si>
    <t xml:space="preserve">Ester Acrylic Acid Landed Price  </t>
  </si>
  <si>
    <t>Kochi to Ahemdabad Distance (Km)</t>
  </si>
  <si>
    <t>Kochi to Ahemdabad Logistic Cost</t>
  </si>
  <si>
    <t>Ester Acrylic Acid Delivered Price From Kochi to Ahemdabad</t>
  </si>
  <si>
    <t>Kochi to Delhi Distance (Km)</t>
  </si>
  <si>
    <t>Kochi to Delhi Logistic Cost</t>
  </si>
  <si>
    <t>Ester Acrylic Acid Delivered Price From Kochi to Delhi</t>
  </si>
  <si>
    <t>Kochi to Haldia Distance (Km)</t>
  </si>
  <si>
    <t>Kochi to Haldia Logistic Cost</t>
  </si>
  <si>
    <t>Ester Acrylic Acid Delivered Price From Kochi to Haldia</t>
  </si>
  <si>
    <t>Kochi to Vishakhapatnam Distance (Km)</t>
  </si>
  <si>
    <t>Kochi to Vishakhapatnam Logistic Cost</t>
  </si>
  <si>
    <t xml:space="preserve">Ester Acrylic Acid Delivered Price From Kochi to Vishakhaptnam </t>
  </si>
  <si>
    <t>FY2013</t>
  </si>
  <si>
    <t>FY2014</t>
  </si>
  <si>
    <t>FY2015</t>
  </si>
  <si>
    <t>FY2016</t>
  </si>
  <si>
    <t>FY2017</t>
  </si>
  <si>
    <t>FY2018</t>
  </si>
  <si>
    <t>FY2019</t>
  </si>
  <si>
    <t>FY2020</t>
  </si>
  <si>
    <t>FY2021</t>
  </si>
  <si>
    <t>FY2022</t>
  </si>
  <si>
    <t>FY2023</t>
  </si>
  <si>
    <t>FY2028F</t>
  </si>
  <si>
    <t>FY2033F</t>
  </si>
  <si>
    <t>FY2038F</t>
  </si>
  <si>
    <t>FY2043F</t>
  </si>
  <si>
    <t>FY2048F</t>
  </si>
  <si>
    <t xml:space="preserve">Glacial Acrylic Acid CIF </t>
  </si>
  <si>
    <t xml:space="preserve">Glacial Acrylic Acid Landed Price  </t>
  </si>
  <si>
    <t>Glacial Acrylic Acid Delivered Price From Kochi to Ahemdabad</t>
  </si>
  <si>
    <t>Glacial Acrylic Acid Delivered Price From Kochi to Delhi</t>
  </si>
  <si>
    <t>Glacial Acrylic Acid Delivered Price From Kochi to Haldia</t>
  </si>
  <si>
    <t xml:space="preserve">Glacial Acrylic Acid Delivered Price From Kochi to Vishakhaptnam </t>
  </si>
  <si>
    <t>Exchange Rate</t>
  </si>
  <si>
    <t>Year</t>
  </si>
  <si>
    <t>Average USD/INR</t>
  </si>
  <si>
    <t>Min USD/INR</t>
  </si>
  <si>
    <t>Max USD/INR</t>
  </si>
  <si>
    <t>No of working days</t>
  </si>
  <si>
    <t>Approach 2 is primarily dependent on stakeholders’ opinions. The logistic cost has been calculated taking into consideration the distance of the specified end consumer location and the fluctuations of diesel and petrol prices with respect to time.</t>
  </si>
  <si>
    <t>JNPT to Ahmedabad Distance</t>
  </si>
  <si>
    <t>INR Per MT Per Km</t>
  </si>
  <si>
    <t>JNPT to Ahmedabad Logistic Cost</t>
  </si>
  <si>
    <t>Ester Acrylic Acid Delivered Price From JNPT to Ahemdabad</t>
  </si>
  <si>
    <t>Glacial Acrylic Acid Delivered Price From JNPT to Ahemdabad</t>
  </si>
  <si>
    <t xml:space="preserve">Diffrence Between JPNT and Kochi </t>
  </si>
  <si>
    <t xml:space="preserve">Competitive Pricing EX Kochi </t>
  </si>
  <si>
    <t xml:space="preserve">Check </t>
  </si>
  <si>
    <t>Competitive Ester Acrylic Acid Delivered Price From Kochi to Ahemdabad</t>
  </si>
  <si>
    <t xml:space="preserve">JNPT to Delhi Distance </t>
  </si>
  <si>
    <t>JNPT to Delhi Logistic Cost</t>
  </si>
  <si>
    <t>Ester Acrylic Acid Delivered Price From JNPT to Delhi</t>
  </si>
  <si>
    <t xml:space="preserve">Price Diffrence Between JPNT and Kochi </t>
  </si>
  <si>
    <t>Competitive Ester Acrylic Acid Delivered Price From Kochi to Delhi</t>
  </si>
  <si>
    <t>Glacial Acrylic Acid Delivered Price From JNPT to Delhi</t>
  </si>
  <si>
    <t>Competitive Glacial Acrylic Acid Delivered Price From Kochi to Delhi</t>
  </si>
  <si>
    <t xml:space="preserve">Price Difference Between JPNT and Kochi </t>
  </si>
  <si>
    <t>JNPT to Haldia Distance (Km)</t>
  </si>
  <si>
    <t>JNPT to Haldia Logistic Cost</t>
  </si>
  <si>
    <t>Competitive Ester Acrylic Acid Delivered Price From Kochi to Haldia</t>
  </si>
  <si>
    <t>Competitive Glacial Acrylic Acid Delivered Price From Kochi to Haldia</t>
  </si>
  <si>
    <t>JNPT to Vishakhapatnam Distance (Km)</t>
  </si>
  <si>
    <t>JNPT to Vishakhapatnam Logistic Cost</t>
  </si>
  <si>
    <t>Ester Acrylic Acid Delivered Price From JNPT to Vishakhapatnam</t>
  </si>
  <si>
    <t>Ester Acrylic Acid Delivered Price From Kochi to Vishakhapatnam</t>
  </si>
  <si>
    <t>Glacial Acrylic Acid Delivered Price From JNPT to Vishakhapatnam</t>
  </si>
  <si>
    <t>Glacial Acrylic Acid Delivered Price From Kochi to Vishakhapatnam</t>
  </si>
  <si>
    <t>INR/Ton</t>
  </si>
  <si>
    <t xml:space="preserve">I </t>
  </si>
  <si>
    <t xml:space="preserve">A </t>
  </si>
  <si>
    <t>CIF Price</t>
  </si>
  <si>
    <t>B</t>
  </si>
  <si>
    <t>Basic Customs Duty (7.5% of A (CIF price))</t>
  </si>
  <si>
    <t>Country</t>
  </si>
  <si>
    <t>Basic Custom Duty</t>
  </si>
  <si>
    <t>Customs AIDC</t>
  </si>
  <si>
    <t>Social Welfare Surcharge (SWC)</t>
  </si>
  <si>
    <t>IGST Levy</t>
  </si>
  <si>
    <t>Total Duty</t>
  </si>
  <si>
    <t>Spec Duty</t>
  </si>
  <si>
    <t>C</t>
  </si>
  <si>
    <t>Customs AIDC (7.5% of B (Basic Customs Duty))</t>
  </si>
  <si>
    <t>Antidumping Duty (ADD)</t>
  </si>
  <si>
    <t>D</t>
  </si>
  <si>
    <t>Total Custom Duty on CIF price  (B+C)</t>
  </si>
  <si>
    <t>Russia</t>
  </si>
  <si>
    <t>-</t>
  </si>
  <si>
    <t>Other Duties</t>
  </si>
  <si>
    <t>Malaysia</t>
  </si>
  <si>
    <t>E</t>
  </si>
  <si>
    <t xml:space="preserve">Social Welfare Surcharge (10% of D (Total Custom Duty on CIF price)) </t>
  </si>
  <si>
    <t>Indonesia</t>
  </si>
  <si>
    <t>F</t>
  </si>
  <si>
    <t>Total Duties Incurred (D+E)</t>
  </si>
  <si>
    <t>Japan</t>
  </si>
  <si>
    <t>G</t>
  </si>
  <si>
    <t>IGST Levy (18% of A (CIF Price))</t>
  </si>
  <si>
    <t>South Korea</t>
  </si>
  <si>
    <t>H</t>
  </si>
  <si>
    <t>Total Tax Levied on CIF Price (G+H)</t>
  </si>
  <si>
    <t>China</t>
  </si>
  <si>
    <t>I</t>
  </si>
  <si>
    <t>Landed Price (H+A)</t>
  </si>
  <si>
    <t>II</t>
  </si>
  <si>
    <t xml:space="preserve">Distance Between Souce and Destination in Kms </t>
  </si>
  <si>
    <t>Spec Duty Antidumping Duty (ADD)</t>
  </si>
  <si>
    <t xml:space="preserve">Average Logistic Cost  Per KM </t>
  </si>
  <si>
    <t xml:space="preserve">Logistic Cost </t>
  </si>
  <si>
    <t>I+II</t>
  </si>
  <si>
    <t xml:space="preserve">Total Delivered Cost </t>
  </si>
  <si>
    <t>Competitive Ester Acrylic Acid Delivered Price From Kochi to Vishakhapatnam</t>
  </si>
  <si>
    <t>Competitive Glacial Acrylic Acid Delivered Price From Kochi to Vishakhapatnam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</si>
</sst>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name val="Calibri"/>
      <family val="2"/>
      <scheme val="minor"/>
    </font>
    <font>
      <sz val="10"/>
      <color theme="0"/>
      <name val="Arial"/>
      <family val="2"/>
    </font>
    <font>
      <b/>
      <sz val="10"/>
      <name val="Arial"/>
      <family val="2"/>
    </font>
    <font>
      <sz val="10"/>
      <color theme="1"/>
      <name val="Arial"/>
      <family val="2"/>
    </font>
    <font>
      <sz val="10"/>
      <name val="Arial"/>
      <family val="2"/>
    </font>
    <font>
      <b/>
      <sz val="10"/>
      <color theme="0"/>
      <name val="Arial"/>
      <family val="2"/>
    </font>
    <font>
      <b/>
      <i/>
      <sz val="10"/>
      <name val="Arial"/>
      <family val="2"/>
    </font>
    <font>
      <b/>
      <sz val="10"/>
      <color theme="1"/>
      <name val="Arial"/>
      <family val="2"/>
    </font>
  </fonts>
  <fills count="7">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0" fontId="2" fillId="0" borderId="0"/>
  </cellStyleXfs>
  <cellXfs count="38">
    <xf numFmtId="0" fontId="0" fillId="0" borderId="0" xfId="0"/>
    <xf numFmtId="0" fontId="3" fillId="2" borderId="1" xfId="2" applyFont="1" applyFill="1" applyBorder="1"/>
    <xf numFmtId="0" fontId="3" fillId="2" borderId="1" xfId="2" applyFont="1" applyFill="1" applyBorder="1" applyAlignment="1">
      <alignment horizontal="center"/>
    </xf>
    <xf numFmtId="0" fontId="3" fillId="2" borderId="0" xfId="2" applyFont="1" applyFill="1" applyAlignment="1">
      <alignment horizontal="center"/>
    </xf>
    <xf numFmtId="0" fontId="4" fillId="0" borderId="1" xfId="2" applyFont="1" applyBorder="1" applyAlignment="1">
      <alignment horizontal="center"/>
    </xf>
    <xf numFmtId="1" fontId="5" fillId="3" borderId="1" xfId="2" applyNumberFormat="1" applyFont="1" applyFill="1" applyBorder="1" applyAlignment="1">
      <alignment horizontal="center"/>
    </xf>
    <xf numFmtId="1" fontId="6" fillId="0" borderId="1" xfId="2" applyNumberFormat="1" applyFont="1" applyBorder="1" applyAlignment="1">
      <alignment horizontal="center"/>
    </xf>
    <xf numFmtId="0" fontId="5" fillId="0" borderId="0" xfId="0" applyFont="1"/>
    <xf numFmtId="10" fontId="5" fillId="0" borderId="0" xfId="1" applyNumberFormat="1" applyFont="1"/>
    <xf numFmtId="0" fontId="7" fillId="2" borderId="1" xfId="2" applyFont="1" applyFill="1" applyBorder="1" applyAlignment="1">
      <alignment horizontal="center"/>
    </xf>
    <xf numFmtId="0" fontId="6" fillId="0" borderId="1" xfId="2" applyFont="1" applyBorder="1" applyAlignment="1">
      <alignment horizontal="center"/>
    </xf>
    <xf numFmtId="0" fontId="8" fillId="5" borderId="0" xfId="2" applyFont="1" applyFill="1" applyAlignment="1">
      <alignment horizontal="left"/>
    </xf>
    <xf numFmtId="0" fontId="0" fillId="5" borderId="0" xfId="0" applyFill="1"/>
    <xf numFmtId="2" fontId="5" fillId="3" borderId="1" xfId="2" applyNumberFormat="1" applyFont="1" applyFill="1" applyBorder="1" applyAlignment="1">
      <alignment horizontal="center"/>
    </xf>
    <xf numFmtId="2" fontId="6" fillId="0" borderId="1" xfId="2" applyNumberFormat="1" applyFont="1" applyBorder="1" applyAlignment="1">
      <alignment horizontal="center"/>
    </xf>
    <xf numFmtId="0" fontId="9" fillId="0" borderId="0" xfId="0" applyFont="1"/>
    <xf numFmtId="0" fontId="3" fillId="2" borderId="1" xfId="0" applyFont="1" applyFill="1" applyBorder="1" applyAlignment="1">
      <alignment horizontal="center" vertical="center"/>
    </xf>
    <xf numFmtId="0" fontId="3" fillId="2" borderId="1" xfId="0" applyFont="1" applyFill="1" applyBorder="1" applyAlignment="1">
      <alignment vertical="center"/>
    </xf>
    <xf numFmtId="1" fontId="3" fillId="2" borderId="1" xfId="2" applyNumberFormat="1" applyFont="1" applyFill="1" applyBorder="1" applyAlignment="1">
      <alignment horizontal="center" vertical="center"/>
    </xf>
    <xf numFmtId="1" fontId="5" fillId="0" borderId="0" xfId="0" applyNumberFormat="1" applyFont="1"/>
    <xf numFmtId="0" fontId="6" fillId="0" borderId="1" xfId="0" applyFont="1" applyBorder="1" applyAlignment="1">
      <alignment horizontal="center" vertical="center"/>
    </xf>
    <xf numFmtId="0" fontId="6" fillId="0" borderId="1" xfId="0" applyFont="1" applyBorder="1" applyAlignment="1">
      <alignment vertical="center"/>
    </xf>
    <xf numFmtId="0" fontId="9" fillId="0" borderId="1" xfId="0" applyFont="1" applyBorder="1" applyAlignment="1">
      <alignment horizontal="center" vertical="center" wrapText="1"/>
    </xf>
    <xf numFmtId="1" fontId="6"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10" fontId="5" fillId="0" borderId="1" xfId="0" applyNumberFormat="1" applyFont="1" applyBorder="1" applyAlignment="1">
      <alignment horizontal="center" vertical="center" wrapText="1"/>
    </xf>
    <xf numFmtId="9" fontId="5" fillId="0" borderId="1" xfId="0" applyNumberFormat="1" applyFont="1" applyBorder="1" applyAlignment="1">
      <alignment horizontal="center" vertical="center" wrapText="1"/>
    </xf>
    <xf numFmtId="1" fontId="3" fillId="2" borderId="1" xfId="0" applyNumberFormat="1" applyFont="1" applyFill="1" applyBorder="1" applyAlignment="1">
      <alignment horizontal="center" vertical="center"/>
    </xf>
    <xf numFmtId="0" fontId="3" fillId="6" borderId="1" xfId="0" applyFont="1" applyFill="1" applyBorder="1" applyAlignment="1">
      <alignment horizontal="center"/>
    </xf>
    <xf numFmtId="0" fontId="3" fillId="6" borderId="1" xfId="0" applyFont="1" applyFill="1" applyBorder="1" applyAlignment="1">
      <alignment vertical="center"/>
    </xf>
    <xf numFmtId="1" fontId="3" fillId="6"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4" fillId="4" borderId="2" xfId="2" applyFont="1" applyFill="1" applyBorder="1" applyAlignment="1">
      <alignment horizontal="center"/>
    </xf>
    <xf numFmtId="0" fontId="4" fillId="4" borderId="3" xfId="2" applyFont="1" applyFill="1" applyBorder="1" applyAlignment="1">
      <alignment horizontal="center"/>
    </xf>
    <xf numFmtId="0" fontId="4" fillId="4" borderId="4" xfId="2" applyFont="1" applyFill="1" applyBorder="1" applyAlignment="1">
      <alignment horizontal="center"/>
    </xf>
  </cellXfs>
  <cellStyles count="3">
    <cellStyle name="Normal" xfId="0" builtinId="0"/>
    <cellStyle name="Normal 2" xfId="2" xr:uid="{DB16D0E0-E4BE-412C-9DC8-BA47464DD59D}"/>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C007/Downloads/T3%20Imort%20Melamine%20Jan'16%20to%20May'16%20-%20Additional%20Charts%20Requir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rtsv"/>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A3AB-6325-486E-BAD9-886086AA5F85}">
  <dimension ref="A1:M20"/>
  <sheetViews>
    <sheetView showGridLines="0" zoomScale="88" workbookViewId="0">
      <selection activeCell="C7" sqref="C7"/>
    </sheetView>
  </sheetViews>
  <sheetFormatPr defaultRowHeight="12.75" x14ac:dyDescent="0.2"/>
  <cols>
    <col min="1" max="2" width="9.140625" style="7"/>
    <col min="3" max="3" width="64.42578125" style="7" bestFit="1" customWidth="1"/>
    <col min="4" max="5" width="9.140625" style="7"/>
    <col min="6" max="6" width="13.5703125" style="7" bestFit="1" customWidth="1"/>
    <col min="7" max="13" width="13.7109375" style="7" customWidth="1"/>
    <col min="14" max="16384" width="9.140625" style="7"/>
  </cols>
  <sheetData>
    <row r="1" spans="1:13" x14ac:dyDescent="0.2">
      <c r="D1" s="15" t="s">
        <v>70</v>
      </c>
    </row>
    <row r="2" spans="1:13" x14ac:dyDescent="0.2">
      <c r="A2" s="32" t="s">
        <v>71</v>
      </c>
      <c r="B2" s="16" t="s">
        <v>72</v>
      </c>
      <c r="C2" s="17" t="s">
        <v>73</v>
      </c>
      <c r="D2" s="18">
        <v>100000</v>
      </c>
      <c r="E2" s="19"/>
      <c r="F2" s="19"/>
    </row>
    <row r="3" spans="1:13" ht="32.25" customHeight="1" x14ac:dyDescent="0.2">
      <c r="A3" s="33"/>
      <c r="B3" s="20" t="s">
        <v>74</v>
      </c>
      <c r="C3" s="21" t="s">
        <v>75</v>
      </c>
      <c r="D3" s="20">
        <f>D2*7.5%</f>
        <v>7500</v>
      </c>
      <c r="E3" s="19"/>
      <c r="F3" s="19"/>
      <c r="G3" s="31" t="s">
        <v>76</v>
      </c>
      <c r="H3" s="31" t="s">
        <v>77</v>
      </c>
      <c r="I3" s="31" t="s">
        <v>78</v>
      </c>
      <c r="J3" s="31" t="s">
        <v>79</v>
      </c>
      <c r="K3" s="31" t="s">
        <v>80</v>
      </c>
      <c r="L3" s="31" t="s">
        <v>81</v>
      </c>
      <c r="M3" s="22" t="s">
        <v>82</v>
      </c>
    </row>
    <row r="4" spans="1:13" ht="32.25" customHeight="1" x14ac:dyDescent="0.2">
      <c r="A4" s="33"/>
      <c r="B4" s="20" t="s">
        <v>83</v>
      </c>
      <c r="C4" s="21" t="s">
        <v>84</v>
      </c>
      <c r="D4" s="23">
        <f>D3*7.5%</f>
        <v>562.5</v>
      </c>
      <c r="G4" s="31"/>
      <c r="H4" s="31"/>
      <c r="I4" s="31"/>
      <c r="J4" s="31"/>
      <c r="K4" s="31"/>
      <c r="L4" s="31"/>
      <c r="M4" s="22" t="s">
        <v>85</v>
      </c>
    </row>
    <row r="5" spans="1:13" x14ac:dyDescent="0.2">
      <c r="A5" s="33"/>
      <c r="B5" s="20" t="s">
        <v>86</v>
      </c>
      <c r="C5" s="21" t="s">
        <v>87</v>
      </c>
      <c r="D5" s="23">
        <f>D4+D3</f>
        <v>8062.5</v>
      </c>
      <c r="G5" s="24" t="s">
        <v>88</v>
      </c>
      <c r="H5" s="25">
        <v>7.4999999999999997E-2</v>
      </c>
      <c r="I5" s="25">
        <v>7.4999999999999997E-2</v>
      </c>
      <c r="J5" s="26">
        <v>0.1</v>
      </c>
      <c r="K5" s="26">
        <v>0.18</v>
      </c>
      <c r="L5" s="25">
        <v>0.28460000000000002</v>
      </c>
      <c r="M5" s="24" t="s">
        <v>89</v>
      </c>
    </row>
    <row r="6" spans="1:13" x14ac:dyDescent="0.2">
      <c r="A6" s="33"/>
      <c r="B6" s="20"/>
      <c r="C6" s="21" t="s">
        <v>90</v>
      </c>
      <c r="D6" s="23"/>
      <c r="G6" s="24" t="s">
        <v>91</v>
      </c>
      <c r="H6" s="25">
        <v>7.4999999999999997E-2</v>
      </c>
      <c r="I6" s="25">
        <v>7.4999999999999997E-2</v>
      </c>
      <c r="J6" s="26">
        <v>0.1</v>
      </c>
      <c r="K6" s="26">
        <v>0.18</v>
      </c>
      <c r="L6" s="25">
        <v>0.28460000000000002</v>
      </c>
      <c r="M6" s="24" t="s">
        <v>89</v>
      </c>
    </row>
    <row r="7" spans="1:13" x14ac:dyDescent="0.2">
      <c r="A7" s="33"/>
      <c r="B7" s="20" t="s">
        <v>92</v>
      </c>
      <c r="C7" s="21" t="s">
        <v>93</v>
      </c>
      <c r="D7" s="23">
        <f>D5*10%</f>
        <v>806.25</v>
      </c>
      <c r="G7" s="24" t="s">
        <v>94</v>
      </c>
      <c r="H7" s="25">
        <v>7.4999999999999997E-2</v>
      </c>
      <c r="I7" s="25">
        <v>7.4999999999999997E-2</v>
      </c>
      <c r="J7" s="26">
        <v>0.1</v>
      </c>
      <c r="K7" s="26">
        <v>0.18</v>
      </c>
      <c r="L7" s="25">
        <v>0.28460000000000002</v>
      </c>
      <c r="M7" s="24" t="s">
        <v>89</v>
      </c>
    </row>
    <row r="8" spans="1:13" x14ac:dyDescent="0.2">
      <c r="A8" s="33"/>
      <c r="B8" s="20" t="s">
        <v>95</v>
      </c>
      <c r="C8" s="21" t="s">
        <v>96</v>
      </c>
      <c r="D8" s="23">
        <f>D5+D7</f>
        <v>8868.75</v>
      </c>
      <c r="G8" s="24" t="s">
        <v>97</v>
      </c>
      <c r="H8" s="25">
        <v>7.4999999999999997E-2</v>
      </c>
      <c r="I8" s="25">
        <v>7.4999999999999997E-2</v>
      </c>
      <c r="J8" s="26">
        <v>0.1</v>
      </c>
      <c r="K8" s="26">
        <v>0.18</v>
      </c>
      <c r="L8" s="25">
        <v>0.28460000000000002</v>
      </c>
      <c r="M8" s="24" t="s">
        <v>89</v>
      </c>
    </row>
    <row r="9" spans="1:13" x14ac:dyDescent="0.2">
      <c r="A9" s="33"/>
      <c r="B9" s="20" t="s">
        <v>98</v>
      </c>
      <c r="C9" s="21" t="s">
        <v>99</v>
      </c>
      <c r="D9" s="23">
        <f>D2*18%</f>
        <v>18000</v>
      </c>
      <c r="G9" s="24" t="s">
        <v>100</v>
      </c>
      <c r="H9" s="25">
        <v>7.4999999999999997E-2</v>
      </c>
      <c r="I9" s="25">
        <v>7.4999999999999997E-2</v>
      </c>
      <c r="J9" s="26">
        <v>0.1</v>
      </c>
      <c r="K9" s="26">
        <v>0.18</v>
      </c>
      <c r="L9" s="25">
        <v>0.28460000000000002</v>
      </c>
      <c r="M9" s="24">
        <v>381.93</v>
      </c>
    </row>
    <row r="10" spans="1:13" x14ac:dyDescent="0.2">
      <c r="A10" s="33"/>
      <c r="B10" s="20" t="s">
        <v>101</v>
      </c>
      <c r="C10" s="21" t="s">
        <v>102</v>
      </c>
      <c r="D10" s="23">
        <f>D9+D8</f>
        <v>26868.75</v>
      </c>
      <c r="G10" s="24" t="s">
        <v>103</v>
      </c>
      <c r="H10" s="25">
        <v>7.4999999999999997E-2</v>
      </c>
      <c r="I10" s="25">
        <v>7.4999999999999997E-2</v>
      </c>
      <c r="J10" s="26">
        <v>0.1</v>
      </c>
      <c r="K10" s="26">
        <v>0.18</v>
      </c>
      <c r="L10" s="25">
        <v>0.28460000000000002</v>
      </c>
      <c r="M10" s="24">
        <v>465.94</v>
      </c>
    </row>
    <row r="11" spans="1:13" x14ac:dyDescent="0.2">
      <c r="A11" s="34"/>
      <c r="B11" s="20" t="s">
        <v>104</v>
      </c>
      <c r="C11" s="21" t="s">
        <v>105</v>
      </c>
      <c r="D11" s="23">
        <f>D10+D2</f>
        <v>126868.75</v>
      </c>
    </row>
    <row r="12" spans="1:13" x14ac:dyDescent="0.2">
      <c r="A12" s="32" t="s">
        <v>106</v>
      </c>
      <c r="B12" s="17"/>
      <c r="C12" s="17" t="s">
        <v>107</v>
      </c>
      <c r="D12" s="27">
        <v>1000</v>
      </c>
      <c r="G12" s="31" t="s">
        <v>76</v>
      </c>
      <c r="H12" s="31" t="s">
        <v>77</v>
      </c>
      <c r="I12" s="31" t="s">
        <v>78</v>
      </c>
      <c r="J12" s="31" t="s">
        <v>79</v>
      </c>
      <c r="K12" s="31" t="s">
        <v>108</v>
      </c>
      <c r="L12" s="31" t="s">
        <v>80</v>
      </c>
      <c r="M12" s="31" t="s">
        <v>81</v>
      </c>
    </row>
    <row r="13" spans="1:13" x14ac:dyDescent="0.2">
      <c r="A13" s="33"/>
      <c r="B13" s="21"/>
      <c r="C13" s="21" t="s">
        <v>109</v>
      </c>
      <c r="D13" s="20">
        <v>3.8</v>
      </c>
      <c r="G13" s="31"/>
      <c r="H13" s="31"/>
      <c r="I13" s="31"/>
      <c r="J13" s="31"/>
      <c r="K13" s="31"/>
      <c r="L13" s="31"/>
      <c r="M13" s="31"/>
    </row>
    <row r="14" spans="1:13" x14ac:dyDescent="0.2">
      <c r="A14" s="34"/>
      <c r="B14" s="21"/>
      <c r="C14" s="21" t="s">
        <v>110</v>
      </c>
      <c r="D14" s="23">
        <f>D12*D13</f>
        <v>3800</v>
      </c>
      <c r="E14" s="19"/>
      <c r="G14" s="31"/>
      <c r="H14" s="31"/>
      <c r="I14" s="31"/>
      <c r="J14" s="31"/>
      <c r="K14" s="31"/>
      <c r="L14" s="31"/>
      <c r="M14" s="31"/>
    </row>
    <row r="15" spans="1:13" x14ac:dyDescent="0.2">
      <c r="A15" s="28" t="s">
        <v>111</v>
      </c>
      <c r="B15" s="29"/>
      <c r="C15" s="29" t="s">
        <v>112</v>
      </c>
      <c r="D15" s="30">
        <f>D11+D14</f>
        <v>130668.75</v>
      </c>
      <c r="E15" s="19"/>
      <c r="G15" s="24" t="s">
        <v>88</v>
      </c>
      <c r="H15" s="24">
        <v>7500</v>
      </c>
      <c r="I15" s="24">
        <v>562.5</v>
      </c>
      <c r="J15" s="24">
        <v>806.25</v>
      </c>
      <c r="K15" s="24" t="s">
        <v>89</v>
      </c>
      <c r="L15" s="24">
        <v>19596</v>
      </c>
      <c r="M15" s="24">
        <v>28465</v>
      </c>
    </row>
    <row r="16" spans="1:13" x14ac:dyDescent="0.2">
      <c r="G16" s="24" t="s">
        <v>91</v>
      </c>
      <c r="H16" s="24">
        <v>7500</v>
      </c>
      <c r="I16" s="24">
        <v>562.5</v>
      </c>
      <c r="J16" s="24">
        <v>806.25</v>
      </c>
      <c r="K16" s="24" t="s">
        <v>89</v>
      </c>
      <c r="L16" s="24">
        <v>19596</v>
      </c>
      <c r="M16" s="24">
        <v>28465</v>
      </c>
    </row>
    <row r="17" spans="7:13" x14ac:dyDescent="0.2">
      <c r="G17" s="24" t="s">
        <v>94</v>
      </c>
      <c r="H17" s="24">
        <v>7500</v>
      </c>
      <c r="I17" s="24">
        <v>562.5</v>
      </c>
      <c r="J17" s="24">
        <v>806.25</v>
      </c>
      <c r="K17" s="24" t="s">
        <v>89</v>
      </c>
      <c r="L17" s="24">
        <v>19596</v>
      </c>
      <c r="M17" s="24">
        <v>28465</v>
      </c>
    </row>
    <row r="18" spans="7:13" x14ac:dyDescent="0.2">
      <c r="G18" s="24" t="s">
        <v>97</v>
      </c>
      <c r="H18" s="24">
        <v>7500</v>
      </c>
      <c r="I18" s="24">
        <v>562.5</v>
      </c>
      <c r="J18" s="24">
        <v>806.25</v>
      </c>
      <c r="K18" s="24" t="s">
        <v>89</v>
      </c>
      <c r="L18" s="24">
        <v>19596</v>
      </c>
      <c r="M18" s="24">
        <v>28465</v>
      </c>
    </row>
    <row r="19" spans="7:13" x14ac:dyDescent="0.2">
      <c r="G19" s="24" t="s">
        <v>100</v>
      </c>
      <c r="H19" s="24">
        <v>7500</v>
      </c>
      <c r="I19" s="24">
        <v>562.5</v>
      </c>
      <c r="J19" s="24">
        <v>806.25</v>
      </c>
      <c r="K19" s="24">
        <v>38193</v>
      </c>
      <c r="L19" s="24">
        <v>26471</v>
      </c>
      <c r="M19" s="24">
        <v>73533</v>
      </c>
    </row>
    <row r="20" spans="7:13" x14ac:dyDescent="0.2">
      <c r="G20" s="24" t="s">
        <v>103</v>
      </c>
      <c r="H20" s="24">
        <v>7500</v>
      </c>
      <c r="I20" s="24">
        <v>562.5</v>
      </c>
      <c r="J20" s="24">
        <v>806.25</v>
      </c>
      <c r="K20" s="24">
        <v>46594</v>
      </c>
      <c r="L20" s="24">
        <v>46594</v>
      </c>
      <c r="M20" s="24">
        <v>83446</v>
      </c>
    </row>
  </sheetData>
  <mergeCells count="15">
    <mergeCell ref="M12:M14"/>
    <mergeCell ref="L3:L4"/>
    <mergeCell ref="A12:A14"/>
    <mergeCell ref="G12:G14"/>
    <mergeCell ref="H12:H14"/>
    <mergeCell ref="I12:I14"/>
    <mergeCell ref="J12:J14"/>
    <mergeCell ref="K12:K14"/>
    <mergeCell ref="L12:L14"/>
    <mergeCell ref="A2:A11"/>
    <mergeCell ref="G3:G4"/>
    <mergeCell ref="H3:H4"/>
    <mergeCell ref="I3:I4"/>
    <mergeCell ref="J3:J4"/>
    <mergeCell ref="K3:K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58A8A-BA90-4AA5-B9C4-BE4EDA8C1A2F}">
  <dimension ref="A1:P51"/>
  <sheetViews>
    <sheetView showGridLines="0" tabSelected="1" topLeftCell="N1" zoomScale="90" zoomScaleNormal="90" workbookViewId="0">
      <selection activeCell="S7" sqref="S7"/>
    </sheetView>
  </sheetViews>
  <sheetFormatPr defaultRowHeight="15" x14ac:dyDescent="0.25"/>
  <cols>
    <col min="1" max="1" width="8.42578125" bestFit="1" customWidth="1"/>
    <col min="2" max="2" width="21.7109375" bestFit="1" customWidth="1"/>
    <col min="3" max="3" width="30.5703125" bestFit="1" customWidth="1"/>
    <col min="4" max="4" width="33" bestFit="1" customWidth="1"/>
    <col min="5" max="5" width="33" customWidth="1"/>
    <col min="6" max="6" width="31.5703125" customWidth="1"/>
    <col min="7" max="7" width="56" bestFit="1" customWidth="1"/>
    <col min="8" max="8" width="31.42578125" bestFit="1" customWidth="1"/>
    <col min="9" max="9" width="30.42578125" bestFit="1" customWidth="1"/>
    <col min="10" max="10" width="53" bestFit="1" customWidth="1"/>
    <col min="11" max="11" width="27.7109375" bestFit="1" customWidth="1"/>
    <col min="12" max="12" width="26.7109375" bestFit="1" customWidth="1"/>
    <col min="13" max="13" width="50.7109375" bestFit="1" customWidth="1"/>
    <col min="14" max="14" width="37.140625" bestFit="1" customWidth="1"/>
    <col min="15" max="15" width="36" bestFit="1" customWidth="1"/>
    <col min="16" max="16" width="58.140625" bestFit="1" customWidth="1"/>
  </cols>
  <sheetData>
    <row r="1" spans="1:16" x14ac:dyDescent="0.25">
      <c r="A1" s="1"/>
      <c r="B1" s="2" t="s">
        <v>0</v>
      </c>
      <c r="C1" s="2" t="s">
        <v>1</v>
      </c>
      <c r="D1" s="3" t="s">
        <v>2</v>
      </c>
      <c r="E1" s="3" t="s">
        <v>44</v>
      </c>
      <c r="F1" s="3" t="s">
        <v>3</v>
      </c>
      <c r="G1" s="2" t="s">
        <v>4</v>
      </c>
      <c r="H1" s="3" t="s">
        <v>5</v>
      </c>
      <c r="I1" s="3" t="s">
        <v>6</v>
      </c>
      <c r="J1" s="2" t="s">
        <v>7</v>
      </c>
      <c r="K1" s="3" t="s">
        <v>8</v>
      </c>
      <c r="L1" s="3" t="s">
        <v>9</v>
      </c>
      <c r="M1" s="2" t="s">
        <v>10</v>
      </c>
      <c r="N1" s="3" t="s">
        <v>11</v>
      </c>
      <c r="O1" s="3" t="s">
        <v>12</v>
      </c>
      <c r="P1" s="2" t="s">
        <v>13</v>
      </c>
    </row>
    <row r="2" spans="1:16" x14ac:dyDescent="0.25">
      <c r="A2" s="4" t="s">
        <v>14</v>
      </c>
      <c r="B2" s="5">
        <v>106602.92</v>
      </c>
      <c r="C2" s="5">
        <v>126529.46</v>
      </c>
      <c r="D2" s="5">
        <v>1945</v>
      </c>
      <c r="E2" s="13">
        <f>F2/D2</f>
        <v>2.294750642673522</v>
      </c>
      <c r="F2" s="5">
        <v>4463.29</v>
      </c>
      <c r="G2" s="5">
        <v>130992.75</v>
      </c>
      <c r="H2" s="5">
        <v>2701</v>
      </c>
      <c r="I2" s="5">
        <v>6198.12</v>
      </c>
      <c r="J2" s="5">
        <v>132727.57999999999</v>
      </c>
      <c r="K2" s="5">
        <v>2232</v>
      </c>
      <c r="L2" s="5">
        <v>5121.8900000000003</v>
      </c>
      <c r="M2" s="5">
        <v>131651.35</v>
      </c>
      <c r="N2" s="5">
        <v>1432.2</v>
      </c>
      <c r="O2" s="5">
        <v>3286.54</v>
      </c>
      <c r="P2" s="5">
        <v>129816</v>
      </c>
    </row>
    <row r="3" spans="1:16" x14ac:dyDescent="0.25">
      <c r="A3" s="4" t="s">
        <v>15</v>
      </c>
      <c r="B3" s="5">
        <v>119056.19</v>
      </c>
      <c r="C3" s="5">
        <v>141310.54</v>
      </c>
      <c r="D3" s="5">
        <v>1945</v>
      </c>
      <c r="E3" s="13">
        <f t="shared" ref="E3:E17" si="0">F3/D3</f>
        <v>2.6029408740359901</v>
      </c>
      <c r="F3" s="5">
        <v>5062.72</v>
      </c>
      <c r="G3" s="5">
        <v>146373.26</v>
      </c>
      <c r="H3" s="5">
        <v>2701</v>
      </c>
      <c r="I3" s="5">
        <v>7030.54</v>
      </c>
      <c r="J3" s="5">
        <v>148341.07999999999</v>
      </c>
      <c r="K3" s="5">
        <v>2232</v>
      </c>
      <c r="L3" s="5">
        <v>5809.76</v>
      </c>
      <c r="M3" s="5">
        <v>147120.29999999999</v>
      </c>
      <c r="N3" s="5">
        <v>1432.2</v>
      </c>
      <c r="O3" s="5">
        <v>3727.93</v>
      </c>
      <c r="P3" s="5">
        <v>145038.47</v>
      </c>
    </row>
    <row r="4" spans="1:16" x14ac:dyDescent="0.25">
      <c r="A4" s="4" t="s">
        <v>16</v>
      </c>
      <c r="B4" s="5">
        <v>107383.6</v>
      </c>
      <c r="C4" s="5">
        <v>127456.07</v>
      </c>
      <c r="D4" s="5">
        <v>1945</v>
      </c>
      <c r="E4" s="13">
        <f t="shared" si="0"/>
        <v>2.3541079691516709</v>
      </c>
      <c r="F4" s="5">
        <v>4578.74</v>
      </c>
      <c r="G4" s="5">
        <v>132034.81</v>
      </c>
      <c r="H4" s="5">
        <v>2701</v>
      </c>
      <c r="I4" s="5">
        <v>6358.45</v>
      </c>
      <c r="J4" s="5">
        <v>133814.51999999999</v>
      </c>
      <c r="K4" s="5">
        <v>2232</v>
      </c>
      <c r="L4" s="5">
        <v>5254.37</v>
      </c>
      <c r="M4" s="5">
        <v>132710.44</v>
      </c>
      <c r="N4" s="5">
        <v>1432.2</v>
      </c>
      <c r="O4" s="5">
        <v>3371.56</v>
      </c>
      <c r="P4" s="5">
        <v>130827.63</v>
      </c>
    </row>
    <row r="5" spans="1:16" x14ac:dyDescent="0.25">
      <c r="A5" s="4" t="s">
        <v>17</v>
      </c>
      <c r="B5" s="5">
        <v>70249.64</v>
      </c>
      <c r="C5" s="5">
        <v>83380.92</v>
      </c>
      <c r="D5" s="5">
        <v>1945</v>
      </c>
      <c r="E5" s="13">
        <f t="shared" si="0"/>
        <v>2.4299228791773779</v>
      </c>
      <c r="F5" s="5">
        <v>4726.2</v>
      </c>
      <c r="G5" s="5">
        <v>88107.12</v>
      </c>
      <c r="H5" s="5">
        <v>2701</v>
      </c>
      <c r="I5" s="5">
        <v>6563.22</v>
      </c>
      <c r="J5" s="5">
        <v>89944.14</v>
      </c>
      <c r="K5" s="5">
        <v>2232</v>
      </c>
      <c r="L5" s="5">
        <v>5423.59</v>
      </c>
      <c r="M5" s="5">
        <v>88804.51</v>
      </c>
      <c r="N5" s="5">
        <v>1432.2</v>
      </c>
      <c r="O5" s="5">
        <v>3480.14</v>
      </c>
      <c r="P5" s="5">
        <v>86861.06</v>
      </c>
    </row>
    <row r="6" spans="1:16" x14ac:dyDescent="0.25">
      <c r="A6" s="4" t="s">
        <v>18</v>
      </c>
      <c r="B6" s="6">
        <v>69409.78</v>
      </c>
      <c r="C6" s="6">
        <v>82384.070000000007</v>
      </c>
      <c r="D6" s="5">
        <v>1945</v>
      </c>
      <c r="E6" s="13">
        <f t="shared" si="0"/>
        <v>2.5245964010282775</v>
      </c>
      <c r="F6" s="5">
        <v>4910.34</v>
      </c>
      <c r="G6" s="5">
        <v>87294.41</v>
      </c>
      <c r="H6" s="5">
        <v>2701</v>
      </c>
      <c r="I6" s="5">
        <v>6818.93</v>
      </c>
      <c r="J6" s="5">
        <v>89203</v>
      </c>
      <c r="K6" s="5">
        <v>2232</v>
      </c>
      <c r="L6" s="5">
        <v>5634.9</v>
      </c>
      <c r="M6" s="5">
        <v>88018.97</v>
      </c>
      <c r="N6" s="5">
        <v>1432.2</v>
      </c>
      <c r="O6" s="5">
        <v>3615.73</v>
      </c>
      <c r="P6" s="5">
        <v>85999.8</v>
      </c>
    </row>
    <row r="7" spans="1:16" x14ac:dyDescent="0.25">
      <c r="A7" s="4" t="s">
        <v>19</v>
      </c>
      <c r="B7" s="6">
        <v>84890.4</v>
      </c>
      <c r="C7" s="6">
        <v>100758.36</v>
      </c>
      <c r="D7" s="5">
        <v>1945</v>
      </c>
      <c r="E7" s="13">
        <f t="shared" si="0"/>
        <v>2.9441336760925449</v>
      </c>
      <c r="F7" s="5">
        <v>5726.34</v>
      </c>
      <c r="G7" s="5">
        <v>106484.7</v>
      </c>
      <c r="H7" s="5">
        <v>2701</v>
      </c>
      <c r="I7" s="5">
        <v>7952.11</v>
      </c>
      <c r="J7" s="5">
        <v>108710.47</v>
      </c>
      <c r="K7" s="5">
        <v>2232</v>
      </c>
      <c r="L7" s="5">
        <v>6571.31</v>
      </c>
      <c r="M7" s="5">
        <v>107329.67</v>
      </c>
      <c r="N7" s="5">
        <v>1432.2</v>
      </c>
      <c r="O7" s="5">
        <v>4216.59</v>
      </c>
      <c r="P7" s="5">
        <v>104974.95</v>
      </c>
    </row>
    <row r="8" spans="1:16" x14ac:dyDescent="0.25">
      <c r="A8" s="4" t="s">
        <v>20</v>
      </c>
      <c r="B8" s="6">
        <v>94570.65</v>
      </c>
      <c r="C8" s="6">
        <v>112248.08</v>
      </c>
      <c r="D8" s="5">
        <v>1945</v>
      </c>
      <c r="E8" s="13">
        <f t="shared" si="0"/>
        <v>2.9020565552699229</v>
      </c>
      <c r="F8" s="5">
        <v>5644.5</v>
      </c>
      <c r="G8" s="5">
        <v>117892.58</v>
      </c>
      <c r="H8" s="5">
        <v>2701</v>
      </c>
      <c r="I8" s="5">
        <v>7838.45</v>
      </c>
      <c r="J8" s="5">
        <v>120086.53</v>
      </c>
      <c r="K8" s="5">
        <v>2232</v>
      </c>
      <c r="L8" s="5">
        <v>6477.39</v>
      </c>
      <c r="M8" s="5">
        <v>118725.47</v>
      </c>
      <c r="N8" s="5">
        <v>1432.2</v>
      </c>
      <c r="O8" s="5">
        <v>4156.32</v>
      </c>
      <c r="P8" s="5">
        <v>116404.4</v>
      </c>
    </row>
    <row r="9" spans="1:16" x14ac:dyDescent="0.25">
      <c r="A9" s="4" t="s">
        <v>21</v>
      </c>
      <c r="B9" s="6">
        <v>80239.820000000007</v>
      </c>
      <c r="C9" s="6">
        <v>98686.62</v>
      </c>
      <c r="D9" s="5">
        <v>1945</v>
      </c>
      <c r="E9" s="13">
        <f t="shared" si="0"/>
        <v>3.4270848329048844</v>
      </c>
      <c r="F9" s="5">
        <v>6665.68</v>
      </c>
      <c r="G9" s="5">
        <v>105352.3</v>
      </c>
      <c r="H9" s="5">
        <v>2701</v>
      </c>
      <c r="I9" s="5">
        <v>9256.56</v>
      </c>
      <c r="J9" s="5">
        <v>107943.18</v>
      </c>
      <c r="K9" s="5">
        <v>2232</v>
      </c>
      <c r="L9" s="5">
        <v>7649.25</v>
      </c>
      <c r="M9" s="5">
        <v>106335.87</v>
      </c>
      <c r="N9" s="5">
        <v>1432.2</v>
      </c>
      <c r="O9" s="5">
        <v>4908.2700000000004</v>
      </c>
      <c r="P9" s="5">
        <v>103594.89</v>
      </c>
    </row>
    <row r="10" spans="1:16" x14ac:dyDescent="0.25">
      <c r="A10" s="4" t="s">
        <v>22</v>
      </c>
      <c r="B10" s="6">
        <v>79878.64</v>
      </c>
      <c r="C10" s="6">
        <v>99194.04</v>
      </c>
      <c r="D10" s="5">
        <v>1945</v>
      </c>
      <c r="E10" s="13">
        <f t="shared" si="0"/>
        <v>3.7939588688946015</v>
      </c>
      <c r="F10" s="5">
        <v>7379.25</v>
      </c>
      <c r="G10" s="5">
        <v>106573.29</v>
      </c>
      <c r="H10" s="5">
        <v>2701</v>
      </c>
      <c r="I10" s="5">
        <v>10247.49</v>
      </c>
      <c r="J10" s="5">
        <v>109441.53</v>
      </c>
      <c r="K10" s="5">
        <v>2232</v>
      </c>
      <c r="L10" s="5">
        <v>8468.1200000000008</v>
      </c>
      <c r="M10" s="5">
        <v>107662.16</v>
      </c>
      <c r="N10" s="5">
        <v>1432.2</v>
      </c>
      <c r="O10" s="5">
        <v>5433.71</v>
      </c>
      <c r="P10" s="5">
        <v>104627.75</v>
      </c>
    </row>
    <row r="11" spans="1:16" x14ac:dyDescent="0.25">
      <c r="A11" s="4" t="s">
        <v>23</v>
      </c>
      <c r="B11" s="6">
        <v>148899.6</v>
      </c>
      <c r="C11" s="6">
        <v>184579.27</v>
      </c>
      <c r="D11" s="5">
        <v>1945</v>
      </c>
      <c r="E11" s="13">
        <f t="shared" si="0"/>
        <v>3.9727352185089977</v>
      </c>
      <c r="F11" s="5">
        <v>7726.97</v>
      </c>
      <c r="G11" s="5">
        <v>192306.24</v>
      </c>
      <c r="H11" s="5">
        <v>2701</v>
      </c>
      <c r="I11" s="5">
        <v>10730.36</v>
      </c>
      <c r="J11" s="5">
        <v>195309.63</v>
      </c>
      <c r="K11" s="5">
        <v>2232</v>
      </c>
      <c r="L11" s="5">
        <v>8867.14</v>
      </c>
      <c r="M11" s="5">
        <v>193446.41</v>
      </c>
      <c r="N11" s="5">
        <v>1432.2</v>
      </c>
      <c r="O11" s="5">
        <v>5689.75</v>
      </c>
      <c r="P11" s="5">
        <v>190269.02</v>
      </c>
    </row>
    <row r="12" spans="1:16" x14ac:dyDescent="0.25">
      <c r="A12" s="4" t="s">
        <v>24</v>
      </c>
      <c r="B12" s="6">
        <v>132036.75</v>
      </c>
      <c r="C12" s="6">
        <v>161894.69</v>
      </c>
      <c r="D12" s="5">
        <v>1945</v>
      </c>
      <c r="E12" s="13">
        <f t="shared" si="0"/>
        <v>3.8402467866323908</v>
      </c>
      <c r="F12" s="5">
        <v>7469.28</v>
      </c>
      <c r="G12" s="5">
        <v>169363.97</v>
      </c>
      <c r="H12" s="5">
        <v>2701</v>
      </c>
      <c r="I12" s="5">
        <v>10372.5</v>
      </c>
      <c r="J12" s="5">
        <v>172267.19</v>
      </c>
      <c r="K12" s="5">
        <v>2232</v>
      </c>
      <c r="L12" s="5">
        <v>8571.43</v>
      </c>
      <c r="M12" s="5">
        <v>170466.12</v>
      </c>
      <c r="N12" s="5">
        <v>1432.2</v>
      </c>
      <c r="O12" s="5">
        <v>5500</v>
      </c>
      <c r="P12" s="5">
        <v>167394.69</v>
      </c>
    </row>
    <row r="13" spans="1:16" x14ac:dyDescent="0.25">
      <c r="A13" s="4" t="s">
        <v>25</v>
      </c>
      <c r="B13" s="6">
        <v>163756.04</v>
      </c>
      <c r="C13" s="6">
        <v>200786.77</v>
      </c>
      <c r="D13" s="5">
        <v>1945</v>
      </c>
      <c r="E13" s="13">
        <f t="shared" si="0"/>
        <v>4.3405552699228789</v>
      </c>
      <c r="F13" s="5">
        <v>8442.3799999999992</v>
      </c>
      <c r="G13" s="5">
        <v>209229.15</v>
      </c>
      <c r="H13" s="5">
        <v>2701</v>
      </c>
      <c r="I13" s="5">
        <v>11723.84</v>
      </c>
      <c r="J13" s="5">
        <v>212510.61</v>
      </c>
      <c r="K13" s="5">
        <v>2232</v>
      </c>
      <c r="L13" s="5">
        <v>9688.1200000000008</v>
      </c>
      <c r="M13" s="5">
        <v>210474.89</v>
      </c>
      <c r="N13" s="5">
        <v>1432.2</v>
      </c>
      <c r="O13" s="5">
        <v>6216.54</v>
      </c>
      <c r="P13" s="5">
        <v>207003.31</v>
      </c>
    </row>
    <row r="14" spans="1:16" x14ac:dyDescent="0.25">
      <c r="A14" s="4" t="s">
        <v>26</v>
      </c>
      <c r="B14" s="6">
        <v>196377.22</v>
      </c>
      <c r="C14" s="6">
        <v>240784.7</v>
      </c>
      <c r="D14" s="5">
        <v>1945</v>
      </c>
      <c r="E14" s="13">
        <f t="shared" si="0"/>
        <v>4.8874498714652956</v>
      </c>
      <c r="F14" s="5">
        <v>9506.09</v>
      </c>
      <c r="G14" s="5">
        <v>250290.79</v>
      </c>
      <c r="H14" s="5">
        <v>2701</v>
      </c>
      <c r="I14" s="5">
        <v>13201</v>
      </c>
      <c r="J14" s="5">
        <v>253985.7</v>
      </c>
      <c r="K14" s="5">
        <v>2232</v>
      </c>
      <c r="L14" s="5">
        <v>10908.78</v>
      </c>
      <c r="M14" s="5">
        <v>251693.48</v>
      </c>
      <c r="N14" s="5">
        <v>1432.2</v>
      </c>
      <c r="O14" s="5">
        <v>6999.8</v>
      </c>
      <c r="P14" s="5">
        <v>247784.5</v>
      </c>
    </row>
    <row r="15" spans="1:16" x14ac:dyDescent="0.25">
      <c r="A15" s="4" t="s">
        <v>27</v>
      </c>
      <c r="B15" s="6">
        <v>227655.02</v>
      </c>
      <c r="C15" s="6">
        <v>279135.46000000002</v>
      </c>
      <c r="D15" s="5">
        <v>1945</v>
      </c>
      <c r="E15" s="13">
        <f t="shared" si="0"/>
        <v>5.4514755784061704</v>
      </c>
      <c r="F15" s="5">
        <v>10603.12</v>
      </c>
      <c r="G15" s="5">
        <v>289738.58</v>
      </c>
      <c r="H15" s="5">
        <v>2701</v>
      </c>
      <c r="I15" s="5">
        <v>14724.44</v>
      </c>
      <c r="J15" s="5">
        <v>293859.90000000002</v>
      </c>
      <c r="K15" s="5">
        <v>2232</v>
      </c>
      <c r="L15" s="5">
        <v>12167.7</v>
      </c>
      <c r="M15" s="5">
        <v>291303.15999999997</v>
      </c>
      <c r="N15" s="5">
        <v>1432.2</v>
      </c>
      <c r="O15" s="5">
        <v>7807.61</v>
      </c>
      <c r="P15" s="5">
        <v>286943.07</v>
      </c>
    </row>
    <row r="16" spans="1:16" x14ac:dyDescent="0.25">
      <c r="A16" s="4" t="s">
        <v>28</v>
      </c>
      <c r="B16" s="6">
        <v>257570.76</v>
      </c>
      <c r="C16" s="6">
        <v>315816.15000000002</v>
      </c>
      <c r="D16" s="5">
        <v>1945</v>
      </c>
      <c r="E16" s="13">
        <f t="shared" si="0"/>
        <v>6.0308277634961431</v>
      </c>
      <c r="F16" s="5">
        <v>11729.96</v>
      </c>
      <c r="G16" s="5">
        <v>327546.11</v>
      </c>
      <c r="H16" s="5">
        <v>2701</v>
      </c>
      <c r="I16" s="5">
        <v>16289.26</v>
      </c>
      <c r="J16" s="5">
        <v>332105.40999999997</v>
      </c>
      <c r="K16" s="5">
        <v>2232</v>
      </c>
      <c r="L16" s="5">
        <v>13460.8</v>
      </c>
      <c r="M16" s="5">
        <v>329276.95</v>
      </c>
      <c r="N16" s="5">
        <v>1432.2</v>
      </c>
      <c r="O16" s="5">
        <v>8637.35</v>
      </c>
      <c r="P16" s="5">
        <v>324453.5</v>
      </c>
    </row>
    <row r="17" spans="1:16" x14ac:dyDescent="0.25">
      <c r="A17" s="4" t="s">
        <v>29</v>
      </c>
      <c r="B17" s="6">
        <v>281601.81</v>
      </c>
      <c r="C17" s="6">
        <v>345281.43</v>
      </c>
      <c r="D17" s="5">
        <v>1945</v>
      </c>
      <c r="E17" s="13">
        <f t="shared" si="0"/>
        <v>6.5867609254498714</v>
      </c>
      <c r="F17" s="5">
        <v>12811.25</v>
      </c>
      <c r="G17" s="5">
        <v>358092.68</v>
      </c>
      <c r="H17" s="5">
        <v>2701</v>
      </c>
      <c r="I17" s="5">
        <v>17790.84</v>
      </c>
      <c r="J17" s="5">
        <v>363072.27</v>
      </c>
      <c r="K17" s="5">
        <v>2232</v>
      </c>
      <c r="L17" s="5">
        <v>14701.65</v>
      </c>
      <c r="M17" s="5">
        <v>359983.08</v>
      </c>
      <c r="N17" s="5">
        <v>1432.2</v>
      </c>
      <c r="O17" s="5">
        <v>9433.56</v>
      </c>
      <c r="P17" s="5">
        <v>354714.99</v>
      </c>
    </row>
    <row r="18" spans="1:16" x14ac:dyDescent="0.25">
      <c r="A18" s="7"/>
      <c r="B18" s="8"/>
      <c r="C18" s="7"/>
      <c r="D18" s="7"/>
      <c r="E18" s="7"/>
    </row>
    <row r="19" spans="1:16" x14ac:dyDescent="0.25">
      <c r="A19" s="1"/>
      <c r="B19" s="2" t="s">
        <v>30</v>
      </c>
      <c r="C19" s="2" t="s">
        <v>31</v>
      </c>
      <c r="D19" s="3" t="s">
        <v>2</v>
      </c>
      <c r="E19" s="3"/>
      <c r="F19" s="3" t="s">
        <v>3</v>
      </c>
      <c r="G19" s="2" t="s">
        <v>32</v>
      </c>
      <c r="H19" s="3" t="s">
        <v>5</v>
      </c>
      <c r="I19" s="3" t="s">
        <v>6</v>
      </c>
      <c r="J19" s="2" t="s">
        <v>33</v>
      </c>
      <c r="K19" s="3" t="s">
        <v>8</v>
      </c>
      <c r="L19" s="3" t="s">
        <v>9</v>
      </c>
      <c r="M19" s="2" t="s">
        <v>34</v>
      </c>
      <c r="N19" s="3" t="s">
        <v>11</v>
      </c>
      <c r="O19" s="3" t="s">
        <v>12</v>
      </c>
      <c r="P19" s="2" t="s">
        <v>35</v>
      </c>
    </row>
    <row r="20" spans="1:16" x14ac:dyDescent="0.25">
      <c r="A20" s="4" t="s">
        <v>14</v>
      </c>
      <c r="B20" s="5">
        <v>111800.26</v>
      </c>
      <c r="C20" s="5">
        <v>132698.29999999999</v>
      </c>
      <c r="D20" s="5">
        <v>1945</v>
      </c>
      <c r="E20" s="5"/>
      <c r="F20" s="5">
        <v>4463.29</v>
      </c>
      <c r="G20" s="5">
        <v>137161.59</v>
      </c>
      <c r="H20" s="5">
        <v>2701</v>
      </c>
      <c r="I20" s="5">
        <v>6198.12</v>
      </c>
      <c r="J20" s="5">
        <v>138896.42000000001</v>
      </c>
      <c r="K20" s="5">
        <v>2232</v>
      </c>
      <c r="L20" s="5">
        <v>5121.8900000000003</v>
      </c>
      <c r="M20" s="5">
        <v>137820.19</v>
      </c>
      <c r="N20" s="5">
        <v>1432.2</v>
      </c>
      <c r="O20" s="5">
        <v>3286.54</v>
      </c>
      <c r="P20" s="5">
        <v>135984.84</v>
      </c>
    </row>
    <row r="21" spans="1:16" x14ac:dyDescent="0.25">
      <c r="A21" s="4" t="s">
        <v>15</v>
      </c>
      <c r="B21" s="5">
        <v>125533.64</v>
      </c>
      <c r="C21" s="5">
        <v>148998.76999999999</v>
      </c>
      <c r="D21" s="5">
        <v>1945</v>
      </c>
      <c r="E21" s="5"/>
      <c r="F21" s="5">
        <v>5062.72</v>
      </c>
      <c r="G21" s="5">
        <v>154061.49</v>
      </c>
      <c r="H21" s="5">
        <v>2701</v>
      </c>
      <c r="I21" s="5">
        <v>7030.54</v>
      </c>
      <c r="J21" s="5">
        <v>156029.31</v>
      </c>
      <c r="K21" s="5">
        <v>2232</v>
      </c>
      <c r="L21" s="5">
        <v>5809.76</v>
      </c>
      <c r="M21" s="5">
        <v>154808.53</v>
      </c>
      <c r="N21" s="5">
        <v>1432.2</v>
      </c>
      <c r="O21" s="5">
        <v>3727.93</v>
      </c>
      <c r="P21" s="5">
        <v>152726.70000000001</v>
      </c>
    </row>
    <row r="22" spans="1:16" x14ac:dyDescent="0.25">
      <c r="A22" s="4" t="s">
        <v>16</v>
      </c>
      <c r="B22" s="5">
        <v>112748.02</v>
      </c>
      <c r="C22" s="5">
        <v>133823.22</v>
      </c>
      <c r="D22" s="5">
        <v>1945</v>
      </c>
      <c r="E22" s="5"/>
      <c r="F22" s="5">
        <v>4578.74</v>
      </c>
      <c r="G22" s="5">
        <v>138401.96</v>
      </c>
      <c r="H22" s="5">
        <v>2701</v>
      </c>
      <c r="I22" s="5">
        <v>6358.45</v>
      </c>
      <c r="J22" s="5">
        <v>140181.67000000001</v>
      </c>
      <c r="K22" s="5">
        <v>2232</v>
      </c>
      <c r="L22" s="5">
        <v>5254.37</v>
      </c>
      <c r="M22" s="5">
        <v>139077.59</v>
      </c>
      <c r="N22" s="5">
        <v>1432.2</v>
      </c>
      <c r="O22" s="5">
        <v>3371.56</v>
      </c>
      <c r="P22" s="5">
        <v>137194.78</v>
      </c>
    </row>
    <row r="23" spans="1:16" x14ac:dyDescent="0.25">
      <c r="A23" s="4" t="s">
        <v>17</v>
      </c>
      <c r="B23" s="5">
        <v>73113.3</v>
      </c>
      <c r="C23" s="5">
        <v>86779.86</v>
      </c>
      <c r="D23" s="5">
        <v>1945</v>
      </c>
      <c r="E23" s="5"/>
      <c r="F23" s="5">
        <v>4726.2</v>
      </c>
      <c r="G23" s="5">
        <v>91506.06</v>
      </c>
      <c r="H23" s="5">
        <v>2701</v>
      </c>
      <c r="I23" s="5">
        <v>6563.22</v>
      </c>
      <c r="J23" s="5">
        <v>93343.08</v>
      </c>
      <c r="K23" s="5">
        <v>2232</v>
      </c>
      <c r="L23" s="5">
        <v>5423.59</v>
      </c>
      <c r="M23" s="5">
        <v>92203.45</v>
      </c>
      <c r="N23" s="5">
        <v>1432.2</v>
      </c>
      <c r="O23" s="5">
        <v>3480.14</v>
      </c>
      <c r="P23" s="5">
        <v>90260</v>
      </c>
    </row>
    <row r="24" spans="1:16" x14ac:dyDescent="0.25">
      <c r="A24" s="4" t="s">
        <v>18</v>
      </c>
      <c r="B24" s="6">
        <v>72439.61</v>
      </c>
      <c r="C24" s="6">
        <v>85980.24</v>
      </c>
      <c r="D24" s="5">
        <v>1945</v>
      </c>
      <c r="E24" s="5"/>
      <c r="F24" s="5">
        <v>4910.34</v>
      </c>
      <c r="G24" s="5">
        <v>90890.58</v>
      </c>
      <c r="H24" s="5">
        <v>2701</v>
      </c>
      <c r="I24" s="5">
        <v>6818.93</v>
      </c>
      <c r="J24" s="5">
        <v>92799.17</v>
      </c>
      <c r="K24" s="5">
        <v>2232</v>
      </c>
      <c r="L24" s="5">
        <v>5634.9</v>
      </c>
      <c r="M24" s="5">
        <v>91615.14</v>
      </c>
      <c r="N24" s="5">
        <v>1432.2</v>
      </c>
      <c r="O24" s="5">
        <v>3615.73</v>
      </c>
      <c r="P24" s="5">
        <v>89595.97</v>
      </c>
    </row>
    <row r="25" spans="1:16" x14ac:dyDescent="0.25">
      <c r="A25" s="4" t="s">
        <v>19</v>
      </c>
      <c r="B25" s="6">
        <v>89464.76</v>
      </c>
      <c r="C25" s="6">
        <v>106187.78</v>
      </c>
      <c r="D25" s="5">
        <v>1945</v>
      </c>
      <c r="E25" s="5"/>
      <c r="F25" s="5">
        <v>5726.34</v>
      </c>
      <c r="G25" s="5">
        <v>111914.12</v>
      </c>
      <c r="H25" s="5">
        <v>2701</v>
      </c>
      <c r="I25" s="5">
        <v>7952.11</v>
      </c>
      <c r="J25" s="5">
        <v>114139.89</v>
      </c>
      <c r="K25" s="5">
        <v>2232</v>
      </c>
      <c r="L25" s="5">
        <v>6571.31</v>
      </c>
      <c r="M25" s="5">
        <v>112759.09</v>
      </c>
      <c r="N25" s="5">
        <v>1432.2</v>
      </c>
      <c r="O25" s="5">
        <v>4216.59</v>
      </c>
      <c r="P25" s="5">
        <v>110404.37</v>
      </c>
    </row>
    <row r="26" spans="1:16" x14ac:dyDescent="0.25">
      <c r="A26" s="4" t="s">
        <v>20</v>
      </c>
      <c r="B26" s="6">
        <v>100556.09</v>
      </c>
      <c r="C26" s="6">
        <v>119352.34</v>
      </c>
      <c r="D26" s="5">
        <v>1945</v>
      </c>
      <c r="E26" s="5"/>
      <c r="F26" s="5">
        <v>5644.5</v>
      </c>
      <c r="G26" s="5">
        <v>124996.84</v>
      </c>
      <c r="H26" s="5">
        <v>2701</v>
      </c>
      <c r="I26" s="5">
        <v>7838.45</v>
      </c>
      <c r="J26" s="5">
        <v>127190.79</v>
      </c>
      <c r="K26" s="5">
        <v>2232</v>
      </c>
      <c r="L26" s="5">
        <v>6477.39</v>
      </c>
      <c r="M26" s="5">
        <v>125829.73</v>
      </c>
      <c r="N26" s="5">
        <v>1432.2</v>
      </c>
      <c r="O26" s="5">
        <v>4156.32</v>
      </c>
      <c r="P26" s="5">
        <v>123508.66</v>
      </c>
    </row>
    <row r="27" spans="1:16" x14ac:dyDescent="0.25">
      <c r="A27" s="4" t="s">
        <v>21</v>
      </c>
      <c r="B27" s="6">
        <v>84986.559999999998</v>
      </c>
      <c r="C27" s="6">
        <v>104321.85</v>
      </c>
      <c r="D27" s="5">
        <v>1945</v>
      </c>
      <c r="E27" s="5"/>
      <c r="F27" s="5">
        <v>6665.68</v>
      </c>
      <c r="G27" s="5">
        <v>110987.53</v>
      </c>
      <c r="H27" s="5">
        <v>2701</v>
      </c>
      <c r="I27" s="5">
        <v>9256.56</v>
      </c>
      <c r="J27" s="5">
        <v>113578.41</v>
      </c>
      <c r="K27" s="5">
        <v>2232</v>
      </c>
      <c r="L27" s="5">
        <v>7649.25</v>
      </c>
      <c r="M27" s="5">
        <v>111971.1</v>
      </c>
      <c r="N27" s="5">
        <v>1432.2</v>
      </c>
      <c r="O27" s="5">
        <v>4908.2700000000004</v>
      </c>
      <c r="P27" s="5">
        <v>109230.12</v>
      </c>
    </row>
    <row r="28" spans="1:16" x14ac:dyDescent="0.25">
      <c r="A28" s="4" t="s">
        <v>22</v>
      </c>
      <c r="B28" s="6">
        <v>80925.17</v>
      </c>
      <c r="C28" s="6">
        <v>99864.16</v>
      </c>
      <c r="D28" s="5">
        <v>1945</v>
      </c>
      <c r="E28" s="5"/>
      <c r="F28" s="5">
        <v>7379.25</v>
      </c>
      <c r="G28" s="5">
        <v>107243.41</v>
      </c>
      <c r="H28" s="5">
        <v>2701</v>
      </c>
      <c r="I28" s="5">
        <v>10247.49</v>
      </c>
      <c r="J28" s="5">
        <v>110111.65</v>
      </c>
      <c r="K28" s="5">
        <v>2232</v>
      </c>
      <c r="L28" s="5">
        <v>8468.1200000000008</v>
      </c>
      <c r="M28" s="5">
        <v>108332.28</v>
      </c>
      <c r="N28" s="5">
        <v>1432.2</v>
      </c>
      <c r="O28" s="5">
        <v>5433.71</v>
      </c>
      <c r="P28" s="5">
        <v>105297.87</v>
      </c>
    </row>
    <row r="29" spans="1:16" x14ac:dyDescent="0.25">
      <c r="A29" s="4" t="s">
        <v>23</v>
      </c>
      <c r="B29" s="6">
        <v>169508.6</v>
      </c>
      <c r="C29" s="6">
        <v>210896.55</v>
      </c>
      <c r="D29" s="5">
        <v>1945</v>
      </c>
      <c r="E29" s="5"/>
      <c r="F29" s="5">
        <v>7726.97</v>
      </c>
      <c r="G29" s="5">
        <v>218623.52</v>
      </c>
      <c r="H29" s="5">
        <v>2701</v>
      </c>
      <c r="I29" s="5">
        <v>10730.36</v>
      </c>
      <c r="J29" s="5">
        <v>221626.91</v>
      </c>
      <c r="K29" s="5">
        <v>2232</v>
      </c>
      <c r="L29" s="5">
        <v>8867.14</v>
      </c>
      <c r="M29" s="5">
        <v>219763.69</v>
      </c>
      <c r="N29" s="5">
        <v>1432.2</v>
      </c>
      <c r="O29" s="5">
        <v>5689.75</v>
      </c>
      <c r="P29" s="5">
        <v>216586.3</v>
      </c>
    </row>
    <row r="30" spans="1:16" x14ac:dyDescent="0.25">
      <c r="A30" s="4" t="s">
        <v>24</v>
      </c>
      <c r="B30" s="6">
        <v>138564.54</v>
      </c>
      <c r="C30" s="6">
        <v>170815.75</v>
      </c>
      <c r="D30" s="5">
        <v>1945</v>
      </c>
      <c r="E30" s="5"/>
      <c r="F30" s="5">
        <v>7469.28</v>
      </c>
      <c r="G30" s="5">
        <v>178285.03</v>
      </c>
      <c r="H30" s="5">
        <v>2701</v>
      </c>
      <c r="I30" s="5">
        <v>10372.5</v>
      </c>
      <c r="J30" s="5">
        <v>181188.25</v>
      </c>
      <c r="K30" s="5">
        <v>2232</v>
      </c>
      <c r="L30" s="5">
        <v>8571.43</v>
      </c>
      <c r="M30" s="5">
        <v>179387.18</v>
      </c>
      <c r="N30" s="5">
        <v>1432.2</v>
      </c>
      <c r="O30" s="5">
        <v>5500</v>
      </c>
      <c r="P30" s="5">
        <v>176315.75</v>
      </c>
    </row>
    <row r="31" spans="1:16" x14ac:dyDescent="0.25">
      <c r="A31" s="4" t="s">
        <v>25</v>
      </c>
      <c r="B31" s="6">
        <v>169397.01</v>
      </c>
      <c r="C31" s="6">
        <v>208824.55</v>
      </c>
      <c r="D31" s="5">
        <v>1945</v>
      </c>
      <c r="E31" s="5"/>
      <c r="F31" s="5">
        <v>7469.28</v>
      </c>
      <c r="G31" s="5">
        <v>216293.83</v>
      </c>
      <c r="H31" s="5">
        <v>2701</v>
      </c>
      <c r="I31" s="5">
        <v>10372.5</v>
      </c>
      <c r="J31" s="5">
        <v>219197.05</v>
      </c>
      <c r="K31" s="5">
        <v>2232</v>
      </c>
      <c r="L31" s="5">
        <v>8571.43</v>
      </c>
      <c r="M31" s="5">
        <v>217395.98</v>
      </c>
      <c r="N31" s="5">
        <v>1432.2</v>
      </c>
      <c r="O31" s="5">
        <v>5500</v>
      </c>
      <c r="P31" s="5">
        <v>214324.55</v>
      </c>
    </row>
    <row r="32" spans="1:16" x14ac:dyDescent="0.25">
      <c r="A32" s="4" t="s">
        <v>26</v>
      </c>
      <c r="B32" s="6">
        <v>219304.53</v>
      </c>
      <c r="C32" s="6">
        <v>270348.15999999997</v>
      </c>
      <c r="D32" s="5">
        <v>1945</v>
      </c>
      <c r="E32" s="5"/>
      <c r="F32" s="5">
        <v>7469.28</v>
      </c>
      <c r="G32" s="5">
        <v>277817.44</v>
      </c>
      <c r="H32" s="5">
        <v>2701</v>
      </c>
      <c r="I32" s="5">
        <v>10372.5</v>
      </c>
      <c r="J32" s="5">
        <v>280720.65999999997</v>
      </c>
      <c r="K32" s="5">
        <v>2232</v>
      </c>
      <c r="L32" s="5">
        <v>8571.43</v>
      </c>
      <c r="M32" s="5">
        <v>278919.59000000003</v>
      </c>
      <c r="N32" s="5">
        <v>1432.2</v>
      </c>
      <c r="O32" s="5">
        <v>5500</v>
      </c>
      <c r="P32" s="5">
        <v>275848.15999999997</v>
      </c>
    </row>
    <row r="33" spans="1:16" x14ac:dyDescent="0.25">
      <c r="A33" s="4" t="s">
        <v>27</v>
      </c>
      <c r="B33" s="6">
        <v>261725.71</v>
      </c>
      <c r="C33" s="6">
        <v>322642.96000000002</v>
      </c>
      <c r="D33" s="5">
        <v>1945</v>
      </c>
      <c r="E33" s="5"/>
      <c r="F33" s="5">
        <v>7469.28</v>
      </c>
      <c r="G33" s="5">
        <v>330112.24</v>
      </c>
      <c r="H33" s="5">
        <v>2701</v>
      </c>
      <c r="I33" s="5">
        <v>10372.5</v>
      </c>
      <c r="J33" s="5">
        <v>333015.46000000002</v>
      </c>
      <c r="K33" s="5">
        <v>2232</v>
      </c>
      <c r="L33" s="5">
        <v>8571.43</v>
      </c>
      <c r="M33" s="5">
        <v>331214.39</v>
      </c>
      <c r="N33" s="5">
        <v>1432.2</v>
      </c>
      <c r="O33" s="5">
        <v>5500</v>
      </c>
      <c r="P33" s="5">
        <v>328142.96000000002</v>
      </c>
    </row>
    <row r="34" spans="1:16" x14ac:dyDescent="0.25">
      <c r="A34" s="4" t="s">
        <v>28</v>
      </c>
      <c r="B34" s="6">
        <v>304887.56</v>
      </c>
      <c r="C34" s="6">
        <v>375850.83</v>
      </c>
      <c r="D34" s="5">
        <v>1945</v>
      </c>
      <c r="E34" s="5"/>
      <c r="F34" s="5">
        <v>7469.28</v>
      </c>
      <c r="G34" s="5">
        <v>383320.11</v>
      </c>
      <c r="H34" s="5">
        <v>2701</v>
      </c>
      <c r="I34" s="5">
        <v>10372.5</v>
      </c>
      <c r="J34" s="5">
        <v>386223.33</v>
      </c>
      <c r="K34" s="5">
        <v>2232</v>
      </c>
      <c r="L34" s="5">
        <v>8571.43</v>
      </c>
      <c r="M34" s="5">
        <v>384422.26</v>
      </c>
      <c r="N34" s="5">
        <v>1432.2</v>
      </c>
      <c r="O34" s="5">
        <v>5500</v>
      </c>
      <c r="P34" s="5">
        <v>381350.83</v>
      </c>
    </row>
    <row r="35" spans="1:16" x14ac:dyDescent="0.25">
      <c r="A35" s="4" t="s">
        <v>29</v>
      </c>
      <c r="B35" s="6">
        <v>334973.64</v>
      </c>
      <c r="C35" s="6">
        <v>412939.51</v>
      </c>
      <c r="D35" s="5">
        <v>1945</v>
      </c>
      <c r="E35" s="5"/>
      <c r="F35" s="5">
        <v>7469.28</v>
      </c>
      <c r="G35" s="5">
        <v>420408.79</v>
      </c>
      <c r="H35" s="5">
        <v>2701</v>
      </c>
      <c r="I35" s="5">
        <v>10372.5</v>
      </c>
      <c r="J35" s="5">
        <v>423312.01</v>
      </c>
      <c r="K35" s="5">
        <v>2232</v>
      </c>
      <c r="L35" s="5">
        <v>8571.43</v>
      </c>
      <c r="M35" s="5">
        <v>421510.94</v>
      </c>
      <c r="N35" s="5">
        <v>1432.2</v>
      </c>
      <c r="O35" s="5">
        <v>5500</v>
      </c>
      <c r="P35" s="5">
        <v>418439.51</v>
      </c>
    </row>
    <row r="36" spans="1:16" x14ac:dyDescent="0.25">
      <c r="A36" s="11" t="s">
        <v>42</v>
      </c>
      <c r="B36" s="12"/>
      <c r="C36" s="12"/>
      <c r="D36" s="12"/>
      <c r="E36" s="12"/>
      <c r="F36" s="12"/>
      <c r="G36" s="12"/>
      <c r="H36" s="12"/>
      <c r="I36" s="12"/>
    </row>
    <row r="38" spans="1:16" x14ac:dyDescent="0.25">
      <c r="A38" s="35" t="s">
        <v>36</v>
      </c>
      <c r="B38" s="36"/>
      <c r="C38" s="36"/>
      <c r="D38" s="36"/>
      <c r="E38" s="36"/>
      <c r="F38" s="37"/>
    </row>
    <row r="39" spans="1:16" x14ac:dyDescent="0.25">
      <c r="A39" s="9" t="s">
        <v>37</v>
      </c>
      <c r="B39" s="9" t="s">
        <v>38</v>
      </c>
      <c r="C39" s="9" t="s">
        <v>39</v>
      </c>
      <c r="D39" s="9" t="s">
        <v>40</v>
      </c>
      <c r="E39" s="9"/>
      <c r="F39" s="9" t="s">
        <v>41</v>
      </c>
    </row>
    <row r="40" spans="1:16" x14ac:dyDescent="0.25">
      <c r="A40" s="10">
        <v>2023</v>
      </c>
      <c r="B40" s="6">
        <v>82.220708999999999</v>
      </c>
      <c r="C40" s="6">
        <v>81.116755999999995</v>
      </c>
      <c r="D40" s="6">
        <v>82.899286000000004</v>
      </c>
      <c r="E40" s="6"/>
      <c r="F40" s="10">
        <v>122</v>
      </c>
    </row>
    <row r="41" spans="1:16" x14ac:dyDescent="0.25">
      <c r="A41" s="10">
        <v>2022</v>
      </c>
      <c r="B41" s="6">
        <v>78.627602999999993</v>
      </c>
      <c r="C41" s="6">
        <v>73.877999000000003</v>
      </c>
      <c r="D41" s="6">
        <v>83.038965000000005</v>
      </c>
      <c r="E41" s="6"/>
      <c r="F41" s="10">
        <v>257</v>
      </c>
    </row>
    <row r="42" spans="1:16" x14ac:dyDescent="0.25">
      <c r="A42" s="10">
        <v>2021</v>
      </c>
      <c r="B42" s="6">
        <v>73.944862000000001</v>
      </c>
      <c r="C42" s="6">
        <v>72.349744999999999</v>
      </c>
      <c r="D42" s="6">
        <v>76.393625</v>
      </c>
      <c r="E42" s="6"/>
      <c r="F42" s="10">
        <v>258</v>
      </c>
    </row>
    <row r="43" spans="1:16" x14ac:dyDescent="0.25">
      <c r="A43" s="10">
        <v>2020</v>
      </c>
      <c r="B43" s="6">
        <v>74.108329999999995</v>
      </c>
      <c r="C43" s="6">
        <v>70.797432999999998</v>
      </c>
      <c r="D43" s="6">
        <v>76.936421999999993</v>
      </c>
      <c r="E43" s="6"/>
      <c r="F43" s="10">
        <v>257</v>
      </c>
    </row>
    <row r="44" spans="1:16" x14ac:dyDescent="0.25">
      <c r="A44" s="10">
        <v>2019</v>
      </c>
      <c r="B44" s="6">
        <v>70.427300000000002</v>
      </c>
      <c r="C44" s="6">
        <v>68.364643000000001</v>
      </c>
      <c r="D44" s="6">
        <v>72.411996000000002</v>
      </c>
      <c r="E44" s="6"/>
      <c r="F44" s="10">
        <v>255</v>
      </c>
    </row>
    <row r="45" spans="1:16" x14ac:dyDescent="0.25">
      <c r="A45" s="10">
        <v>2018</v>
      </c>
      <c r="B45" s="6">
        <v>68.448351000000002</v>
      </c>
      <c r="C45" s="6">
        <v>63.369863000000002</v>
      </c>
      <c r="D45" s="6">
        <v>74.406645999999995</v>
      </c>
      <c r="E45" s="6"/>
      <c r="F45" s="10">
        <v>255</v>
      </c>
    </row>
    <row r="46" spans="1:16" x14ac:dyDescent="0.25">
      <c r="A46" s="10">
        <v>2017</v>
      </c>
      <c r="B46" s="6">
        <v>65.128967000000003</v>
      </c>
      <c r="C46" s="6">
        <v>63.619396999999999</v>
      </c>
      <c r="D46" s="6">
        <v>68.391412000000003</v>
      </c>
      <c r="E46" s="6"/>
      <c r="F46" s="10">
        <v>255</v>
      </c>
    </row>
    <row r="47" spans="1:16" x14ac:dyDescent="0.25">
      <c r="A47" s="10">
        <v>2016</v>
      </c>
      <c r="B47" s="6">
        <v>67.197564999999997</v>
      </c>
      <c r="C47" s="6">
        <v>66.105008999999995</v>
      </c>
      <c r="D47" s="6">
        <v>68.875033999999999</v>
      </c>
      <c r="E47" s="6"/>
      <c r="F47" s="10">
        <v>257</v>
      </c>
    </row>
    <row r="48" spans="1:16" x14ac:dyDescent="0.25">
      <c r="A48" s="10">
        <v>2015</v>
      </c>
      <c r="B48" s="6">
        <v>64.178068999999994</v>
      </c>
      <c r="C48" s="6">
        <v>61.384220999999997</v>
      </c>
      <c r="D48" s="6">
        <v>67.145042000000004</v>
      </c>
      <c r="E48" s="6"/>
      <c r="F48" s="10">
        <v>256</v>
      </c>
    </row>
    <row r="49" spans="1:6" x14ac:dyDescent="0.25">
      <c r="A49" s="10">
        <v>2014</v>
      </c>
      <c r="B49" s="6">
        <v>61.022620000000003</v>
      </c>
      <c r="C49" s="6">
        <v>58.459980000000002</v>
      </c>
      <c r="D49" s="6">
        <v>63.988035000000004</v>
      </c>
      <c r="E49" s="6"/>
      <c r="F49" s="10">
        <v>255</v>
      </c>
    </row>
    <row r="50" spans="1:6" x14ac:dyDescent="0.25">
      <c r="A50" s="10">
        <v>2013</v>
      </c>
      <c r="B50" s="6">
        <v>58.638576</v>
      </c>
      <c r="C50" s="6">
        <v>53.135111000000002</v>
      </c>
      <c r="D50" s="6">
        <v>68.978048000000001</v>
      </c>
      <c r="E50" s="6"/>
      <c r="F50" s="10">
        <v>255</v>
      </c>
    </row>
    <row r="51" spans="1:6" x14ac:dyDescent="0.25">
      <c r="A51" s="10">
        <v>2012</v>
      </c>
      <c r="B51" s="6">
        <v>53.434263999999999</v>
      </c>
      <c r="C51" s="6">
        <v>48.804710999999998</v>
      </c>
      <c r="D51" s="6">
        <v>57.152085</v>
      </c>
      <c r="E51" s="6"/>
      <c r="F51" s="10">
        <v>256</v>
      </c>
    </row>
  </sheetData>
  <mergeCells count="1">
    <mergeCell ref="A38:F3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F4327-058E-4D71-9CD9-9491C550C54F}">
  <dimension ref="A1:O35"/>
  <sheetViews>
    <sheetView showGridLines="0" topLeftCell="A28" workbookViewId="0">
      <selection activeCell="D41" sqref="D41"/>
    </sheetView>
  </sheetViews>
  <sheetFormatPr defaultRowHeight="15" x14ac:dyDescent="0.25"/>
  <cols>
    <col min="1" max="1" width="8.42578125" bestFit="1" customWidth="1"/>
    <col min="2" max="2" width="21.7109375" bestFit="1" customWidth="1"/>
    <col min="3" max="3" width="30.5703125" bestFit="1" customWidth="1"/>
    <col min="4" max="4" width="27.28515625" bestFit="1" customWidth="1"/>
    <col min="5" max="5" width="28.42578125" customWidth="1"/>
    <col min="6" max="6" width="30.7109375" bestFit="1" customWidth="1"/>
    <col min="7" max="7" width="53" bestFit="1" customWidth="1"/>
    <col min="8" max="8" width="31.42578125" bestFit="1" customWidth="1"/>
    <col min="9" max="9" width="17.7109375" bestFit="1" customWidth="1"/>
    <col min="10" max="10" width="30.42578125" bestFit="1" customWidth="1"/>
    <col min="11" max="11" width="53" bestFit="1" customWidth="1"/>
    <col min="12" max="12" width="36" bestFit="1" customWidth="1"/>
    <col min="13" max="13" width="26.140625" bestFit="1" customWidth="1"/>
    <col min="15" max="15" width="63.5703125" bestFit="1" customWidth="1"/>
  </cols>
  <sheetData>
    <row r="1" spans="1:15" x14ac:dyDescent="0.25">
      <c r="A1" s="1"/>
      <c r="B1" s="2" t="s">
        <v>0</v>
      </c>
      <c r="C1" s="2" t="s">
        <v>1</v>
      </c>
      <c r="D1" s="2" t="s">
        <v>43</v>
      </c>
      <c r="E1" s="2" t="s">
        <v>44</v>
      </c>
      <c r="F1" s="2" t="s">
        <v>45</v>
      </c>
      <c r="G1" s="2" t="s">
        <v>46</v>
      </c>
      <c r="H1" s="3" t="s">
        <v>2</v>
      </c>
      <c r="I1" s="3" t="s">
        <v>44</v>
      </c>
      <c r="J1" s="3" t="s">
        <v>3</v>
      </c>
      <c r="K1" s="2" t="s">
        <v>4</v>
      </c>
      <c r="L1" s="3" t="s">
        <v>55</v>
      </c>
      <c r="M1" s="3" t="s">
        <v>49</v>
      </c>
      <c r="N1" s="3" t="s">
        <v>50</v>
      </c>
      <c r="O1" s="2" t="s">
        <v>51</v>
      </c>
    </row>
    <row r="2" spans="1:15" x14ac:dyDescent="0.25">
      <c r="A2" s="4" t="s">
        <v>14</v>
      </c>
      <c r="B2" s="5">
        <v>106602.92</v>
      </c>
      <c r="C2" s="5">
        <v>126529.46</v>
      </c>
      <c r="D2" s="5">
        <v>550</v>
      </c>
      <c r="E2" s="13">
        <v>2.294750642673522</v>
      </c>
      <c r="F2" s="5">
        <f>E2*D2</f>
        <v>1262.1128534704371</v>
      </c>
      <c r="G2" s="5">
        <f>F2+C2</f>
        <v>127791.57285347044</v>
      </c>
      <c r="H2" s="5">
        <v>1945</v>
      </c>
      <c r="I2" s="13">
        <v>2.294750642673522</v>
      </c>
      <c r="J2" s="5">
        <f>H2*I2</f>
        <v>4463.29</v>
      </c>
      <c r="K2" s="5">
        <f>J2+C2</f>
        <v>130992.75</v>
      </c>
      <c r="L2" s="5">
        <f>K2-G2</f>
        <v>3201.1771465295606</v>
      </c>
      <c r="M2" s="5">
        <f>C2-L2</f>
        <v>123328.28285347045</v>
      </c>
      <c r="N2" s="5" t="b">
        <f>M2+J2=G2</f>
        <v>1</v>
      </c>
      <c r="O2" s="5">
        <f>M2+J2</f>
        <v>127791.57285347044</v>
      </c>
    </row>
    <row r="3" spans="1:15" x14ac:dyDescent="0.25">
      <c r="A3" s="4" t="s">
        <v>15</v>
      </c>
      <c r="B3" s="5">
        <v>119056.19</v>
      </c>
      <c r="C3" s="5">
        <v>141310.54</v>
      </c>
      <c r="D3" s="5">
        <v>550</v>
      </c>
      <c r="E3" s="13">
        <v>2.6029408740359901</v>
      </c>
      <c r="F3" s="5">
        <f t="shared" ref="F3:F17" si="0">E3*D3</f>
        <v>1431.6174807197945</v>
      </c>
      <c r="G3" s="5">
        <f t="shared" ref="G3:G17" si="1">F3+C3</f>
        <v>142742.15748071979</v>
      </c>
      <c r="H3" s="5">
        <v>1945</v>
      </c>
      <c r="I3" s="13">
        <v>2.6029408740359901</v>
      </c>
      <c r="J3" s="5">
        <f t="shared" ref="J3:J17" si="2">H3*I3</f>
        <v>5062.72</v>
      </c>
      <c r="K3" s="5">
        <f t="shared" ref="K3:K17" si="3">J3+C3</f>
        <v>146373.26</v>
      </c>
      <c r="L3" s="5">
        <f t="shared" ref="L3:L17" si="4">K3-G3</f>
        <v>3631.102519280219</v>
      </c>
      <c r="M3" s="5">
        <f t="shared" ref="M3:M17" si="5">C3-L3</f>
        <v>137679.43748071979</v>
      </c>
      <c r="N3" s="5" t="b">
        <f t="shared" ref="N3:N17" si="6">M3+J3=G3</f>
        <v>1</v>
      </c>
      <c r="O3" s="5">
        <f>M3+J3</f>
        <v>142742.15748071979</v>
      </c>
    </row>
    <row r="4" spans="1:15" x14ac:dyDescent="0.25">
      <c r="A4" s="4" t="s">
        <v>16</v>
      </c>
      <c r="B4" s="5">
        <v>107383.6</v>
      </c>
      <c r="C4" s="5">
        <v>127456.07</v>
      </c>
      <c r="D4" s="5">
        <v>550</v>
      </c>
      <c r="E4" s="13">
        <v>2.3541079691516709</v>
      </c>
      <c r="F4" s="5">
        <f t="shared" si="0"/>
        <v>1294.759383033419</v>
      </c>
      <c r="G4" s="5">
        <f t="shared" si="1"/>
        <v>128750.82938303343</v>
      </c>
      <c r="H4" s="5">
        <v>1945</v>
      </c>
      <c r="I4" s="13">
        <v>2.3541079691516709</v>
      </c>
      <c r="J4" s="5">
        <f t="shared" si="2"/>
        <v>4578.74</v>
      </c>
      <c r="K4" s="5">
        <f t="shared" si="3"/>
        <v>132034.81</v>
      </c>
      <c r="L4" s="5">
        <f t="shared" si="4"/>
        <v>3283.980616966568</v>
      </c>
      <c r="M4" s="5">
        <f t="shared" si="5"/>
        <v>124172.08938303344</v>
      </c>
      <c r="N4" s="5" t="b">
        <f t="shared" si="6"/>
        <v>1</v>
      </c>
      <c r="O4" s="5">
        <f t="shared" ref="O4:O17" si="7">M4+J4</f>
        <v>128750.82938303344</v>
      </c>
    </row>
    <row r="5" spans="1:15" x14ac:dyDescent="0.25">
      <c r="A5" s="4" t="s">
        <v>17</v>
      </c>
      <c r="B5" s="5">
        <v>70249.64</v>
      </c>
      <c r="C5" s="5">
        <v>83380.92</v>
      </c>
      <c r="D5" s="5">
        <v>550</v>
      </c>
      <c r="E5" s="13">
        <v>2.4299228791773779</v>
      </c>
      <c r="F5" s="5">
        <f t="shared" si="0"/>
        <v>1336.4575835475578</v>
      </c>
      <c r="G5" s="5">
        <f t="shared" si="1"/>
        <v>84717.377583547554</v>
      </c>
      <c r="H5" s="5">
        <v>1945</v>
      </c>
      <c r="I5" s="13">
        <v>2.4299228791773779</v>
      </c>
      <c r="J5" s="5">
        <f t="shared" si="2"/>
        <v>4726.2</v>
      </c>
      <c r="K5" s="5">
        <f t="shared" si="3"/>
        <v>88107.12</v>
      </c>
      <c r="L5" s="5">
        <f t="shared" si="4"/>
        <v>3389.7424164524418</v>
      </c>
      <c r="M5" s="5">
        <f t="shared" si="5"/>
        <v>79991.177583547556</v>
      </c>
      <c r="N5" s="5" t="b">
        <f t="shared" si="6"/>
        <v>1</v>
      </c>
      <c r="O5" s="5">
        <f t="shared" si="7"/>
        <v>84717.377583547554</v>
      </c>
    </row>
    <row r="6" spans="1:15" x14ac:dyDescent="0.25">
      <c r="A6" s="4" t="s">
        <v>18</v>
      </c>
      <c r="B6" s="6">
        <v>69409.78</v>
      </c>
      <c r="C6" s="6">
        <v>82384.070000000007</v>
      </c>
      <c r="D6" s="6">
        <v>550</v>
      </c>
      <c r="E6" s="14">
        <v>2.5245964010282775</v>
      </c>
      <c r="F6" s="6">
        <f t="shared" si="0"/>
        <v>1388.5280205655527</v>
      </c>
      <c r="G6" s="6">
        <f t="shared" si="1"/>
        <v>83772.598020565565</v>
      </c>
      <c r="H6" s="5">
        <v>1945</v>
      </c>
      <c r="I6" s="13">
        <v>2.5245964010282775</v>
      </c>
      <c r="J6" s="5">
        <f t="shared" si="2"/>
        <v>4910.34</v>
      </c>
      <c r="K6" s="5">
        <f t="shared" si="3"/>
        <v>87294.41</v>
      </c>
      <c r="L6" s="5">
        <f t="shared" si="4"/>
        <v>3521.8119794344384</v>
      </c>
      <c r="M6" s="5">
        <f t="shared" si="5"/>
        <v>78862.258020565569</v>
      </c>
      <c r="N6" s="5" t="b">
        <f t="shared" si="6"/>
        <v>1</v>
      </c>
      <c r="O6" s="5">
        <f t="shared" si="7"/>
        <v>83772.598020565565</v>
      </c>
    </row>
    <row r="7" spans="1:15" x14ac:dyDescent="0.25">
      <c r="A7" s="4" t="s">
        <v>19</v>
      </c>
      <c r="B7" s="6">
        <v>84890.4</v>
      </c>
      <c r="C7" s="6">
        <v>100758.36</v>
      </c>
      <c r="D7" s="6">
        <v>550</v>
      </c>
      <c r="E7" s="14">
        <v>2.9441336760925449</v>
      </c>
      <c r="F7" s="6">
        <f t="shared" si="0"/>
        <v>1619.2735218508997</v>
      </c>
      <c r="G7" s="6">
        <f t="shared" si="1"/>
        <v>102377.6335218509</v>
      </c>
      <c r="H7" s="5">
        <v>1945</v>
      </c>
      <c r="I7" s="13">
        <v>2.9441336760925449</v>
      </c>
      <c r="J7" s="5">
        <f t="shared" si="2"/>
        <v>5726.34</v>
      </c>
      <c r="K7" s="5">
        <f t="shared" si="3"/>
        <v>106484.7</v>
      </c>
      <c r="L7" s="5">
        <f t="shared" si="4"/>
        <v>4107.0664781490923</v>
      </c>
      <c r="M7" s="5">
        <f t="shared" si="5"/>
        <v>96651.293521850908</v>
      </c>
      <c r="N7" s="5" t="b">
        <f t="shared" si="6"/>
        <v>1</v>
      </c>
      <c r="O7" s="5">
        <f t="shared" si="7"/>
        <v>102377.6335218509</v>
      </c>
    </row>
    <row r="8" spans="1:15" x14ac:dyDescent="0.25">
      <c r="A8" s="4" t="s">
        <v>20</v>
      </c>
      <c r="B8" s="6">
        <v>94570.65</v>
      </c>
      <c r="C8" s="6">
        <v>112248.08</v>
      </c>
      <c r="D8" s="6">
        <v>550</v>
      </c>
      <c r="E8" s="14">
        <v>2.9020565552699229</v>
      </c>
      <c r="F8" s="6">
        <f t="shared" si="0"/>
        <v>1596.1311053984575</v>
      </c>
      <c r="G8" s="6">
        <f t="shared" si="1"/>
        <v>113844.21110539846</v>
      </c>
      <c r="H8" s="5">
        <v>1945</v>
      </c>
      <c r="I8" s="13">
        <v>2.9020565552699229</v>
      </c>
      <c r="J8" s="5">
        <f t="shared" si="2"/>
        <v>5644.5</v>
      </c>
      <c r="K8" s="5">
        <f t="shared" si="3"/>
        <v>117892.58</v>
      </c>
      <c r="L8" s="5">
        <f t="shared" si="4"/>
        <v>4048.3688946015463</v>
      </c>
      <c r="M8" s="5">
        <f t="shared" si="5"/>
        <v>108199.71110539846</v>
      </c>
      <c r="N8" s="5" t="b">
        <f t="shared" si="6"/>
        <v>1</v>
      </c>
      <c r="O8" s="5">
        <f t="shared" si="7"/>
        <v>113844.21110539846</v>
      </c>
    </row>
    <row r="9" spans="1:15" x14ac:dyDescent="0.25">
      <c r="A9" s="4" t="s">
        <v>21</v>
      </c>
      <c r="B9" s="6">
        <v>80239.820000000007</v>
      </c>
      <c r="C9" s="6">
        <v>98686.62</v>
      </c>
      <c r="D9" s="6">
        <v>550</v>
      </c>
      <c r="E9" s="14">
        <v>3.4270848329048844</v>
      </c>
      <c r="F9" s="6">
        <f t="shared" si="0"/>
        <v>1884.8966580976864</v>
      </c>
      <c r="G9" s="6">
        <f t="shared" si="1"/>
        <v>100571.51665809768</v>
      </c>
      <c r="H9" s="5">
        <v>1945</v>
      </c>
      <c r="I9" s="13">
        <v>3.4270848329048844</v>
      </c>
      <c r="J9" s="5">
        <f t="shared" si="2"/>
        <v>6665.68</v>
      </c>
      <c r="K9" s="5">
        <f t="shared" si="3"/>
        <v>105352.29999999999</v>
      </c>
      <c r="L9" s="5">
        <f t="shared" si="4"/>
        <v>4780.7833419023082</v>
      </c>
      <c r="M9" s="5">
        <f t="shared" si="5"/>
        <v>93905.836658097687</v>
      </c>
      <c r="N9" s="5" t="b">
        <f t="shared" si="6"/>
        <v>1</v>
      </c>
      <c r="O9" s="5">
        <f t="shared" si="7"/>
        <v>100571.51665809768</v>
      </c>
    </row>
    <row r="10" spans="1:15" x14ac:dyDescent="0.25">
      <c r="A10" s="4" t="s">
        <v>22</v>
      </c>
      <c r="B10" s="6">
        <v>79878.64</v>
      </c>
      <c r="C10" s="6">
        <v>99194.04</v>
      </c>
      <c r="D10" s="6">
        <v>550</v>
      </c>
      <c r="E10" s="14">
        <v>3.7939588688946015</v>
      </c>
      <c r="F10" s="6">
        <f t="shared" si="0"/>
        <v>2086.677377892031</v>
      </c>
      <c r="G10" s="6">
        <f t="shared" si="1"/>
        <v>101280.71737789203</v>
      </c>
      <c r="H10" s="5">
        <v>1945</v>
      </c>
      <c r="I10" s="13">
        <v>3.7939588688946015</v>
      </c>
      <c r="J10" s="5">
        <f t="shared" si="2"/>
        <v>7379.25</v>
      </c>
      <c r="K10" s="5">
        <f t="shared" si="3"/>
        <v>106573.29</v>
      </c>
      <c r="L10" s="5">
        <f t="shared" si="4"/>
        <v>5292.5726221079676</v>
      </c>
      <c r="M10" s="5">
        <f t="shared" si="5"/>
        <v>93901.467377892026</v>
      </c>
      <c r="N10" s="5" t="b">
        <f t="shared" si="6"/>
        <v>1</v>
      </c>
      <c r="O10" s="5">
        <f t="shared" si="7"/>
        <v>101280.71737789203</v>
      </c>
    </row>
    <row r="11" spans="1:15" x14ac:dyDescent="0.25">
      <c r="A11" s="4" t="s">
        <v>23</v>
      </c>
      <c r="B11" s="6">
        <v>148899.6</v>
      </c>
      <c r="C11" s="6">
        <v>184579.27</v>
      </c>
      <c r="D11" s="6">
        <v>550</v>
      </c>
      <c r="E11" s="14">
        <v>3.9727352185089977</v>
      </c>
      <c r="F11" s="6">
        <f t="shared" si="0"/>
        <v>2185.0043701799486</v>
      </c>
      <c r="G11" s="6">
        <f t="shared" si="1"/>
        <v>186764.27437017995</v>
      </c>
      <c r="H11" s="5">
        <v>1945</v>
      </c>
      <c r="I11" s="13">
        <v>3.9727352185089977</v>
      </c>
      <c r="J11" s="5">
        <f t="shared" si="2"/>
        <v>7726.97</v>
      </c>
      <c r="K11" s="5">
        <f t="shared" si="3"/>
        <v>192306.24</v>
      </c>
      <c r="L11" s="5">
        <f t="shared" si="4"/>
        <v>5541.9656298200425</v>
      </c>
      <c r="M11" s="5">
        <f t="shared" si="5"/>
        <v>179037.30437017995</v>
      </c>
      <c r="N11" s="5" t="b">
        <f t="shared" si="6"/>
        <v>1</v>
      </c>
      <c r="O11" s="5">
        <f t="shared" si="7"/>
        <v>186764.27437017995</v>
      </c>
    </row>
    <row r="12" spans="1:15" x14ac:dyDescent="0.25">
      <c r="A12" s="4" t="s">
        <v>24</v>
      </c>
      <c r="B12" s="6">
        <v>132036.75</v>
      </c>
      <c r="C12" s="6">
        <v>161894.69</v>
      </c>
      <c r="D12" s="6">
        <v>550</v>
      </c>
      <c r="E12" s="14">
        <v>3.8402467866323908</v>
      </c>
      <c r="F12" s="6">
        <f t="shared" si="0"/>
        <v>2112.1357326478151</v>
      </c>
      <c r="G12" s="6">
        <f t="shared" si="1"/>
        <v>164006.82573264782</v>
      </c>
      <c r="H12" s="5">
        <v>1945</v>
      </c>
      <c r="I12" s="13">
        <v>3.8402467866323908</v>
      </c>
      <c r="J12" s="5">
        <f t="shared" si="2"/>
        <v>7469.28</v>
      </c>
      <c r="K12" s="5">
        <f t="shared" si="3"/>
        <v>169363.97</v>
      </c>
      <c r="L12" s="5">
        <f t="shared" si="4"/>
        <v>5357.1442673521815</v>
      </c>
      <c r="M12" s="5">
        <f t="shared" si="5"/>
        <v>156537.54573264782</v>
      </c>
      <c r="N12" s="5" t="b">
        <f t="shared" si="6"/>
        <v>1</v>
      </c>
      <c r="O12" s="5">
        <f t="shared" si="7"/>
        <v>164006.82573264782</v>
      </c>
    </row>
    <row r="13" spans="1:15" x14ac:dyDescent="0.25">
      <c r="A13" s="4" t="s">
        <v>25</v>
      </c>
      <c r="B13" s="6">
        <v>163756.04</v>
      </c>
      <c r="C13" s="6">
        <v>200786.77</v>
      </c>
      <c r="D13" s="6">
        <v>550</v>
      </c>
      <c r="E13" s="14">
        <v>4.3405552699228789</v>
      </c>
      <c r="F13" s="6">
        <f t="shared" si="0"/>
        <v>2387.3053984575836</v>
      </c>
      <c r="G13" s="6">
        <f t="shared" si="1"/>
        <v>203174.07539845759</v>
      </c>
      <c r="H13" s="5">
        <v>1945</v>
      </c>
      <c r="I13" s="13">
        <v>4.3405552699228789</v>
      </c>
      <c r="J13" s="5">
        <f t="shared" si="2"/>
        <v>8442.3799999999992</v>
      </c>
      <c r="K13" s="5">
        <f t="shared" si="3"/>
        <v>209229.15</v>
      </c>
      <c r="L13" s="5">
        <f t="shared" si="4"/>
        <v>6055.0746015424083</v>
      </c>
      <c r="M13" s="5">
        <f t="shared" si="5"/>
        <v>194731.69539845758</v>
      </c>
      <c r="N13" s="5" t="b">
        <f t="shared" si="6"/>
        <v>1</v>
      </c>
      <c r="O13" s="5">
        <f t="shared" si="7"/>
        <v>203174.07539845759</v>
      </c>
    </row>
    <row r="14" spans="1:15" x14ac:dyDescent="0.25">
      <c r="A14" s="4" t="s">
        <v>26</v>
      </c>
      <c r="B14" s="6">
        <v>196377.22</v>
      </c>
      <c r="C14" s="6">
        <v>240784.7</v>
      </c>
      <c r="D14" s="6">
        <v>550</v>
      </c>
      <c r="E14" s="14">
        <v>4.8874498714652956</v>
      </c>
      <c r="F14" s="6">
        <f t="shared" si="0"/>
        <v>2688.0974293059126</v>
      </c>
      <c r="G14" s="6">
        <f t="shared" si="1"/>
        <v>243472.79742930594</v>
      </c>
      <c r="H14" s="5">
        <v>1945</v>
      </c>
      <c r="I14" s="13">
        <v>4.8874498714652956</v>
      </c>
      <c r="J14" s="5">
        <f t="shared" si="2"/>
        <v>9506.09</v>
      </c>
      <c r="K14" s="5">
        <f t="shared" si="3"/>
        <v>250290.79</v>
      </c>
      <c r="L14" s="5">
        <f t="shared" si="4"/>
        <v>6817.9925706940703</v>
      </c>
      <c r="M14" s="5">
        <f t="shared" si="5"/>
        <v>233966.70742930594</v>
      </c>
      <c r="N14" s="5" t="b">
        <f t="shared" si="6"/>
        <v>1</v>
      </c>
      <c r="O14" s="5">
        <f t="shared" si="7"/>
        <v>243472.79742930594</v>
      </c>
    </row>
    <row r="15" spans="1:15" x14ac:dyDescent="0.25">
      <c r="A15" s="4" t="s">
        <v>27</v>
      </c>
      <c r="B15" s="6">
        <v>227655.02</v>
      </c>
      <c r="C15" s="6">
        <v>279135.46000000002</v>
      </c>
      <c r="D15" s="6">
        <v>550</v>
      </c>
      <c r="E15" s="14">
        <v>5.4514755784061704</v>
      </c>
      <c r="F15" s="6">
        <f t="shared" si="0"/>
        <v>2998.3115681233935</v>
      </c>
      <c r="G15" s="6">
        <f t="shared" si="1"/>
        <v>282133.77156812343</v>
      </c>
      <c r="H15" s="5">
        <v>1945</v>
      </c>
      <c r="I15" s="13">
        <v>5.4514755784061704</v>
      </c>
      <c r="J15" s="5">
        <f t="shared" si="2"/>
        <v>10603.12</v>
      </c>
      <c r="K15" s="5">
        <f t="shared" si="3"/>
        <v>289738.58</v>
      </c>
      <c r="L15" s="5">
        <f t="shared" si="4"/>
        <v>7604.8084318765905</v>
      </c>
      <c r="M15" s="5">
        <f t="shared" si="5"/>
        <v>271530.65156812343</v>
      </c>
      <c r="N15" s="5" t="b">
        <f t="shared" si="6"/>
        <v>1</v>
      </c>
      <c r="O15" s="5">
        <f t="shared" si="7"/>
        <v>282133.77156812343</v>
      </c>
    </row>
    <row r="16" spans="1:15" x14ac:dyDescent="0.25">
      <c r="A16" s="4" t="s">
        <v>28</v>
      </c>
      <c r="B16" s="6">
        <v>257570.76</v>
      </c>
      <c r="C16" s="6">
        <v>315816.15000000002</v>
      </c>
      <c r="D16" s="6">
        <v>550</v>
      </c>
      <c r="E16" s="14">
        <v>6.0308277634961431</v>
      </c>
      <c r="F16" s="6">
        <f t="shared" si="0"/>
        <v>3316.9552699228789</v>
      </c>
      <c r="G16" s="6">
        <f t="shared" si="1"/>
        <v>319133.10526992287</v>
      </c>
      <c r="H16" s="5">
        <v>1945</v>
      </c>
      <c r="I16" s="13">
        <v>6.0308277634961431</v>
      </c>
      <c r="J16" s="5">
        <f t="shared" si="2"/>
        <v>11729.96</v>
      </c>
      <c r="K16" s="5">
        <f t="shared" si="3"/>
        <v>327546.11000000004</v>
      </c>
      <c r="L16" s="5">
        <f t="shared" si="4"/>
        <v>8413.0047300771694</v>
      </c>
      <c r="M16" s="5">
        <f t="shared" si="5"/>
        <v>307403.14526992285</v>
      </c>
      <c r="N16" s="5" t="b">
        <f t="shared" si="6"/>
        <v>1</v>
      </c>
      <c r="O16" s="5">
        <f t="shared" si="7"/>
        <v>319133.10526992287</v>
      </c>
    </row>
    <row r="17" spans="1:15" x14ac:dyDescent="0.25">
      <c r="A17" s="4" t="s">
        <v>29</v>
      </c>
      <c r="B17" s="6">
        <v>281601.81</v>
      </c>
      <c r="C17" s="6">
        <v>345281.43</v>
      </c>
      <c r="D17" s="6">
        <v>550</v>
      </c>
      <c r="E17" s="14">
        <v>6.5867609254498714</v>
      </c>
      <c r="F17" s="6">
        <f t="shared" si="0"/>
        <v>3622.7185089974291</v>
      </c>
      <c r="G17" s="6">
        <f t="shared" si="1"/>
        <v>348904.1485089974</v>
      </c>
      <c r="H17" s="5">
        <v>1945</v>
      </c>
      <c r="I17" s="13">
        <v>6.5867609254498714</v>
      </c>
      <c r="J17" s="5">
        <f t="shared" si="2"/>
        <v>12811.25</v>
      </c>
      <c r="K17" s="5">
        <f t="shared" si="3"/>
        <v>358092.68</v>
      </c>
      <c r="L17" s="5">
        <f t="shared" si="4"/>
        <v>9188.5314910025918</v>
      </c>
      <c r="M17" s="5">
        <f t="shared" si="5"/>
        <v>336092.8985089974</v>
      </c>
      <c r="N17" s="5" t="b">
        <f t="shared" si="6"/>
        <v>1</v>
      </c>
      <c r="O17" s="5">
        <f t="shared" si="7"/>
        <v>348904.1485089974</v>
      </c>
    </row>
    <row r="18" spans="1:15" x14ac:dyDescent="0.25">
      <c r="A18" s="7"/>
      <c r="B18" s="8"/>
      <c r="C18" s="7"/>
    </row>
    <row r="19" spans="1:15" x14ac:dyDescent="0.25">
      <c r="A19" s="1"/>
      <c r="B19" s="2" t="s">
        <v>30</v>
      </c>
      <c r="C19" s="2" t="s">
        <v>31</v>
      </c>
      <c r="D19" s="2" t="s">
        <v>43</v>
      </c>
      <c r="E19" s="2" t="s">
        <v>44</v>
      </c>
      <c r="F19" s="2" t="s">
        <v>45</v>
      </c>
      <c r="G19" s="2" t="s">
        <v>47</v>
      </c>
      <c r="H19" s="3" t="s">
        <v>2</v>
      </c>
      <c r="I19" s="3" t="s">
        <v>44</v>
      </c>
      <c r="J19" s="3" t="s">
        <v>3</v>
      </c>
      <c r="K19" s="2" t="s">
        <v>4</v>
      </c>
      <c r="L19" s="3" t="s">
        <v>48</v>
      </c>
      <c r="M19" s="3" t="s">
        <v>49</v>
      </c>
      <c r="N19" s="3" t="s">
        <v>50</v>
      </c>
      <c r="O19" s="2" t="s">
        <v>51</v>
      </c>
    </row>
    <row r="20" spans="1:15" x14ac:dyDescent="0.25">
      <c r="A20" s="4" t="s">
        <v>14</v>
      </c>
      <c r="B20" s="5">
        <v>111800.26</v>
      </c>
      <c r="C20" s="5">
        <v>132698.29999999999</v>
      </c>
      <c r="D20" s="5">
        <v>550</v>
      </c>
      <c r="E20" s="13">
        <v>2.294750642673522</v>
      </c>
      <c r="F20" s="5">
        <f>E20*D20</f>
        <v>1262.1128534704371</v>
      </c>
      <c r="G20" s="5">
        <f>F20+C20</f>
        <v>133960.41285347042</v>
      </c>
      <c r="H20" s="5">
        <v>1945</v>
      </c>
      <c r="I20" s="13">
        <v>2.294750642673522</v>
      </c>
      <c r="J20" s="5">
        <f>H20*I20</f>
        <v>4463.29</v>
      </c>
      <c r="K20" s="5">
        <f>J20+C20</f>
        <v>137161.59</v>
      </c>
      <c r="L20" s="5">
        <f>K20-G20</f>
        <v>3201.1771465295751</v>
      </c>
      <c r="M20" s="5">
        <f>C20-L20</f>
        <v>129497.12285347041</v>
      </c>
      <c r="N20" s="5" t="b">
        <f>M20+J20=G20</f>
        <v>1</v>
      </c>
      <c r="O20" s="5">
        <f>M20+J20</f>
        <v>133960.41285347042</v>
      </c>
    </row>
    <row r="21" spans="1:15" x14ac:dyDescent="0.25">
      <c r="A21" s="4" t="s">
        <v>15</v>
      </c>
      <c r="B21" s="5">
        <v>125533.64</v>
      </c>
      <c r="C21" s="5">
        <v>148998.76999999999</v>
      </c>
      <c r="D21" s="5">
        <v>550</v>
      </c>
      <c r="E21" s="13">
        <v>2.6029408740359901</v>
      </c>
      <c r="F21" s="5">
        <f t="shared" ref="F21:F35" si="8">E21*D21</f>
        <v>1431.6174807197945</v>
      </c>
      <c r="G21" s="5">
        <f t="shared" ref="G21:G35" si="9">F21+C21</f>
        <v>150430.38748071977</v>
      </c>
      <c r="H21" s="5">
        <v>1945</v>
      </c>
      <c r="I21" s="13">
        <v>2.6029408740359901</v>
      </c>
      <c r="J21" s="5">
        <f t="shared" ref="J21:J35" si="10">H21*I21</f>
        <v>5062.72</v>
      </c>
      <c r="K21" s="5">
        <f t="shared" ref="K21:K35" si="11">J21+C21</f>
        <v>154061.49</v>
      </c>
      <c r="L21" s="5">
        <f t="shared" ref="L21:L35" si="12">K21-G21</f>
        <v>3631.102519280219</v>
      </c>
      <c r="M21" s="5">
        <f t="shared" ref="M21:M35" si="13">C21-L21</f>
        <v>145367.66748071977</v>
      </c>
      <c r="N21" s="5" t="b">
        <f t="shared" ref="N21:N35" si="14">M21+J21=G21</f>
        <v>1</v>
      </c>
      <c r="O21" s="5">
        <f>M21+J21</f>
        <v>150430.38748071977</v>
      </c>
    </row>
    <row r="22" spans="1:15" x14ac:dyDescent="0.25">
      <c r="A22" s="4" t="s">
        <v>16</v>
      </c>
      <c r="B22" s="5">
        <v>112748.02</v>
      </c>
      <c r="C22" s="5">
        <v>133823.22</v>
      </c>
      <c r="D22" s="5">
        <v>550</v>
      </c>
      <c r="E22" s="13">
        <v>2.3541079691516709</v>
      </c>
      <c r="F22" s="5">
        <f t="shared" si="8"/>
        <v>1294.759383033419</v>
      </c>
      <c r="G22" s="5">
        <f t="shared" si="9"/>
        <v>135117.97938303341</v>
      </c>
      <c r="H22" s="5">
        <v>1945</v>
      </c>
      <c r="I22" s="13">
        <v>2.3541079691516709</v>
      </c>
      <c r="J22" s="5">
        <f t="shared" si="10"/>
        <v>4578.74</v>
      </c>
      <c r="K22" s="5">
        <f t="shared" si="11"/>
        <v>138401.96</v>
      </c>
      <c r="L22" s="5">
        <f t="shared" si="12"/>
        <v>3283.9806169665826</v>
      </c>
      <c r="M22" s="5">
        <f t="shared" si="13"/>
        <v>130539.23938303342</v>
      </c>
      <c r="N22" s="5" t="b">
        <f t="shared" si="14"/>
        <v>1</v>
      </c>
      <c r="O22" s="5">
        <f t="shared" ref="O22:O35" si="15">M22+J22</f>
        <v>135117.97938303341</v>
      </c>
    </row>
    <row r="23" spans="1:15" x14ac:dyDescent="0.25">
      <c r="A23" s="4" t="s">
        <v>17</v>
      </c>
      <c r="B23" s="5">
        <v>73113.3</v>
      </c>
      <c r="C23" s="5">
        <v>86779.86</v>
      </c>
      <c r="D23" s="5">
        <v>550</v>
      </c>
      <c r="E23" s="13">
        <v>2.4299228791773779</v>
      </c>
      <c r="F23" s="5">
        <f t="shared" si="8"/>
        <v>1336.4575835475578</v>
      </c>
      <c r="G23" s="5">
        <f t="shared" si="9"/>
        <v>88116.317583547556</v>
      </c>
      <c r="H23" s="5">
        <v>1945</v>
      </c>
      <c r="I23" s="13">
        <v>2.4299228791773779</v>
      </c>
      <c r="J23" s="5">
        <f t="shared" si="10"/>
        <v>4726.2</v>
      </c>
      <c r="K23" s="5">
        <f t="shared" si="11"/>
        <v>91506.06</v>
      </c>
      <c r="L23" s="5">
        <f t="shared" si="12"/>
        <v>3389.7424164524418</v>
      </c>
      <c r="M23" s="5">
        <f t="shared" si="13"/>
        <v>83390.117583547559</v>
      </c>
      <c r="N23" s="5" t="b">
        <f t="shared" si="14"/>
        <v>1</v>
      </c>
      <c r="O23" s="5">
        <f t="shared" si="15"/>
        <v>88116.317583547556</v>
      </c>
    </row>
    <row r="24" spans="1:15" x14ac:dyDescent="0.25">
      <c r="A24" s="4" t="s">
        <v>18</v>
      </c>
      <c r="B24" s="6">
        <v>72439.61</v>
      </c>
      <c r="C24" s="6">
        <v>85980.24</v>
      </c>
      <c r="D24" s="6">
        <v>550</v>
      </c>
      <c r="E24" s="14">
        <v>2.5245964010282775</v>
      </c>
      <c r="F24" s="6">
        <f t="shared" si="8"/>
        <v>1388.5280205655527</v>
      </c>
      <c r="G24" s="6">
        <f t="shared" si="9"/>
        <v>87368.768020565563</v>
      </c>
      <c r="H24" s="5">
        <v>1945</v>
      </c>
      <c r="I24" s="13">
        <v>2.5245964010282775</v>
      </c>
      <c r="J24" s="5">
        <f t="shared" si="10"/>
        <v>4910.34</v>
      </c>
      <c r="K24" s="5">
        <f t="shared" si="11"/>
        <v>90890.58</v>
      </c>
      <c r="L24" s="5">
        <f t="shared" si="12"/>
        <v>3521.8119794344384</v>
      </c>
      <c r="M24" s="5">
        <f t="shared" si="13"/>
        <v>82458.428020565567</v>
      </c>
      <c r="N24" s="5" t="b">
        <f t="shared" si="14"/>
        <v>1</v>
      </c>
      <c r="O24" s="5">
        <f t="shared" si="15"/>
        <v>87368.768020565563</v>
      </c>
    </row>
    <row r="25" spans="1:15" x14ac:dyDescent="0.25">
      <c r="A25" s="4" t="s">
        <v>19</v>
      </c>
      <c r="B25" s="6">
        <v>89464.76</v>
      </c>
      <c r="C25" s="6">
        <v>106187.78</v>
      </c>
      <c r="D25" s="6">
        <v>550</v>
      </c>
      <c r="E25" s="14">
        <v>2.9441336760925449</v>
      </c>
      <c r="F25" s="6">
        <f t="shared" si="8"/>
        <v>1619.2735218508997</v>
      </c>
      <c r="G25" s="6">
        <f t="shared" si="9"/>
        <v>107807.0535218509</v>
      </c>
      <c r="H25" s="5">
        <v>1945</v>
      </c>
      <c r="I25" s="13">
        <v>2.9441336760925449</v>
      </c>
      <c r="J25" s="5">
        <f t="shared" si="10"/>
        <v>5726.34</v>
      </c>
      <c r="K25" s="5">
        <f t="shared" si="11"/>
        <v>111914.12</v>
      </c>
      <c r="L25" s="5">
        <f t="shared" si="12"/>
        <v>4107.0664781490923</v>
      </c>
      <c r="M25" s="5">
        <f t="shared" si="13"/>
        <v>102080.71352185091</v>
      </c>
      <c r="N25" s="5" t="b">
        <f t="shared" si="14"/>
        <v>1</v>
      </c>
      <c r="O25" s="5">
        <f t="shared" si="15"/>
        <v>107807.0535218509</v>
      </c>
    </row>
    <row r="26" spans="1:15" x14ac:dyDescent="0.25">
      <c r="A26" s="4" t="s">
        <v>20</v>
      </c>
      <c r="B26" s="6">
        <v>100556.09</v>
      </c>
      <c r="C26" s="6">
        <v>119352.34</v>
      </c>
      <c r="D26" s="6">
        <v>550</v>
      </c>
      <c r="E26" s="14">
        <v>2.9020565552699229</v>
      </c>
      <c r="F26" s="6">
        <f t="shared" si="8"/>
        <v>1596.1311053984575</v>
      </c>
      <c r="G26" s="6">
        <f t="shared" si="9"/>
        <v>120948.47110539845</v>
      </c>
      <c r="H26" s="5">
        <v>1945</v>
      </c>
      <c r="I26" s="13">
        <v>2.9020565552699229</v>
      </c>
      <c r="J26" s="5">
        <f t="shared" si="10"/>
        <v>5644.5</v>
      </c>
      <c r="K26" s="5">
        <f t="shared" si="11"/>
        <v>124996.84</v>
      </c>
      <c r="L26" s="5">
        <f t="shared" si="12"/>
        <v>4048.3688946015463</v>
      </c>
      <c r="M26" s="5">
        <f t="shared" si="13"/>
        <v>115303.97110539845</v>
      </c>
      <c r="N26" s="5" t="b">
        <f t="shared" si="14"/>
        <v>1</v>
      </c>
      <c r="O26" s="5">
        <f t="shared" si="15"/>
        <v>120948.47110539845</v>
      </c>
    </row>
    <row r="27" spans="1:15" x14ac:dyDescent="0.25">
      <c r="A27" s="4" t="s">
        <v>21</v>
      </c>
      <c r="B27" s="6">
        <v>84986.559999999998</v>
      </c>
      <c r="C27" s="6">
        <v>104321.85</v>
      </c>
      <c r="D27" s="6">
        <v>550</v>
      </c>
      <c r="E27" s="14">
        <v>3.4270848329048844</v>
      </c>
      <c r="F27" s="6">
        <f t="shared" si="8"/>
        <v>1884.8966580976864</v>
      </c>
      <c r="G27" s="6">
        <f t="shared" si="9"/>
        <v>106206.74665809769</v>
      </c>
      <c r="H27" s="5">
        <v>1945</v>
      </c>
      <c r="I27" s="13">
        <v>3.4270848329048844</v>
      </c>
      <c r="J27" s="5">
        <f t="shared" si="10"/>
        <v>6665.68</v>
      </c>
      <c r="K27" s="5">
        <f t="shared" si="11"/>
        <v>110987.53</v>
      </c>
      <c r="L27" s="5">
        <f t="shared" si="12"/>
        <v>4780.7833419023082</v>
      </c>
      <c r="M27" s="5">
        <f t="shared" si="13"/>
        <v>99541.066658097698</v>
      </c>
      <c r="N27" s="5" t="b">
        <f t="shared" si="14"/>
        <v>1</v>
      </c>
      <c r="O27" s="5">
        <f t="shared" si="15"/>
        <v>106206.74665809769</v>
      </c>
    </row>
    <row r="28" spans="1:15" x14ac:dyDescent="0.25">
      <c r="A28" s="4" t="s">
        <v>22</v>
      </c>
      <c r="B28" s="6">
        <v>80925.17</v>
      </c>
      <c r="C28" s="6">
        <v>99864.16</v>
      </c>
      <c r="D28" s="6">
        <v>550</v>
      </c>
      <c r="E28" s="14">
        <v>3.7939588688946015</v>
      </c>
      <c r="F28" s="6">
        <f t="shared" si="8"/>
        <v>2086.677377892031</v>
      </c>
      <c r="G28" s="6">
        <f t="shared" si="9"/>
        <v>101950.83737789204</v>
      </c>
      <c r="H28" s="5">
        <v>1945</v>
      </c>
      <c r="I28" s="13">
        <v>3.7939588688946015</v>
      </c>
      <c r="J28" s="5">
        <f t="shared" si="10"/>
        <v>7379.25</v>
      </c>
      <c r="K28" s="5">
        <f t="shared" si="11"/>
        <v>107243.41</v>
      </c>
      <c r="L28" s="5">
        <f t="shared" si="12"/>
        <v>5292.5726221079676</v>
      </c>
      <c r="M28" s="5">
        <f t="shared" si="13"/>
        <v>94571.587377892036</v>
      </c>
      <c r="N28" s="5" t="b">
        <f t="shared" si="14"/>
        <v>1</v>
      </c>
      <c r="O28" s="5">
        <f t="shared" si="15"/>
        <v>101950.83737789204</v>
      </c>
    </row>
    <row r="29" spans="1:15" x14ac:dyDescent="0.25">
      <c r="A29" s="4" t="s">
        <v>23</v>
      </c>
      <c r="B29" s="6">
        <v>169508.6</v>
      </c>
      <c r="C29" s="6">
        <v>210896.55</v>
      </c>
      <c r="D29" s="6">
        <v>550</v>
      </c>
      <c r="E29" s="14">
        <v>3.9727352185089977</v>
      </c>
      <c r="F29" s="6">
        <f t="shared" si="8"/>
        <v>2185.0043701799486</v>
      </c>
      <c r="G29" s="6">
        <f t="shared" si="9"/>
        <v>213081.55437017995</v>
      </c>
      <c r="H29" s="5">
        <v>1945</v>
      </c>
      <c r="I29" s="13">
        <v>3.9727352185089977</v>
      </c>
      <c r="J29" s="5">
        <f t="shared" si="10"/>
        <v>7726.97</v>
      </c>
      <c r="K29" s="5">
        <f t="shared" si="11"/>
        <v>218623.52</v>
      </c>
      <c r="L29" s="5">
        <f t="shared" si="12"/>
        <v>5541.9656298200425</v>
      </c>
      <c r="M29" s="5">
        <f t="shared" si="13"/>
        <v>205354.58437017995</v>
      </c>
      <c r="N29" s="5" t="b">
        <f t="shared" si="14"/>
        <v>1</v>
      </c>
      <c r="O29" s="5">
        <f t="shared" si="15"/>
        <v>213081.55437017995</v>
      </c>
    </row>
    <row r="30" spans="1:15" x14ac:dyDescent="0.25">
      <c r="A30" s="4" t="s">
        <v>24</v>
      </c>
      <c r="B30" s="6">
        <v>138564.54</v>
      </c>
      <c r="C30" s="6">
        <v>170815.75</v>
      </c>
      <c r="D30" s="6">
        <v>550</v>
      </c>
      <c r="E30" s="14">
        <v>3.8402467866323908</v>
      </c>
      <c r="F30" s="6">
        <f t="shared" si="8"/>
        <v>2112.1357326478151</v>
      </c>
      <c r="G30" s="6">
        <f t="shared" si="9"/>
        <v>172927.88573264782</v>
      </c>
      <c r="H30" s="5">
        <v>1945</v>
      </c>
      <c r="I30" s="13">
        <v>3.8402467866323908</v>
      </c>
      <c r="J30" s="5">
        <f t="shared" si="10"/>
        <v>7469.28</v>
      </c>
      <c r="K30" s="5">
        <f t="shared" si="11"/>
        <v>178285.03</v>
      </c>
      <c r="L30" s="5">
        <f t="shared" si="12"/>
        <v>5357.1442673521815</v>
      </c>
      <c r="M30" s="5">
        <f t="shared" si="13"/>
        <v>165458.60573264782</v>
      </c>
      <c r="N30" s="5" t="b">
        <f t="shared" si="14"/>
        <v>1</v>
      </c>
      <c r="O30" s="5">
        <f t="shared" si="15"/>
        <v>172927.88573264782</v>
      </c>
    </row>
    <row r="31" spans="1:15" x14ac:dyDescent="0.25">
      <c r="A31" s="4" t="s">
        <v>25</v>
      </c>
      <c r="B31" s="6">
        <v>169397.01</v>
      </c>
      <c r="C31" s="6">
        <v>208824.55</v>
      </c>
      <c r="D31" s="6">
        <v>550</v>
      </c>
      <c r="E31" s="14">
        <v>4.3405552699228789</v>
      </c>
      <c r="F31" s="6">
        <f t="shared" si="8"/>
        <v>2387.3053984575836</v>
      </c>
      <c r="G31" s="6">
        <f t="shared" si="9"/>
        <v>211211.85539845758</v>
      </c>
      <c r="H31" s="5">
        <v>1945</v>
      </c>
      <c r="I31" s="13">
        <v>4.3405552699228789</v>
      </c>
      <c r="J31" s="5">
        <f t="shared" si="10"/>
        <v>8442.3799999999992</v>
      </c>
      <c r="K31" s="5">
        <f t="shared" si="11"/>
        <v>217266.93</v>
      </c>
      <c r="L31" s="5">
        <f t="shared" si="12"/>
        <v>6055.0746015424083</v>
      </c>
      <c r="M31" s="5">
        <f t="shared" si="13"/>
        <v>202769.47539845758</v>
      </c>
      <c r="N31" s="5" t="b">
        <f t="shared" si="14"/>
        <v>1</v>
      </c>
      <c r="O31" s="5">
        <f t="shared" si="15"/>
        <v>211211.85539845758</v>
      </c>
    </row>
    <row r="32" spans="1:15" x14ac:dyDescent="0.25">
      <c r="A32" s="4" t="s">
        <v>26</v>
      </c>
      <c r="B32" s="6">
        <v>219304.53</v>
      </c>
      <c r="C32" s="6">
        <v>270348.15999999997</v>
      </c>
      <c r="D32" s="6">
        <v>550</v>
      </c>
      <c r="E32" s="14">
        <v>4.8874498714652956</v>
      </c>
      <c r="F32" s="6">
        <f t="shared" si="8"/>
        <v>2688.0974293059126</v>
      </c>
      <c r="G32" s="6">
        <f t="shared" si="9"/>
        <v>273036.25742930587</v>
      </c>
      <c r="H32" s="5">
        <v>1945</v>
      </c>
      <c r="I32" s="13">
        <v>4.8874498714652956</v>
      </c>
      <c r="J32" s="5">
        <f t="shared" si="10"/>
        <v>9506.09</v>
      </c>
      <c r="K32" s="5">
        <f t="shared" si="11"/>
        <v>279854.25</v>
      </c>
      <c r="L32" s="5">
        <f t="shared" si="12"/>
        <v>6817.9925706941285</v>
      </c>
      <c r="M32" s="5">
        <f t="shared" si="13"/>
        <v>263530.16742930585</v>
      </c>
      <c r="N32" s="5" t="b">
        <f t="shared" si="14"/>
        <v>1</v>
      </c>
      <c r="O32" s="5">
        <f t="shared" si="15"/>
        <v>273036.25742930587</v>
      </c>
    </row>
    <row r="33" spans="1:15" x14ac:dyDescent="0.25">
      <c r="A33" s="4" t="s">
        <v>27</v>
      </c>
      <c r="B33" s="6">
        <v>261725.71</v>
      </c>
      <c r="C33" s="6">
        <v>322642.96000000002</v>
      </c>
      <c r="D33" s="6">
        <v>550</v>
      </c>
      <c r="E33" s="14">
        <v>5.4514755784061704</v>
      </c>
      <c r="F33" s="6">
        <f t="shared" si="8"/>
        <v>2998.3115681233935</v>
      </c>
      <c r="G33" s="6">
        <f t="shared" si="9"/>
        <v>325641.27156812343</v>
      </c>
      <c r="H33" s="5">
        <v>1945</v>
      </c>
      <c r="I33" s="13">
        <v>5.4514755784061704</v>
      </c>
      <c r="J33" s="5">
        <f t="shared" si="10"/>
        <v>10603.12</v>
      </c>
      <c r="K33" s="5">
        <f t="shared" si="11"/>
        <v>333246.08000000002</v>
      </c>
      <c r="L33" s="5">
        <f t="shared" si="12"/>
        <v>7604.8084318765905</v>
      </c>
      <c r="M33" s="5">
        <f t="shared" si="13"/>
        <v>315038.15156812343</v>
      </c>
      <c r="N33" s="5" t="b">
        <f t="shared" si="14"/>
        <v>1</v>
      </c>
      <c r="O33" s="5">
        <f t="shared" si="15"/>
        <v>325641.27156812343</v>
      </c>
    </row>
    <row r="34" spans="1:15" x14ac:dyDescent="0.25">
      <c r="A34" s="4" t="s">
        <v>28</v>
      </c>
      <c r="B34" s="6">
        <v>304887.56</v>
      </c>
      <c r="C34" s="6">
        <v>375850.83</v>
      </c>
      <c r="D34" s="6">
        <v>550</v>
      </c>
      <c r="E34" s="14">
        <v>6.0308277634961431</v>
      </c>
      <c r="F34" s="6">
        <f t="shared" si="8"/>
        <v>3316.9552699228789</v>
      </c>
      <c r="G34" s="6">
        <f t="shared" si="9"/>
        <v>379167.78526992287</v>
      </c>
      <c r="H34" s="5">
        <v>1945</v>
      </c>
      <c r="I34" s="13">
        <v>6.0308277634961431</v>
      </c>
      <c r="J34" s="5">
        <f t="shared" si="10"/>
        <v>11729.96</v>
      </c>
      <c r="K34" s="5">
        <f t="shared" si="11"/>
        <v>387580.79000000004</v>
      </c>
      <c r="L34" s="5">
        <f t="shared" si="12"/>
        <v>8413.0047300771694</v>
      </c>
      <c r="M34" s="5">
        <f t="shared" si="13"/>
        <v>367437.82526992285</v>
      </c>
      <c r="N34" s="5" t="b">
        <f t="shared" si="14"/>
        <v>1</v>
      </c>
      <c r="O34" s="5">
        <f t="shared" si="15"/>
        <v>379167.78526992287</v>
      </c>
    </row>
    <row r="35" spans="1:15" x14ac:dyDescent="0.25">
      <c r="A35" s="4" t="s">
        <v>29</v>
      </c>
      <c r="B35" s="6">
        <v>334973.64</v>
      </c>
      <c r="C35" s="6">
        <v>412939.51</v>
      </c>
      <c r="D35" s="6">
        <v>550</v>
      </c>
      <c r="E35" s="14">
        <v>6.5867609254498714</v>
      </c>
      <c r="F35" s="6">
        <f t="shared" si="8"/>
        <v>3622.7185089974291</v>
      </c>
      <c r="G35" s="6">
        <f t="shared" si="9"/>
        <v>416562.22850899742</v>
      </c>
      <c r="H35" s="5">
        <v>1945</v>
      </c>
      <c r="I35" s="13">
        <v>6.5867609254498714</v>
      </c>
      <c r="J35" s="5">
        <f t="shared" si="10"/>
        <v>12811.25</v>
      </c>
      <c r="K35" s="5">
        <f t="shared" si="11"/>
        <v>425750.76</v>
      </c>
      <c r="L35" s="5">
        <f t="shared" si="12"/>
        <v>9188.5314910025918</v>
      </c>
      <c r="M35" s="5">
        <f t="shared" si="13"/>
        <v>403750.97850899742</v>
      </c>
      <c r="N35" s="5" t="b">
        <f t="shared" si="14"/>
        <v>1</v>
      </c>
      <c r="O35" s="5">
        <f t="shared" si="15"/>
        <v>416562.22850899742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7B02B-C665-47D8-B228-E2AB94E876A1}">
  <dimension ref="A1:O35"/>
  <sheetViews>
    <sheetView showGridLines="0" topLeftCell="A31" workbookViewId="0">
      <selection activeCell="L1" sqref="L1:O17"/>
    </sheetView>
  </sheetViews>
  <sheetFormatPr defaultRowHeight="15" x14ac:dyDescent="0.25"/>
  <cols>
    <col min="1" max="1" width="8.42578125" bestFit="1" customWidth="1"/>
    <col min="2" max="2" width="21.7109375" bestFit="1" customWidth="1"/>
    <col min="3" max="3" width="30.5703125" bestFit="1" customWidth="1"/>
    <col min="4" max="4" width="21.5703125" bestFit="1" customWidth="1"/>
    <col min="5" max="5" width="17.7109375" bestFit="1" customWidth="1"/>
    <col min="6" max="6" width="30.140625" bestFit="1" customWidth="1"/>
    <col min="7" max="7" width="52.7109375" bestFit="1" customWidth="1"/>
    <col min="8" max="8" width="25.5703125" bestFit="1" customWidth="1"/>
    <col min="9" max="9" width="17.7109375" bestFit="1" customWidth="1"/>
    <col min="10" max="10" width="30.42578125" bestFit="1" customWidth="1"/>
    <col min="11" max="11" width="53" bestFit="1" customWidth="1"/>
    <col min="12" max="12" width="36" bestFit="1" customWidth="1"/>
    <col min="13" max="13" width="26.140625" bestFit="1" customWidth="1"/>
    <col min="14" max="14" width="9.7109375" customWidth="1"/>
    <col min="15" max="15" width="63.5703125" bestFit="1" customWidth="1"/>
  </cols>
  <sheetData>
    <row r="1" spans="1:15" x14ac:dyDescent="0.25">
      <c r="A1" s="1"/>
      <c r="B1" s="2" t="s">
        <v>0</v>
      </c>
      <c r="C1" s="2" t="s">
        <v>1</v>
      </c>
      <c r="D1" s="2" t="s">
        <v>52</v>
      </c>
      <c r="E1" s="2" t="s">
        <v>44</v>
      </c>
      <c r="F1" s="2" t="s">
        <v>53</v>
      </c>
      <c r="G1" s="2" t="s">
        <v>54</v>
      </c>
      <c r="H1" s="3" t="s">
        <v>5</v>
      </c>
      <c r="I1" s="3" t="s">
        <v>44</v>
      </c>
      <c r="J1" s="3" t="s">
        <v>6</v>
      </c>
      <c r="K1" s="2" t="s">
        <v>7</v>
      </c>
      <c r="L1" s="3" t="s">
        <v>59</v>
      </c>
      <c r="M1" s="3" t="s">
        <v>49</v>
      </c>
      <c r="N1" s="3" t="s">
        <v>50</v>
      </c>
      <c r="O1" s="2" t="s">
        <v>56</v>
      </c>
    </row>
    <row r="2" spans="1:15" x14ac:dyDescent="0.25">
      <c r="A2" s="4" t="s">
        <v>14</v>
      </c>
      <c r="B2" s="5">
        <v>106602.92</v>
      </c>
      <c r="C2" s="5">
        <v>126529.46</v>
      </c>
      <c r="D2" s="5">
        <v>1390</v>
      </c>
      <c r="E2" s="13">
        <v>2.294750642673522</v>
      </c>
      <c r="F2" s="5">
        <f>E2*D2</f>
        <v>3189.7033933161956</v>
      </c>
      <c r="G2" s="5">
        <f>F2+C2</f>
        <v>129719.16339331621</v>
      </c>
      <c r="H2" s="5">
        <v>2701</v>
      </c>
      <c r="I2" s="13">
        <v>2.294750642673522</v>
      </c>
      <c r="J2" s="5">
        <f>H2*I2</f>
        <v>6198.1214858611829</v>
      </c>
      <c r="K2" s="5">
        <f>J2+C2</f>
        <v>132727.58148586118</v>
      </c>
      <c r="L2" s="5">
        <f>K2-G2</f>
        <v>3008.4180925449764</v>
      </c>
      <c r="M2" s="5">
        <f>C2-L2</f>
        <v>123521.04190745503</v>
      </c>
      <c r="N2" s="5" t="b">
        <f>M2+J2=G2</f>
        <v>1</v>
      </c>
      <c r="O2" s="5">
        <f>M2+J2</f>
        <v>129719.16339331621</v>
      </c>
    </row>
    <row r="3" spans="1:15" x14ac:dyDescent="0.25">
      <c r="A3" s="4" t="s">
        <v>15</v>
      </c>
      <c r="B3" s="5">
        <v>119056.19</v>
      </c>
      <c r="C3" s="5">
        <v>141310.54</v>
      </c>
      <c r="D3" s="5">
        <v>1390</v>
      </c>
      <c r="E3" s="13">
        <v>2.6029408740359901</v>
      </c>
      <c r="F3" s="5">
        <f t="shared" ref="F3:F17" si="0">E3*D3</f>
        <v>3618.0878149100263</v>
      </c>
      <c r="G3" s="5">
        <f t="shared" ref="G3:G17" si="1">F3+C3</f>
        <v>144928.62781491003</v>
      </c>
      <c r="H3" s="5">
        <v>2701</v>
      </c>
      <c r="I3" s="13">
        <v>2.6029408740359901</v>
      </c>
      <c r="J3" s="5">
        <f t="shared" ref="J3:J17" si="2">H3*I3</f>
        <v>7030.543300771209</v>
      </c>
      <c r="K3" s="5">
        <f t="shared" ref="K3:K17" si="3">J3+C3</f>
        <v>148341.08330077122</v>
      </c>
      <c r="L3" s="5">
        <f t="shared" ref="L3:L17" si="4">K3-G3</f>
        <v>3412.4554858611955</v>
      </c>
      <c r="M3" s="5">
        <f t="shared" ref="M3:M17" si="5">C3-L3</f>
        <v>137898.08451413881</v>
      </c>
      <c r="N3" s="5" t="b">
        <f t="shared" ref="N3:N17" si="6">M3+J3=G3</f>
        <v>1</v>
      </c>
      <c r="O3" s="5">
        <f>M3+J3</f>
        <v>144928.62781491003</v>
      </c>
    </row>
    <row r="4" spans="1:15" x14ac:dyDescent="0.25">
      <c r="A4" s="4" t="s">
        <v>16</v>
      </c>
      <c r="B4" s="5">
        <v>107383.6</v>
      </c>
      <c r="C4" s="5">
        <v>127456.07</v>
      </c>
      <c r="D4" s="5">
        <v>1390</v>
      </c>
      <c r="E4" s="13">
        <v>2.3541079691516709</v>
      </c>
      <c r="F4" s="5">
        <f t="shared" si="0"/>
        <v>3272.2100771208225</v>
      </c>
      <c r="G4" s="5">
        <f t="shared" si="1"/>
        <v>130728.28007712083</v>
      </c>
      <c r="H4" s="5">
        <v>2701</v>
      </c>
      <c r="I4" s="13">
        <v>2.3541079691516709</v>
      </c>
      <c r="J4" s="5">
        <f t="shared" si="2"/>
        <v>6358.4456246786631</v>
      </c>
      <c r="K4" s="5">
        <f t="shared" si="3"/>
        <v>133814.51562467866</v>
      </c>
      <c r="L4" s="5">
        <f t="shared" si="4"/>
        <v>3086.235547557837</v>
      </c>
      <c r="M4" s="5">
        <f t="shared" si="5"/>
        <v>124369.83445244217</v>
      </c>
      <c r="N4" s="5" t="b">
        <f t="shared" si="6"/>
        <v>1</v>
      </c>
      <c r="O4" s="5">
        <f t="shared" ref="O4:O17" si="7">M4+J4</f>
        <v>130728.28007712083</v>
      </c>
    </row>
    <row r="5" spans="1:15" x14ac:dyDescent="0.25">
      <c r="A5" s="4" t="s">
        <v>17</v>
      </c>
      <c r="B5" s="5">
        <v>70249.64</v>
      </c>
      <c r="C5" s="5">
        <v>83380.92</v>
      </c>
      <c r="D5" s="5">
        <v>1390</v>
      </c>
      <c r="E5" s="13">
        <v>2.4299228791773779</v>
      </c>
      <c r="F5" s="5">
        <f t="shared" si="0"/>
        <v>3377.5928020565552</v>
      </c>
      <c r="G5" s="5">
        <f t="shared" si="1"/>
        <v>86758.512802056561</v>
      </c>
      <c r="H5" s="5">
        <v>2701</v>
      </c>
      <c r="I5" s="13">
        <v>2.4299228791773779</v>
      </c>
      <c r="J5" s="5">
        <f t="shared" si="2"/>
        <v>6563.2216966580982</v>
      </c>
      <c r="K5" s="5">
        <f t="shared" si="3"/>
        <v>89944.141696658102</v>
      </c>
      <c r="L5" s="5">
        <f t="shared" si="4"/>
        <v>3185.6288946015411</v>
      </c>
      <c r="M5" s="5">
        <f t="shared" si="5"/>
        <v>80195.291105398457</v>
      </c>
      <c r="N5" s="5" t="b">
        <f t="shared" si="6"/>
        <v>1</v>
      </c>
      <c r="O5" s="5">
        <f t="shared" si="7"/>
        <v>86758.512802056561</v>
      </c>
    </row>
    <row r="6" spans="1:15" x14ac:dyDescent="0.25">
      <c r="A6" s="4" t="s">
        <v>18</v>
      </c>
      <c r="B6" s="6">
        <v>69409.78</v>
      </c>
      <c r="C6" s="6">
        <v>82384.070000000007</v>
      </c>
      <c r="D6" s="6">
        <v>1390</v>
      </c>
      <c r="E6" s="14">
        <v>2.5245964010282775</v>
      </c>
      <c r="F6" s="6">
        <f t="shared" si="0"/>
        <v>3509.1889974293058</v>
      </c>
      <c r="G6" s="6">
        <f t="shared" si="1"/>
        <v>85893.258997429308</v>
      </c>
      <c r="H6" s="5">
        <v>2701</v>
      </c>
      <c r="I6" s="13">
        <v>2.5245964010282775</v>
      </c>
      <c r="J6" s="5">
        <f t="shared" si="2"/>
        <v>6818.9348791773773</v>
      </c>
      <c r="K6" s="5">
        <f t="shared" si="3"/>
        <v>89203.004879177388</v>
      </c>
      <c r="L6" s="5">
        <f t="shared" si="4"/>
        <v>3309.7458817480801</v>
      </c>
      <c r="M6" s="5">
        <f t="shared" si="5"/>
        <v>79074.324118251927</v>
      </c>
      <c r="N6" s="5" t="b">
        <f t="shared" si="6"/>
        <v>1</v>
      </c>
      <c r="O6" s="5">
        <f t="shared" si="7"/>
        <v>85893.258997429308</v>
      </c>
    </row>
    <row r="7" spans="1:15" x14ac:dyDescent="0.25">
      <c r="A7" s="4" t="s">
        <v>19</v>
      </c>
      <c r="B7" s="6">
        <v>84890.4</v>
      </c>
      <c r="C7" s="6">
        <v>100758.36</v>
      </c>
      <c r="D7" s="6">
        <v>1390</v>
      </c>
      <c r="E7" s="14">
        <v>2.9441336760925449</v>
      </c>
      <c r="F7" s="6">
        <f t="shared" si="0"/>
        <v>4092.3458097686375</v>
      </c>
      <c r="G7" s="6">
        <f t="shared" si="1"/>
        <v>104850.70580976864</v>
      </c>
      <c r="H7" s="5">
        <v>2701</v>
      </c>
      <c r="I7" s="13">
        <v>2.9441336760925449</v>
      </c>
      <c r="J7" s="5">
        <f t="shared" si="2"/>
        <v>7952.1050591259636</v>
      </c>
      <c r="K7" s="5">
        <f t="shared" si="3"/>
        <v>108710.46505912597</v>
      </c>
      <c r="L7" s="5">
        <f t="shared" si="4"/>
        <v>3859.759249357332</v>
      </c>
      <c r="M7" s="5">
        <f t="shared" si="5"/>
        <v>96898.600750642669</v>
      </c>
      <c r="N7" s="5" t="b">
        <f t="shared" si="6"/>
        <v>1</v>
      </c>
      <c r="O7" s="5">
        <f t="shared" si="7"/>
        <v>104850.70580976864</v>
      </c>
    </row>
    <row r="8" spans="1:15" x14ac:dyDescent="0.25">
      <c r="A8" s="4" t="s">
        <v>20</v>
      </c>
      <c r="B8" s="6">
        <v>94570.65</v>
      </c>
      <c r="C8" s="6">
        <v>112248.08</v>
      </c>
      <c r="D8" s="6">
        <v>1390</v>
      </c>
      <c r="E8" s="14">
        <v>2.9020565552699229</v>
      </c>
      <c r="F8" s="6">
        <f t="shared" si="0"/>
        <v>4033.8586118251928</v>
      </c>
      <c r="G8" s="6">
        <f t="shared" si="1"/>
        <v>116281.9386118252</v>
      </c>
      <c r="H8" s="5">
        <v>2701</v>
      </c>
      <c r="I8" s="13">
        <v>2.9020565552699229</v>
      </c>
      <c r="J8" s="5">
        <f t="shared" si="2"/>
        <v>7838.4547557840615</v>
      </c>
      <c r="K8" s="5">
        <f t="shared" si="3"/>
        <v>120086.53475578406</v>
      </c>
      <c r="L8" s="5">
        <f t="shared" si="4"/>
        <v>3804.5961439588573</v>
      </c>
      <c r="M8" s="5">
        <f t="shared" si="5"/>
        <v>108443.48385604114</v>
      </c>
      <c r="N8" s="5" t="b">
        <f t="shared" si="6"/>
        <v>1</v>
      </c>
      <c r="O8" s="5">
        <f t="shared" si="7"/>
        <v>116281.9386118252</v>
      </c>
    </row>
    <row r="9" spans="1:15" x14ac:dyDescent="0.25">
      <c r="A9" s="4" t="s">
        <v>21</v>
      </c>
      <c r="B9" s="6">
        <v>80239.820000000007</v>
      </c>
      <c r="C9" s="6">
        <v>98686.62</v>
      </c>
      <c r="D9" s="6">
        <v>1390</v>
      </c>
      <c r="E9" s="14">
        <v>3.4270848329048844</v>
      </c>
      <c r="F9" s="6">
        <f t="shared" si="0"/>
        <v>4763.6479177377896</v>
      </c>
      <c r="G9" s="6">
        <f t="shared" si="1"/>
        <v>103450.26791773779</v>
      </c>
      <c r="H9" s="5">
        <v>2701</v>
      </c>
      <c r="I9" s="13">
        <v>3.4270848329048844</v>
      </c>
      <c r="J9" s="5">
        <f t="shared" si="2"/>
        <v>9256.5561336760929</v>
      </c>
      <c r="K9" s="5">
        <f t="shared" si="3"/>
        <v>107943.17613367608</v>
      </c>
      <c r="L9" s="5">
        <f t="shared" si="4"/>
        <v>4492.9082159382961</v>
      </c>
      <c r="M9" s="5">
        <f t="shared" si="5"/>
        <v>94193.711784061699</v>
      </c>
      <c r="N9" s="5" t="b">
        <f t="shared" si="6"/>
        <v>1</v>
      </c>
      <c r="O9" s="5">
        <f t="shared" si="7"/>
        <v>103450.26791773779</v>
      </c>
    </row>
    <row r="10" spans="1:15" x14ac:dyDescent="0.25">
      <c r="A10" s="4" t="s">
        <v>22</v>
      </c>
      <c r="B10" s="6">
        <v>79878.64</v>
      </c>
      <c r="C10" s="6">
        <v>99194.04</v>
      </c>
      <c r="D10" s="6">
        <v>1390</v>
      </c>
      <c r="E10" s="14">
        <v>3.7939588688946015</v>
      </c>
      <c r="F10" s="6">
        <f t="shared" si="0"/>
        <v>5273.602827763496</v>
      </c>
      <c r="G10" s="6">
        <f t="shared" si="1"/>
        <v>104467.64282776348</v>
      </c>
      <c r="H10" s="5">
        <v>2701</v>
      </c>
      <c r="I10" s="13">
        <v>3.7939588688946015</v>
      </c>
      <c r="J10" s="5">
        <f t="shared" si="2"/>
        <v>10247.482904884318</v>
      </c>
      <c r="K10" s="5">
        <f t="shared" si="3"/>
        <v>109441.52290488432</v>
      </c>
      <c r="L10" s="5">
        <f t="shared" si="4"/>
        <v>4973.8800771208334</v>
      </c>
      <c r="M10" s="5">
        <f t="shared" si="5"/>
        <v>94220.15992287916</v>
      </c>
      <c r="N10" s="5" t="b">
        <f t="shared" si="6"/>
        <v>1</v>
      </c>
      <c r="O10" s="5">
        <f t="shared" si="7"/>
        <v>104467.64282776348</v>
      </c>
    </row>
    <row r="11" spans="1:15" x14ac:dyDescent="0.25">
      <c r="A11" s="4" t="s">
        <v>23</v>
      </c>
      <c r="B11" s="6">
        <v>148899.6</v>
      </c>
      <c r="C11" s="6">
        <v>184579.27</v>
      </c>
      <c r="D11" s="6">
        <v>1390</v>
      </c>
      <c r="E11" s="14">
        <v>3.9727352185089977</v>
      </c>
      <c r="F11" s="6">
        <f t="shared" si="0"/>
        <v>5522.101953727507</v>
      </c>
      <c r="G11" s="6">
        <f t="shared" si="1"/>
        <v>190101.3719537275</v>
      </c>
      <c r="H11" s="5">
        <v>2701</v>
      </c>
      <c r="I11" s="13">
        <v>3.9727352185089977</v>
      </c>
      <c r="J11" s="5">
        <f t="shared" si="2"/>
        <v>10730.357825192803</v>
      </c>
      <c r="K11" s="5">
        <f t="shared" si="3"/>
        <v>195309.62782519279</v>
      </c>
      <c r="L11" s="5">
        <f t="shared" si="4"/>
        <v>5208.2558714652841</v>
      </c>
      <c r="M11" s="5">
        <f t="shared" si="5"/>
        <v>179371.01412853471</v>
      </c>
      <c r="N11" s="5" t="b">
        <f t="shared" si="6"/>
        <v>1</v>
      </c>
      <c r="O11" s="5">
        <f t="shared" si="7"/>
        <v>190101.3719537275</v>
      </c>
    </row>
    <row r="12" spans="1:15" x14ac:dyDescent="0.25">
      <c r="A12" s="4" t="s">
        <v>24</v>
      </c>
      <c r="B12" s="6">
        <v>132036.75</v>
      </c>
      <c r="C12" s="6">
        <v>161894.69</v>
      </c>
      <c r="D12" s="6">
        <v>1390</v>
      </c>
      <c r="E12" s="14">
        <v>3.8402467866323908</v>
      </c>
      <c r="F12" s="6">
        <f t="shared" si="0"/>
        <v>5337.9430334190229</v>
      </c>
      <c r="G12" s="6">
        <f t="shared" si="1"/>
        <v>167232.63303341903</v>
      </c>
      <c r="H12" s="5">
        <v>2701</v>
      </c>
      <c r="I12" s="13">
        <v>3.8402467866323908</v>
      </c>
      <c r="J12" s="5">
        <f t="shared" si="2"/>
        <v>10372.506570694088</v>
      </c>
      <c r="K12" s="5">
        <f t="shared" si="3"/>
        <v>172267.1965706941</v>
      </c>
      <c r="L12" s="5">
        <f t="shared" si="4"/>
        <v>5034.5635372750694</v>
      </c>
      <c r="M12" s="5">
        <f t="shared" si="5"/>
        <v>156860.12646272493</v>
      </c>
      <c r="N12" s="5" t="b">
        <f t="shared" si="6"/>
        <v>1</v>
      </c>
      <c r="O12" s="5">
        <f t="shared" si="7"/>
        <v>167232.63303341903</v>
      </c>
    </row>
    <row r="13" spans="1:15" x14ac:dyDescent="0.25">
      <c r="A13" s="4" t="s">
        <v>25</v>
      </c>
      <c r="B13" s="6">
        <v>163756.04</v>
      </c>
      <c r="C13" s="6">
        <v>200786.77</v>
      </c>
      <c r="D13" s="6">
        <v>1390</v>
      </c>
      <c r="E13" s="14">
        <v>4.3405552699228789</v>
      </c>
      <c r="F13" s="6">
        <f t="shared" si="0"/>
        <v>6033.3718251928012</v>
      </c>
      <c r="G13" s="6">
        <f t="shared" si="1"/>
        <v>206820.14182519278</v>
      </c>
      <c r="H13" s="5">
        <v>2701</v>
      </c>
      <c r="I13" s="13">
        <v>4.3405552699228789</v>
      </c>
      <c r="J13" s="5">
        <f t="shared" si="2"/>
        <v>11723.839784061696</v>
      </c>
      <c r="K13" s="5">
        <f t="shared" si="3"/>
        <v>212510.60978406167</v>
      </c>
      <c r="L13" s="5">
        <f t="shared" si="4"/>
        <v>5690.4679588688887</v>
      </c>
      <c r="M13" s="5">
        <f t="shared" si="5"/>
        <v>195096.3020411311</v>
      </c>
      <c r="N13" s="5" t="b">
        <f t="shared" si="6"/>
        <v>1</v>
      </c>
      <c r="O13" s="5">
        <f t="shared" si="7"/>
        <v>206820.14182519278</v>
      </c>
    </row>
    <row r="14" spans="1:15" x14ac:dyDescent="0.25">
      <c r="A14" s="4" t="s">
        <v>26</v>
      </c>
      <c r="B14" s="6">
        <v>196377.22</v>
      </c>
      <c r="C14" s="6">
        <v>240784.7</v>
      </c>
      <c r="D14" s="6">
        <v>1390</v>
      </c>
      <c r="E14" s="14">
        <v>4.8874498714652956</v>
      </c>
      <c r="F14" s="6">
        <f t="shared" si="0"/>
        <v>6793.5553213367612</v>
      </c>
      <c r="G14" s="6">
        <f t="shared" si="1"/>
        <v>247578.25532133676</v>
      </c>
      <c r="H14" s="5">
        <v>2701</v>
      </c>
      <c r="I14" s="13">
        <v>4.8874498714652956</v>
      </c>
      <c r="J14" s="5">
        <f t="shared" si="2"/>
        <v>13201.002102827764</v>
      </c>
      <c r="K14" s="5">
        <f t="shared" si="3"/>
        <v>253985.70210282778</v>
      </c>
      <c r="L14" s="5">
        <f t="shared" si="4"/>
        <v>6407.4467814910167</v>
      </c>
      <c r="M14" s="5">
        <f t="shared" si="5"/>
        <v>234377.25321850899</v>
      </c>
      <c r="N14" s="5" t="b">
        <f t="shared" si="6"/>
        <v>1</v>
      </c>
      <c r="O14" s="5">
        <f t="shared" si="7"/>
        <v>247578.25532133676</v>
      </c>
    </row>
    <row r="15" spans="1:15" x14ac:dyDescent="0.25">
      <c r="A15" s="4" t="s">
        <v>27</v>
      </c>
      <c r="B15" s="6">
        <v>227655.02</v>
      </c>
      <c r="C15" s="6">
        <v>279135.46000000002</v>
      </c>
      <c r="D15" s="6">
        <v>1390</v>
      </c>
      <c r="E15" s="14">
        <v>5.4514755784061704</v>
      </c>
      <c r="F15" s="6">
        <f t="shared" si="0"/>
        <v>7577.5510539845764</v>
      </c>
      <c r="G15" s="6">
        <f t="shared" si="1"/>
        <v>286713.01105398458</v>
      </c>
      <c r="H15" s="5">
        <v>2701</v>
      </c>
      <c r="I15" s="13">
        <v>5.4514755784061704</v>
      </c>
      <c r="J15" s="5">
        <f t="shared" si="2"/>
        <v>14724.435537275067</v>
      </c>
      <c r="K15" s="5">
        <f t="shared" si="3"/>
        <v>293859.89553727506</v>
      </c>
      <c r="L15" s="5">
        <f t="shared" si="4"/>
        <v>7146.884483290487</v>
      </c>
      <c r="M15" s="5">
        <f t="shared" si="5"/>
        <v>271988.57551670953</v>
      </c>
      <c r="N15" s="5" t="b">
        <f t="shared" si="6"/>
        <v>1</v>
      </c>
      <c r="O15" s="5">
        <f t="shared" si="7"/>
        <v>286713.01105398458</v>
      </c>
    </row>
    <row r="16" spans="1:15" x14ac:dyDescent="0.25">
      <c r="A16" s="4" t="s">
        <v>28</v>
      </c>
      <c r="B16" s="6">
        <v>257570.76</v>
      </c>
      <c r="C16" s="6">
        <v>315816.15000000002</v>
      </c>
      <c r="D16" s="6">
        <v>1390</v>
      </c>
      <c r="E16" s="14">
        <v>6.0308277634961431</v>
      </c>
      <c r="F16" s="6">
        <f t="shared" si="0"/>
        <v>8382.8505912596393</v>
      </c>
      <c r="G16" s="6">
        <f t="shared" si="1"/>
        <v>324199.00059125968</v>
      </c>
      <c r="H16" s="5">
        <v>2701</v>
      </c>
      <c r="I16" s="13">
        <v>6.0308277634961431</v>
      </c>
      <c r="J16" s="5">
        <f t="shared" si="2"/>
        <v>16289.265789203082</v>
      </c>
      <c r="K16" s="5">
        <f t="shared" si="3"/>
        <v>332105.41578920308</v>
      </c>
      <c r="L16" s="5">
        <f t="shared" si="4"/>
        <v>7906.4151979433955</v>
      </c>
      <c r="M16" s="5">
        <f t="shared" si="5"/>
        <v>307909.73480205663</v>
      </c>
      <c r="N16" s="5" t="b">
        <f t="shared" si="6"/>
        <v>1</v>
      </c>
      <c r="O16" s="5">
        <f t="shared" si="7"/>
        <v>324199.00059125968</v>
      </c>
    </row>
    <row r="17" spans="1:15" x14ac:dyDescent="0.25">
      <c r="A17" s="4" t="s">
        <v>29</v>
      </c>
      <c r="B17" s="6">
        <v>281601.81</v>
      </c>
      <c r="C17" s="6">
        <v>345281.43</v>
      </c>
      <c r="D17" s="6">
        <v>1390</v>
      </c>
      <c r="E17" s="14">
        <v>6.5867609254498714</v>
      </c>
      <c r="F17" s="6">
        <f t="shared" si="0"/>
        <v>9155.5976863753203</v>
      </c>
      <c r="G17" s="6">
        <f t="shared" si="1"/>
        <v>354437.02768637531</v>
      </c>
      <c r="H17" s="5">
        <v>2701</v>
      </c>
      <c r="I17" s="13">
        <v>6.5867609254498714</v>
      </c>
      <c r="J17" s="5">
        <f t="shared" si="2"/>
        <v>17790.841259640103</v>
      </c>
      <c r="K17" s="5">
        <f t="shared" si="3"/>
        <v>363072.27125964011</v>
      </c>
      <c r="L17" s="5">
        <f t="shared" si="4"/>
        <v>8635.2435732648009</v>
      </c>
      <c r="M17" s="5">
        <f t="shared" si="5"/>
        <v>336646.18642673519</v>
      </c>
      <c r="N17" s="5" t="b">
        <f t="shared" si="6"/>
        <v>1</v>
      </c>
      <c r="O17" s="5">
        <f t="shared" si="7"/>
        <v>354437.02768637531</v>
      </c>
    </row>
    <row r="18" spans="1:15" x14ac:dyDescent="0.25">
      <c r="A18" s="7"/>
      <c r="B18" s="8"/>
      <c r="C18" s="7"/>
    </row>
    <row r="19" spans="1:15" x14ac:dyDescent="0.25">
      <c r="A19" s="1"/>
      <c r="B19" s="2" t="s">
        <v>30</v>
      </c>
      <c r="C19" s="2" t="s">
        <v>31</v>
      </c>
      <c r="D19" s="2" t="s">
        <v>52</v>
      </c>
      <c r="E19" s="2" t="s">
        <v>44</v>
      </c>
      <c r="F19" s="2" t="s">
        <v>53</v>
      </c>
      <c r="G19" s="2" t="s">
        <v>57</v>
      </c>
      <c r="H19" s="3" t="s">
        <v>5</v>
      </c>
      <c r="I19" s="3" t="s">
        <v>44</v>
      </c>
      <c r="J19" s="3" t="s">
        <v>6</v>
      </c>
      <c r="K19" s="2" t="s">
        <v>33</v>
      </c>
      <c r="L19" s="3" t="s">
        <v>59</v>
      </c>
      <c r="M19" s="3" t="s">
        <v>49</v>
      </c>
      <c r="N19" s="3" t="s">
        <v>50</v>
      </c>
      <c r="O19" s="2" t="s">
        <v>58</v>
      </c>
    </row>
    <row r="20" spans="1:15" x14ac:dyDescent="0.25">
      <c r="A20" s="4" t="s">
        <v>14</v>
      </c>
      <c r="B20" s="5">
        <v>111800.26</v>
      </c>
      <c r="C20" s="5">
        <v>132698.29999999999</v>
      </c>
      <c r="D20" s="5">
        <v>1390</v>
      </c>
      <c r="E20" s="13">
        <v>2.294750642673522</v>
      </c>
      <c r="F20" s="5">
        <f>E20*D20</f>
        <v>3189.7033933161956</v>
      </c>
      <c r="G20" s="5">
        <f>F20+C20</f>
        <v>135888.00339331618</v>
      </c>
      <c r="H20" s="5">
        <v>2701</v>
      </c>
      <c r="I20" s="13">
        <v>2.294750642673522</v>
      </c>
      <c r="J20" s="5">
        <f>H20*I20</f>
        <v>6198.1214858611829</v>
      </c>
      <c r="K20" s="5">
        <f>J20+C20</f>
        <v>138896.42148586118</v>
      </c>
      <c r="L20" s="5">
        <f>K20-G20</f>
        <v>3008.4180925450055</v>
      </c>
      <c r="M20" s="5">
        <f>C20-L20</f>
        <v>129689.88190745498</v>
      </c>
      <c r="N20" s="5" t="b">
        <f>M20+J20=G20</f>
        <v>1</v>
      </c>
      <c r="O20" s="5">
        <f>M20+J20</f>
        <v>135888.00339331618</v>
      </c>
    </row>
    <row r="21" spans="1:15" x14ac:dyDescent="0.25">
      <c r="A21" s="4" t="s">
        <v>15</v>
      </c>
      <c r="B21" s="5">
        <v>125533.64</v>
      </c>
      <c r="C21" s="5">
        <v>148998.76999999999</v>
      </c>
      <c r="D21" s="5">
        <v>1390</v>
      </c>
      <c r="E21" s="13">
        <v>2.6029408740359901</v>
      </c>
      <c r="F21" s="5">
        <f t="shared" ref="F21:F35" si="8">E21*D21</f>
        <v>3618.0878149100263</v>
      </c>
      <c r="G21" s="5">
        <f t="shared" ref="G21:G35" si="9">F21+C21</f>
        <v>152616.85781491001</v>
      </c>
      <c r="H21" s="5">
        <v>2701</v>
      </c>
      <c r="I21" s="13">
        <v>2.6029408740359901</v>
      </c>
      <c r="J21" s="5">
        <f t="shared" ref="J21:J35" si="10">H21*I21</f>
        <v>7030.543300771209</v>
      </c>
      <c r="K21" s="5">
        <f t="shared" ref="K21:K35" si="11">J21+C21</f>
        <v>156029.3133007712</v>
      </c>
      <c r="L21" s="5">
        <f t="shared" ref="L21:L35" si="12">K21-G21</f>
        <v>3412.4554858611955</v>
      </c>
      <c r="M21" s="5">
        <f t="shared" ref="M21:M35" si="13">C21-L21</f>
        <v>145586.31451413879</v>
      </c>
      <c r="N21" s="5" t="b">
        <f t="shared" ref="N21:N35" si="14">M21+J21=G21</f>
        <v>1</v>
      </c>
      <c r="O21" s="5">
        <f>M21+J21</f>
        <v>152616.85781491001</v>
      </c>
    </row>
    <row r="22" spans="1:15" x14ac:dyDescent="0.25">
      <c r="A22" s="4" t="s">
        <v>16</v>
      </c>
      <c r="B22" s="5">
        <v>112748.02</v>
      </c>
      <c r="C22" s="5">
        <v>133823.22</v>
      </c>
      <c r="D22" s="5">
        <v>1390</v>
      </c>
      <c r="E22" s="13">
        <v>2.3541079691516709</v>
      </c>
      <c r="F22" s="5">
        <f t="shared" si="8"/>
        <v>3272.2100771208225</v>
      </c>
      <c r="G22" s="5">
        <f t="shared" si="9"/>
        <v>137095.43007712084</v>
      </c>
      <c r="H22" s="5">
        <v>2701</v>
      </c>
      <c r="I22" s="13">
        <v>2.3541079691516709</v>
      </c>
      <c r="J22" s="5">
        <f t="shared" si="10"/>
        <v>6358.4456246786631</v>
      </c>
      <c r="K22" s="5">
        <f t="shared" si="11"/>
        <v>140181.66562467866</v>
      </c>
      <c r="L22" s="5">
        <f t="shared" si="12"/>
        <v>3086.2355475578224</v>
      </c>
      <c r="M22" s="5">
        <f t="shared" si="13"/>
        <v>130736.98445244218</v>
      </c>
      <c r="N22" s="5" t="b">
        <f t="shared" si="14"/>
        <v>1</v>
      </c>
      <c r="O22" s="5">
        <f t="shared" ref="O22:O35" si="15">M22+J22</f>
        <v>137095.43007712084</v>
      </c>
    </row>
    <row r="23" spans="1:15" x14ac:dyDescent="0.25">
      <c r="A23" s="4" t="s">
        <v>17</v>
      </c>
      <c r="B23" s="5">
        <v>73113.3</v>
      </c>
      <c r="C23" s="5">
        <v>86779.86</v>
      </c>
      <c r="D23" s="5">
        <v>1390</v>
      </c>
      <c r="E23" s="13">
        <v>2.4299228791773779</v>
      </c>
      <c r="F23" s="5">
        <f t="shared" si="8"/>
        <v>3377.5928020565552</v>
      </c>
      <c r="G23" s="5">
        <f t="shared" si="9"/>
        <v>90157.452802056563</v>
      </c>
      <c r="H23" s="5">
        <v>2701</v>
      </c>
      <c r="I23" s="13">
        <v>2.4299228791773779</v>
      </c>
      <c r="J23" s="5">
        <f t="shared" si="10"/>
        <v>6563.2216966580982</v>
      </c>
      <c r="K23" s="5">
        <f t="shared" si="11"/>
        <v>93343.081696658104</v>
      </c>
      <c r="L23" s="5">
        <f t="shared" si="12"/>
        <v>3185.6288946015411</v>
      </c>
      <c r="M23" s="5">
        <f t="shared" si="13"/>
        <v>83594.231105398459</v>
      </c>
      <c r="N23" s="5" t="b">
        <f t="shared" si="14"/>
        <v>1</v>
      </c>
      <c r="O23" s="5">
        <f t="shared" si="15"/>
        <v>90157.452802056563</v>
      </c>
    </row>
    <row r="24" spans="1:15" x14ac:dyDescent="0.25">
      <c r="A24" s="4" t="s">
        <v>18</v>
      </c>
      <c r="B24" s="6">
        <v>72439.61</v>
      </c>
      <c r="C24" s="6">
        <v>85980.24</v>
      </c>
      <c r="D24" s="6">
        <v>1390</v>
      </c>
      <c r="E24" s="14">
        <v>2.5245964010282775</v>
      </c>
      <c r="F24" s="6">
        <f t="shared" si="8"/>
        <v>3509.1889974293058</v>
      </c>
      <c r="G24" s="6">
        <f t="shared" si="9"/>
        <v>89489.428997429306</v>
      </c>
      <c r="H24" s="5">
        <v>2701</v>
      </c>
      <c r="I24" s="13">
        <v>2.5245964010282775</v>
      </c>
      <c r="J24" s="5">
        <f t="shared" si="10"/>
        <v>6818.9348791773773</v>
      </c>
      <c r="K24" s="5">
        <f t="shared" si="11"/>
        <v>92799.174879177386</v>
      </c>
      <c r="L24" s="5">
        <f t="shared" si="12"/>
        <v>3309.7458817480801</v>
      </c>
      <c r="M24" s="5">
        <f t="shared" si="13"/>
        <v>82670.494118251925</v>
      </c>
      <c r="N24" s="5" t="b">
        <f t="shared" si="14"/>
        <v>1</v>
      </c>
      <c r="O24" s="5">
        <f t="shared" si="15"/>
        <v>89489.428997429306</v>
      </c>
    </row>
    <row r="25" spans="1:15" x14ac:dyDescent="0.25">
      <c r="A25" s="4" t="s">
        <v>19</v>
      </c>
      <c r="B25" s="6">
        <v>89464.76</v>
      </c>
      <c r="C25" s="6">
        <v>106187.78</v>
      </c>
      <c r="D25" s="6">
        <v>1390</v>
      </c>
      <c r="E25" s="14">
        <v>2.9441336760925449</v>
      </c>
      <c r="F25" s="6">
        <f t="shared" si="8"/>
        <v>4092.3458097686375</v>
      </c>
      <c r="G25" s="6">
        <f t="shared" si="9"/>
        <v>110280.12580976864</v>
      </c>
      <c r="H25" s="5">
        <v>2701</v>
      </c>
      <c r="I25" s="13">
        <v>2.9441336760925449</v>
      </c>
      <c r="J25" s="5">
        <f t="shared" si="10"/>
        <v>7952.1050591259636</v>
      </c>
      <c r="K25" s="5">
        <f t="shared" si="11"/>
        <v>114139.88505912597</v>
      </c>
      <c r="L25" s="5">
        <f t="shared" si="12"/>
        <v>3859.759249357332</v>
      </c>
      <c r="M25" s="5">
        <f t="shared" si="13"/>
        <v>102328.02075064267</v>
      </c>
      <c r="N25" s="5" t="b">
        <f t="shared" si="14"/>
        <v>1</v>
      </c>
      <c r="O25" s="5">
        <f t="shared" si="15"/>
        <v>110280.12580976864</v>
      </c>
    </row>
    <row r="26" spans="1:15" x14ac:dyDescent="0.25">
      <c r="A26" s="4" t="s">
        <v>20</v>
      </c>
      <c r="B26" s="6">
        <v>100556.09</v>
      </c>
      <c r="C26" s="6">
        <v>119352.34</v>
      </c>
      <c r="D26" s="6">
        <v>1390</v>
      </c>
      <c r="E26" s="14">
        <v>2.9020565552699229</v>
      </c>
      <c r="F26" s="6">
        <f t="shared" si="8"/>
        <v>4033.8586118251928</v>
      </c>
      <c r="G26" s="6">
        <f t="shared" si="9"/>
        <v>123386.1986118252</v>
      </c>
      <c r="H26" s="5">
        <v>2701</v>
      </c>
      <c r="I26" s="13">
        <v>2.9020565552699229</v>
      </c>
      <c r="J26" s="5">
        <f t="shared" si="10"/>
        <v>7838.4547557840615</v>
      </c>
      <c r="K26" s="5">
        <f t="shared" si="11"/>
        <v>127190.79475578405</v>
      </c>
      <c r="L26" s="5">
        <f t="shared" si="12"/>
        <v>3804.5961439588573</v>
      </c>
      <c r="M26" s="5">
        <f t="shared" si="13"/>
        <v>115547.74385604114</v>
      </c>
      <c r="N26" s="5" t="b">
        <f t="shared" si="14"/>
        <v>1</v>
      </c>
      <c r="O26" s="5">
        <f t="shared" si="15"/>
        <v>123386.1986118252</v>
      </c>
    </row>
    <row r="27" spans="1:15" x14ac:dyDescent="0.25">
      <c r="A27" s="4" t="s">
        <v>21</v>
      </c>
      <c r="B27" s="6">
        <v>84986.559999999998</v>
      </c>
      <c r="C27" s="6">
        <v>104321.85</v>
      </c>
      <c r="D27" s="6">
        <v>1390</v>
      </c>
      <c r="E27" s="14">
        <v>3.4270848329048844</v>
      </c>
      <c r="F27" s="6">
        <f t="shared" si="8"/>
        <v>4763.6479177377896</v>
      </c>
      <c r="G27" s="6">
        <f t="shared" si="9"/>
        <v>109085.4979177378</v>
      </c>
      <c r="H27" s="5">
        <v>2701</v>
      </c>
      <c r="I27" s="13">
        <v>3.4270848329048844</v>
      </c>
      <c r="J27" s="5">
        <f t="shared" si="10"/>
        <v>9256.5561336760929</v>
      </c>
      <c r="K27" s="5">
        <f t="shared" si="11"/>
        <v>113578.40613367609</v>
      </c>
      <c r="L27" s="5">
        <f t="shared" si="12"/>
        <v>4492.9082159382961</v>
      </c>
      <c r="M27" s="5">
        <f t="shared" si="13"/>
        <v>99828.94178406171</v>
      </c>
      <c r="N27" s="5" t="b">
        <f t="shared" si="14"/>
        <v>1</v>
      </c>
      <c r="O27" s="5">
        <f t="shared" si="15"/>
        <v>109085.4979177378</v>
      </c>
    </row>
    <row r="28" spans="1:15" x14ac:dyDescent="0.25">
      <c r="A28" s="4" t="s">
        <v>22</v>
      </c>
      <c r="B28" s="6">
        <v>80925.17</v>
      </c>
      <c r="C28" s="6">
        <v>99864.16</v>
      </c>
      <c r="D28" s="6">
        <v>1390</v>
      </c>
      <c r="E28" s="14">
        <v>3.7939588688946015</v>
      </c>
      <c r="F28" s="6">
        <f t="shared" si="8"/>
        <v>5273.602827763496</v>
      </c>
      <c r="G28" s="6">
        <f t="shared" si="9"/>
        <v>105137.76282776349</v>
      </c>
      <c r="H28" s="5">
        <v>2701</v>
      </c>
      <c r="I28" s="13">
        <v>3.7939588688946015</v>
      </c>
      <c r="J28" s="5">
        <f t="shared" si="10"/>
        <v>10247.482904884318</v>
      </c>
      <c r="K28" s="5">
        <f t="shared" si="11"/>
        <v>110111.64290488433</v>
      </c>
      <c r="L28" s="5">
        <f t="shared" si="12"/>
        <v>4973.8800771208334</v>
      </c>
      <c r="M28" s="5">
        <f t="shared" si="13"/>
        <v>94890.27992287917</v>
      </c>
      <c r="N28" s="5" t="b">
        <f t="shared" si="14"/>
        <v>1</v>
      </c>
      <c r="O28" s="5">
        <f t="shared" si="15"/>
        <v>105137.76282776349</v>
      </c>
    </row>
    <row r="29" spans="1:15" x14ac:dyDescent="0.25">
      <c r="A29" s="4" t="s">
        <v>23</v>
      </c>
      <c r="B29" s="6">
        <v>169508.6</v>
      </c>
      <c r="C29" s="6">
        <v>210896.55</v>
      </c>
      <c r="D29" s="6">
        <v>1390</v>
      </c>
      <c r="E29" s="14">
        <v>3.9727352185089977</v>
      </c>
      <c r="F29" s="6">
        <f t="shared" si="8"/>
        <v>5522.101953727507</v>
      </c>
      <c r="G29" s="6">
        <f t="shared" si="9"/>
        <v>216418.6519537275</v>
      </c>
      <c r="H29" s="5">
        <v>2701</v>
      </c>
      <c r="I29" s="13">
        <v>3.9727352185089977</v>
      </c>
      <c r="J29" s="5">
        <f t="shared" si="10"/>
        <v>10730.357825192803</v>
      </c>
      <c r="K29" s="5">
        <f t="shared" si="11"/>
        <v>221626.90782519279</v>
      </c>
      <c r="L29" s="5">
        <f t="shared" si="12"/>
        <v>5208.2558714652841</v>
      </c>
      <c r="M29" s="5">
        <f t="shared" si="13"/>
        <v>205688.2941285347</v>
      </c>
      <c r="N29" s="5" t="b">
        <f t="shared" si="14"/>
        <v>1</v>
      </c>
      <c r="O29" s="5">
        <f t="shared" si="15"/>
        <v>216418.6519537275</v>
      </c>
    </row>
    <row r="30" spans="1:15" x14ac:dyDescent="0.25">
      <c r="A30" s="4" t="s">
        <v>24</v>
      </c>
      <c r="B30" s="6">
        <v>138564.54</v>
      </c>
      <c r="C30" s="6">
        <v>170815.75</v>
      </c>
      <c r="D30" s="6">
        <v>1390</v>
      </c>
      <c r="E30" s="14">
        <v>3.8402467866323908</v>
      </c>
      <c r="F30" s="6">
        <f t="shared" si="8"/>
        <v>5337.9430334190229</v>
      </c>
      <c r="G30" s="6">
        <f t="shared" si="9"/>
        <v>176153.69303341903</v>
      </c>
      <c r="H30" s="5">
        <v>2701</v>
      </c>
      <c r="I30" s="13">
        <v>3.8402467866323908</v>
      </c>
      <c r="J30" s="5">
        <f t="shared" si="10"/>
        <v>10372.506570694088</v>
      </c>
      <c r="K30" s="5">
        <f t="shared" si="11"/>
        <v>181188.25657069409</v>
      </c>
      <c r="L30" s="5">
        <f t="shared" si="12"/>
        <v>5034.5635372750694</v>
      </c>
      <c r="M30" s="5">
        <f t="shared" si="13"/>
        <v>165781.18646272493</v>
      </c>
      <c r="N30" s="5" t="b">
        <f t="shared" si="14"/>
        <v>1</v>
      </c>
      <c r="O30" s="5">
        <f t="shared" si="15"/>
        <v>176153.69303341903</v>
      </c>
    </row>
    <row r="31" spans="1:15" x14ac:dyDescent="0.25">
      <c r="A31" s="4" t="s">
        <v>25</v>
      </c>
      <c r="B31" s="6">
        <v>169397.01</v>
      </c>
      <c r="C31" s="6">
        <v>208824.55</v>
      </c>
      <c r="D31" s="6">
        <v>1390</v>
      </c>
      <c r="E31" s="14">
        <v>4.3405552699228789</v>
      </c>
      <c r="F31" s="6">
        <f t="shared" si="8"/>
        <v>6033.3718251928012</v>
      </c>
      <c r="G31" s="6">
        <f t="shared" si="9"/>
        <v>214857.92182519278</v>
      </c>
      <c r="H31" s="5">
        <v>2701</v>
      </c>
      <c r="I31" s="13">
        <v>4.3405552699228789</v>
      </c>
      <c r="J31" s="5">
        <f t="shared" si="10"/>
        <v>11723.839784061696</v>
      </c>
      <c r="K31" s="5">
        <f t="shared" si="11"/>
        <v>220548.3897840617</v>
      </c>
      <c r="L31" s="5">
        <f t="shared" si="12"/>
        <v>5690.4679588689178</v>
      </c>
      <c r="M31" s="5">
        <f t="shared" si="13"/>
        <v>203134.08204113107</v>
      </c>
      <c r="N31" s="5" t="b">
        <f t="shared" si="14"/>
        <v>1</v>
      </c>
      <c r="O31" s="5">
        <f t="shared" si="15"/>
        <v>214857.92182519275</v>
      </c>
    </row>
    <row r="32" spans="1:15" x14ac:dyDescent="0.25">
      <c r="A32" s="4" t="s">
        <v>26</v>
      </c>
      <c r="B32" s="6">
        <v>219304.53</v>
      </c>
      <c r="C32" s="6">
        <v>270348.15999999997</v>
      </c>
      <c r="D32" s="6">
        <v>1390</v>
      </c>
      <c r="E32" s="14">
        <v>4.8874498714652956</v>
      </c>
      <c r="F32" s="6">
        <f t="shared" si="8"/>
        <v>6793.5553213367612</v>
      </c>
      <c r="G32" s="6">
        <f t="shared" si="9"/>
        <v>277141.71532133676</v>
      </c>
      <c r="H32" s="5">
        <v>2701</v>
      </c>
      <c r="I32" s="13">
        <v>4.8874498714652956</v>
      </c>
      <c r="J32" s="5">
        <f t="shared" si="10"/>
        <v>13201.002102827764</v>
      </c>
      <c r="K32" s="5">
        <f t="shared" si="11"/>
        <v>283549.16210282774</v>
      </c>
      <c r="L32" s="5">
        <f t="shared" si="12"/>
        <v>6407.4467814909876</v>
      </c>
      <c r="M32" s="5">
        <f t="shared" si="13"/>
        <v>263940.71321850899</v>
      </c>
      <c r="N32" s="5" t="b">
        <f t="shared" si="14"/>
        <v>1</v>
      </c>
      <c r="O32" s="5">
        <f t="shared" si="15"/>
        <v>277141.71532133676</v>
      </c>
    </row>
    <row r="33" spans="1:15" x14ac:dyDescent="0.25">
      <c r="A33" s="4" t="s">
        <v>27</v>
      </c>
      <c r="B33" s="6">
        <v>261725.71</v>
      </c>
      <c r="C33" s="6">
        <v>322642.96000000002</v>
      </c>
      <c r="D33" s="6">
        <v>1390</v>
      </c>
      <c r="E33" s="14">
        <v>5.4514755784061704</v>
      </c>
      <c r="F33" s="6">
        <f t="shared" si="8"/>
        <v>7577.5510539845764</v>
      </c>
      <c r="G33" s="6">
        <f t="shared" si="9"/>
        <v>330220.51105398458</v>
      </c>
      <c r="H33" s="5">
        <v>2701</v>
      </c>
      <c r="I33" s="13">
        <v>5.4514755784061704</v>
      </c>
      <c r="J33" s="5">
        <f t="shared" si="10"/>
        <v>14724.435537275067</v>
      </c>
      <c r="K33" s="5">
        <f t="shared" si="11"/>
        <v>337367.39553727506</v>
      </c>
      <c r="L33" s="5">
        <f t="shared" si="12"/>
        <v>7146.884483290487</v>
      </c>
      <c r="M33" s="5">
        <f t="shared" si="13"/>
        <v>315496.07551670953</v>
      </c>
      <c r="N33" s="5" t="b">
        <f t="shared" si="14"/>
        <v>1</v>
      </c>
      <c r="O33" s="5">
        <f t="shared" si="15"/>
        <v>330220.51105398458</v>
      </c>
    </row>
    <row r="34" spans="1:15" x14ac:dyDescent="0.25">
      <c r="A34" s="4" t="s">
        <v>28</v>
      </c>
      <c r="B34" s="6">
        <v>304887.56</v>
      </c>
      <c r="C34" s="6">
        <v>375850.83</v>
      </c>
      <c r="D34" s="6">
        <v>1390</v>
      </c>
      <c r="E34" s="14">
        <v>6.0308277634961431</v>
      </c>
      <c r="F34" s="6">
        <f t="shared" si="8"/>
        <v>8382.8505912596393</v>
      </c>
      <c r="G34" s="6">
        <f t="shared" si="9"/>
        <v>384233.68059125968</v>
      </c>
      <c r="H34" s="5">
        <v>2701</v>
      </c>
      <c r="I34" s="13">
        <v>6.0308277634961431</v>
      </c>
      <c r="J34" s="5">
        <f t="shared" si="10"/>
        <v>16289.265789203082</v>
      </c>
      <c r="K34" s="5">
        <f t="shared" si="11"/>
        <v>392140.09578920307</v>
      </c>
      <c r="L34" s="5">
        <f t="shared" si="12"/>
        <v>7906.4151979433955</v>
      </c>
      <c r="M34" s="5">
        <f t="shared" si="13"/>
        <v>367944.41480205662</v>
      </c>
      <c r="N34" s="5" t="b">
        <f t="shared" si="14"/>
        <v>1</v>
      </c>
      <c r="O34" s="5">
        <f t="shared" si="15"/>
        <v>384233.68059125968</v>
      </c>
    </row>
    <row r="35" spans="1:15" x14ac:dyDescent="0.25">
      <c r="A35" s="4" t="s">
        <v>29</v>
      </c>
      <c r="B35" s="6">
        <v>334973.64</v>
      </c>
      <c r="C35" s="6">
        <v>412939.51</v>
      </c>
      <c r="D35" s="6">
        <v>1390</v>
      </c>
      <c r="E35" s="14">
        <v>6.5867609254498714</v>
      </c>
      <c r="F35" s="6">
        <f t="shared" si="8"/>
        <v>9155.5976863753203</v>
      </c>
      <c r="G35" s="6">
        <f t="shared" si="9"/>
        <v>422095.10768637533</v>
      </c>
      <c r="H35" s="5">
        <v>2701</v>
      </c>
      <c r="I35" s="13">
        <v>6.5867609254498714</v>
      </c>
      <c r="J35" s="5">
        <f t="shared" si="10"/>
        <v>17790.841259640103</v>
      </c>
      <c r="K35" s="5">
        <f t="shared" si="11"/>
        <v>430730.35125964013</v>
      </c>
      <c r="L35" s="5">
        <f t="shared" si="12"/>
        <v>8635.2435732648009</v>
      </c>
      <c r="M35" s="5">
        <f t="shared" si="13"/>
        <v>404304.26642673521</v>
      </c>
      <c r="N35" s="5" t="b">
        <f t="shared" si="14"/>
        <v>1</v>
      </c>
      <c r="O35" s="5">
        <f t="shared" si="15"/>
        <v>422095.10768637533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1A833-E876-410C-BB30-DEDA2CB7023B}">
  <dimension ref="A1:O35"/>
  <sheetViews>
    <sheetView showGridLines="0" topLeftCell="A29" workbookViewId="0">
      <selection activeCell="C37" sqref="C37"/>
    </sheetView>
  </sheetViews>
  <sheetFormatPr defaultRowHeight="15" x14ac:dyDescent="0.25"/>
  <cols>
    <col min="1" max="1" width="8.42578125" bestFit="1" customWidth="1"/>
    <col min="2" max="2" width="21.7109375" bestFit="1" customWidth="1"/>
    <col min="3" max="3" width="30.5703125" bestFit="1" customWidth="1"/>
    <col min="4" max="4" width="26.5703125" bestFit="1" customWidth="1"/>
    <col min="5" max="5" width="17.7109375" bestFit="1" customWidth="1"/>
    <col min="6" max="6" width="24.140625" bestFit="1" customWidth="1"/>
    <col min="7" max="7" width="48.140625" bestFit="1" customWidth="1"/>
    <col min="8" max="8" width="26.5703125" bestFit="1" customWidth="1"/>
    <col min="9" max="9" width="17.7109375" bestFit="1" customWidth="1"/>
    <col min="10" max="10" width="24.42578125" bestFit="1" customWidth="1"/>
    <col min="11" max="11" width="49.42578125" bestFit="1" customWidth="1"/>
    <col min="12" max="12" width="37" bestFit="1" customWidth="1"/>
    <col min="13" max="13" width="26.140625" bestFit="1" customWidth="1"/>
    <col min="14" max="14" width="8.42578125" customWidth="1"/>
    <col min="15" max="15" width="57.5703125" bestFit="1" customWidth="1"/>
  </cols>
  <sheetData>
    <row r="1" spans="1:15" x14ac:dyDescent="0.25">
      <c r="A1" s="1"/>
      <c r="B1" s="2" t="s">
        <v>0</v>
      </c>
      <c r="C1" s="2" t="s">
        <v>1</v>
      </c>
      <c r="D1" s="3" t="s">
        <v>60</v>
      </c>
      <c r="E1" s="2" t="s">
        <v>44</v>
      </c>
      <c r="F1" s="2" t="s">
        <v>61</v>
      </c>
      <c r="G1" s="2" t="s">
        <v>54</v>
      </c>
      <c r="H1" s="3" t="s">
        <v>8</v>
      </c>
      <c r="I1" s="2" t="s">
        <v>44</v>
      </c>
      <c r="J1" s="3" t="s">
        <v>9</v>
      </c>
      <c r="K1" s="2" t="s">
        <v>10</v>
      </c>
      <c r="L1" s="3" t="s">
        <v>59</v>
      </c>
      <c r="M1" s="3" t="s">
        <v>49</v>
      </c>
      <c r="N1" s="3" t="s">
        <v>50</v>
      </c>
      <c r="O1" s="2" t="s">
        <v>62</v>
      </c>
    </row>
    <row r="2" spans="1:15" x14ac:dyDescent="0.25">
      <c r="A2" s="4" t="s">
        <v>14</v>
      </c>
      <c r="B2" s="5">
        <v>106602.92</v>
      </c>
      <c r="C2" s="5">
        <v>126529.46</v>
      </c>
      <c r="D2" s="5">
        <v>1885</v>
      </c>
      <c r="E2" s="13">
        <v>2.294750642673522</v>
      </c>
      <c r="F2" s="5">
        <f>E2*D2</f>
        <v>4325.6049614395888</v>
      </c>
      <c r="G2" s="5">
        <f>F2+C2</f>
        <v>130855.0649614396</v>
      </c>
      <c r="H2" s="5">
        <v>2232</v>
      </c>
      <c r="I2" s="13">
        <v>2.294750642673522</v>
      </c>
      <c r="J2" s="5">
        <f>H2*I2</f>
        <v>5121.8834344473007</v>
      </c>
      <c r="K2" s="5">
        <f>J2+C2</f>
        <v>131651.34343444731</v>
      </c>
      <c r="L2" s="5">
        <f>K2-G2</f>
        <v>796.278473007711</v>
      </c>
      <c r="M2" s="5">
        <f>C2-L2</f>
        <v>125733.1815269923</v>
      </c>
      <c r="N2" s="5" t="b">
        <f>M2+J2=G2</f>
        <v>1</v>
      </c>
      <c r="O2" s="5">
        <f>M2+J2</f>
        <v>130855.0649614396</v>
      </c>
    </row>
    <row r="3" spans="1:15" x14ac:dyDescent="0.25">
      <c r="A3" s="4" t="s">
        <v>15</v>
      </c>
      <c r="B3" s="5">
        <v>119056.19</v>
      </c>
      <c r="C3" s="5">
        <v>141310.54</v>
      </c>
      <c r="D3" s="5">
        <v>1885</v>
      </c>
      <c r="E3" s="13">
        <v>2.6029408740359901</v>
      </c>
      <c r="F3" s="5">
        <f t="shared" ref="F3:F17" si="0">E3*D3</f>
        <v>4906.5435475578415</v>
      </c>
      <c r="G3" s="5">
        <f t="shared" ref="G3:G17" si="1">F3+C3</f>
        <v>146217.08354755785</v>
      </c>
      <c r="H3" s="5">
        <v>2232</v>
      </c>
      <c r="I3" s="13">
        <v>2.6029408740359901</v>
      </c>
      <c r="J3" s="5">
        <f t="shared" ref="J3:J17" si="2">H3*I3</f>
        <v>5809.7640308483296</v>
      </c>
      <c r="K3" s="5">
        <f t="shared" ref="K3:K17" si="3">J3+C3</f>
        <v>147120.30403084835</v>
      </c>
      <c r="L3" s="5">
        <f t="shared" ref="L3:L17" si="4">K3-G3</f>
        <v>903.22048329049721</v>
      </c>
      <c r="M3" s="5">
        <f t="shared" ref="M3:M17" si="5">C3-L3</f>
        <v>140407.31951670951</v>
      </c>
      <c r="N3" s="5" t="b">
        <f t="shared" ref="N3:N17" si="6">M3+J3=G3</f>
        <v>1</v>
      </c>
      <c r="O3" s="5">
        <f>M3+J3</f>
        <v>146217.08354755785</v>
      </c>
    </row>
    <row r="4" spans="1:15" x14ac:dyDescent="0.25">
      <c r="A4" s="4" t="s">
        <v>16</v>
      </c>
      <c r="B4" s="5">
        <v>107383.6</v>
      </c>
      <c r="C4" s="5">
        <v>127456.07</v>
      </c>
      <c r="D4" s="5">
        <v>1885</v>
      </c>
      <c r="E4" s="13">
        <v>2.3541079691516709</v>
      </c>
      <c r="F4" s="5">
        <f t="shared" si="0"/>
        <v>4437.4935218508999</v>
      </c>
      <c r="G4" s="5">
        <f t="shared" si="1"/>
        <v>131893.56352185091</v>
      </c>
      <c r="H4" s="5">
        <v>2232</v>
      </c>
      <c r="I4" s="13">
        <v>2.3541079691516709</v>
      </c>
      <c r="J4" s="5">
        <f t="shared" si="2"/>
        <v>5254.3689871465294</v>
      </c>
      <c r="K4" s="5">
        <f t="shared" si="3"/>
        <v>132710.43898714654</v>
      </c>
      <c r="L4" s="5">
        <f t="shared" si="4"/>
        <v>816.87546529562678</v>
      </c>
      <c r="M4" s="5">
        <f t="shared" si="5"/>
        <v>126639.19453470438</v>
      </c>
      <c r="N4" s="5" t="b">
        <f t="shared" si="6"/>
        <v>1</v>
      </c>
      <c r="O4" s="5">
        <f t="shared" ref="O4:O17" si="7">M4+J4</f>
        <v>131893.56352185091</v>
      </c>
    </row>
    <row r="5" spans="1:15" x14ac:dyDescent="0.25">
      <c r="A5" s="4" t="s">
        <v>17</v>
      </c>
      <c r="B5" s="5">
        <v>70249.64</v>
      </c>
      <c r="C5" s="5">
        <v>83380.92</v>
      </c>
      <c r="D5" s="5">
        <v>1885</v>
      </c>
      <c r="E5" s="13">
        <v>2.4299228791773779</v>
      </c>
      <c r="F5" s="5">
        <f t="shared" si="0"/>
        <v>4580.404627249357</v>
      </c>
      <c r="G5" s="5">
        <f t="shared" si="1"/>
        <v>87961.324627249356</v>
      </c>
      <c r="H5" s="5">
        <v>2232</v>
      </c>
      <c r="I5" s="13">
        <v>2.4299228791773779</v>
      </c>
      <c r="J5" s="5">
        <f t="shared" si="2"/>
        <v>5423.5878663239073</v>
      </c>
      <c r="K5" s="5">
        <f t="shared" si="3"/>
        <v>88804.507866323911</v>
      </c>
      <c r="L5" s="5">
        <f t="shared" si="4"/>
        <v>843.18323907455488</v>
      </c>
      <c r="M5" s="5">
        <f t="shared" si="5"/>
        <v>82537.736760925443</v>
      </c>
      <c r="N5" s="5" t="b">
        <f t="shared" si="6"/>
        <v>1</v>
      </c>
      <c r="O5" s="5">
        <f t="shared" si="7"/>
        <v>87961.324627249356</v>
      </c>
    </row>
    <row r="6" spans="1:15" x14ac:dyDescent="0.25">
      <c r="A6" s="4" t="s">
        <v>18</v>
      </c>
      <c r="B6" s="6">
        <v>69409.78</v>
      </c>
      <c r="C6" s="6">
        <v>82384.070000000007</v>
      </c>
      <c r="D6" s="5">
        <v>1885</v>
      </c>
      <c r="E6" s="14">
        <v>2.5245964010282775</v>
      </c>
      <c r="F6" s="6">
        <f t="shared" si="0"/>
        <v>4758.8642159383035</v>
      </c>
      <c r="G6" s="6">
        <f t="shared" si="1"/>
        <v>87142.934215938309</v>
      </c>
      <c r="H6" s="5">
        <v>2232</v>
      </c>
      <c r="I6" s="14">
        <v>2.5245964010282775</v>
      </c>
      <c r="J6" s="5">
        <f t="shared" si="2"/>
        <v>5634.8991670951154</v>
      </c>
      <c r="K6" s="5">
        <f t="shared" si="3"/>
        <v>88018.969167095129</v>
      </c>
      <c r="L6" s="5">
        <f t="shared" si="4"/>
        <v>876.03495115682017</v>
      </c>
      <c r="M6" s="5">
        <f t="shared" si="5"/>
        <v>81508.035048843187</v>
      </c>
      <c r="N6" s="5" t="b">
        <f t="shared" si="6"/>
        <v>1</v>
      </c>
      <c r="O6" s="5">
        <f t="shared" si="7"/>
        <v>87142.934215938309</v>
      </c>
    </row>
    <row r="7" spans="1:15" x14ac:dyDescent="0.25">
      <c r="A7" s="4" t="s">
        <v>19</v>
      </c>
      <c r="B7" s="6">
        <v>84890.4</v>
      </c>
      <c r="C7" s="6">
        <v>100758.36</v>
      </c>
      <c r="D7" s="5">
        <v>1885</v>
      </c>
      <c r="E7" s="14">
        <v>2.9441336760925449</v>
      </c>
      <c r="F7" s="6">
        <f t="shared" si="0"/>
        <v>5549.6919794344476</v>
      </c>
      <c r="G7" s="6">
        <f t="shared" si="1"/>
        <v>106308.05197943444</v>
      </c>
      <c r="H7" s="5">
        <v>2232</v>
      </c>
      <c r="I7" s="14">
        <v>2.9441336760925449</v>
      </c>
      <c r="J7" s="5">
        <f t="shared" si="2"/>
        <v>6571.3063650385602</v>
      </c>
      <c r="K7" s="5">
        <f t="shared" si="3"/>
        <v>107329.66636503856</v>
      </c>
      <c r="L7" s="5">
        <f t="shared" si="4"/>
        <v>1021.6143856041163</v>
      </c>
      <c r="M7" s="5">
        <f t="shared" si="5"/>
        <v>99736.745614395884</v>
      </c>
      <c r="N7" s="5" t="b">
        <f t="shared" si="6"/>
        <v>1</v>
      </c>
      <c r="O7" s="5">
        <f t="shared" si="7"/>
        <v>106308.05197943444</v>
      </c>
    </row>
    <row r="8" spans="1:15" x14ac:dyDescent="0.25">
      <c r="A8" s="4" t="s">
        <v>20</v>
      </c>
      <c r="B8" s="6">
        <v>94570.65</v>
      </c>
      <c r="C8" s="6">
        <v>112248.08</v>
      </c>
      <c r="D8" s="5">
        <v>1885</v>
      </c>
      <c r="E8" s="14">
        <v>2.9020565552699229</v>
      </c>
      <c r="F8" s="6">
        <f t="shared" si="0"/>
        <v>5470.3766066838043</v>
      </c>
      <c r="G8" s="6">
        <f t="shared" si="1"/>
        <v>117718.4566066838</v>
      </c>
      <c r="H8" s="5">
        <v>2232</v>
      </c>
      <c r="I8" s="14">
        <v>2.9020565552699229</v>
      </c>
      <c r="J8" s="5">
        <f t="shared" si="2"/>
        <v>6477.3902313624676</v>
      </c>
      <c r="K8" s="5">
        <f t="shared" si="3"/>
        <v>118725.47023136247</v>
      </c>
      <c r="L8" s="5">
        <f t="shared" si="4"/>
        <v>1007.0136246786715</v>
      </c>
      <c r="M8" s="5">
        <f t="shared" si="5"/>
        <v>111241.06637532133</v>
      </c>
      <c r="N8" s="5" t="b">
        <f t="shared" si="6"/>
        <v>1</v>
      </c>
      <c r="O8" s="5">
        <f t="shared" si="7"/>
        <v>117718.4566066838</v>
      </c>
    </row>
    <row r="9" spans="1:15" x14ac:dyDescent="0.25">
      <c r="A9" s="4" t="s">
        <v>21</v>
      </c>
      <c r="B9" s="6">
        <v>80239.820000000007</v>
      </c>
      <c r="C9" s="6">
        <v>98686.62</v>
      </c>
      <c r="D9" s="5">
        <v>1885</v>
      </c>
      <c r="E9" s="14">
        <v>3.4270848329048844</v>
      </c>
      <c r="F9" s="6">
        <f t="shared" si="0"/>
        <v>6460.0549100257067</v>
      </c>
      <c r="G9" s="6">
        <f t="shared" si="1"/>
        <v>105146.6749100257</v>
      </c>
      <c r="H9" s="5">
        <v>2232</v>
      </c>
      <c r="I9" s="14">
        <v>3.4270848329048844</v>
      </c>
      <c r="J9" s="5">
        <f t="shared" si="2"/>
        <v>7649.253347043702</v>
      </c>
      <c r="K9" s="5">
        <f t="shared" si="3"/>
        <v>106335.8733470437</v>
      </c>
      <c r="L9" s="5">
        <f t="shared" si="4"/>
        <v>1189.1984370179998</v>
      </c>
      <c r="M9" s="5">
        <f t="shared" si="5"/>
        <v>97497.421562981996</v>
      </c>
      <c r="N9" s="5" t="b">
        <f t="shared" si="6"/>
        <v>1</v>
      </c>
      <c r="O9" s="5">
        <f t="shared" si="7"/>
        <v>105146.6749100257</v>
      </c>
    </row>
    <row r="10" spans="1:15" x14ac:dyDescent="0.25">
      <c r="A10" s="4" t="s">
        <v>22</v>
      </c>
      <c r="B10" s="6">
        <v>79878.64</v>
      </c>
      <c r="C10" s="6">
        <v>99194.04</v>
      </c>
      <c r="D10" s="5">
        <v>1885</v>
      </c>
      <c r="E10" s="14">
        <v>3.7939588688946015</v>
      </c>
      <c r="F10" s="6">
        <f t="shared" si="0"/>
        <v>7151.6124678663236</v>
      </c>
      <c r="G10" s="6">
        <f t="shared" si="1"/>
        <v>106345.65246786631</v>
      </c>
      <c r="H10" s="5">
        <v>2232</v>
      </c>
      <c r="I10" s="14">
        <v>3.7939588688946015</v>
      </c>
      <c r="J10" s="5">
        <f t="shared" si="2"/>
        <v>8468.1161953727515</v>
      </c>
      <c r="K10" s="5">
        <f t="shared" si="3"/>
        <v>107662.15619537275</v>
      </c>
      <c r="L10" s="5">
        <f t="shared" si="4"/>
        <v>1316.5037275064387</v>
      </c>
      <c r="M10" s="5">
        <f t="shared" si="5"/>
        <v>97877.536272493555</v>
      </c>
      <c r="N10" s="5" t="b">
        <f t="shared" si="6"/>
        <v>1</v>
      </c>
      <c r="O10" s="5">
        <f t="shared" si="7"/>
        <v>106345.65246786631</v>
      </c>
    </row>
    <row r="11" spans="1:15" x14ac:dyDescent="0.25">
      <c r="A11" s="4" t="s">
        <v>23</v>
      </c>
      <c r="B11" s="6">
        <v>148899.6</v>
      </c>
      <c r="C11" s="6">
        <v>184579.27</v>
      </c>
      <c r="D11" s="5">
        <v>1885</v>
      </c>
      <c r="E11" s="14">
        <v>3.9727352185089977</v>
      </c>
      <c r="F11" s="6">
        <f t="shared" si="0"/>
        <v>7488.6058868894606</v>
      </c>
      <c r="G11" s="6">
        <f t="shared" si="1"/>
        <v>192067.87588688944</v>
      </c>
      <c r="H11" s="5">
        <v>2232</v>
      </c>
      <c r="I11" s="14">
        <v>3.9727352185089977</v>
      </c>
      <c r="J11" s="5">
        <f t="shared" si="2"/>
        <v>8867.1450077120826</v>
      </c>
      <c r="K11" s="5">
        <f t="shared" si="3"/>
        <v>193446.41500771209</v>
      </c>
      <c r="L11" s="5">
        <f t="shared" si="4"/>
        <v>1378.5391208226501</v>
      </c>
      <c r="M11" s="5">
        <f t="shared" si="5"/>
        <v>183200.73087917734</v>
      </c>
      <c r="N11" s="5" t="b">
        <f t="shared" si="6"/>
        <v>1</v>
      </c>
      <c r="O11" s="5">
        <f t="shared" si="7"/>
        <v>192067.87588688941</v>
      </c>
    </row>
    <row r="12" spans="1:15" x14ac:dyDescent="0.25">
      <c r="A12" s="4" t="s">
        <v>24</v>
      </c>
      <c r="B12" s="6">
        <v>132036.75</v>
      </c>
      <c r="C12" s="6">
        <v>161894.69</v>
      </c>
      <c r="D12" s="5">
        <v>1885</v>
      </c>
      <c r="E12" s="14">
        <v>3.8402467866323908</v>
      </c>
      <c r="F12" s="6">
        <f t="shared" si="0"/>
        <v>7238.8651928020563</v>
      </c>
      <c r="G12" s="6">
        <f t="shared" si="1"/>
        <v>169133.55519280207</v>
      </c>
      <c r="H12" s="5">
        <v>2232</v>
      </c>
      <c r="I12" s="14">
        <v>3.8402467866323908</v>
      </c>
      <c r="J12" s="5">
        <f t="shared" si="2"/>
        <v>8571.4308277634955</v>
      </c>
      <c r="K12" s="5">
        <f t="shared" si="3"/>
        <v>170466.12082776349</v>
      </c>
      <c r="L12" s="5">
        <f t="shared" si="4"/>
        <v>1332.5656349614146</v>
      </c>
      <c r="M12" s="5">
        <f t="shared" si="5"/>
        <v>160562.12436503859</v>
      </c>
      <c r="N12" s="5" t="b">
        <f t="shared" si="6"/>
        <v>1</v>
      </c>
      <c r="O12" s="5">
        <f t="shared" si="7"/>
        <v>169133.55519280207</v>
      </c>
    </row>
    <row r="13" spans="1:15" x14ac:dyDescent="0.25">
      <c r="A13" s="4" t="s">
        <v>25</v>
      </c>
      <c r="B13" s="6">
        <v>163756.04</v>
      </c>
      <c r="C13" s="6">
        <v>200786.77</v>
      </c>
      <c r="D13" s="5">
        <v>1885</v>
      </c>
      <c r="E13" s="14">
        <v>4.3405552699228789</v>
      </c>
      <c r="F13" s="6">
        <f t="shared" si="0"/>
        <v>8181.9466838046264</v>
      </c>
      <c r="G13" s="6">
        <f t="shared" si="1"/>
        <v>208968.71668380461</v>
      </c>
      <c r="H13" s="5">
        <v>2232</v>
      </c>
      <c r="I13" s="14">
        <v>4.3405552699228789</v>
      </c>
      <c r="J13" s="5">
        <f t="shared" si="2"/>
        <v>9688.1193624678654</v>
      </c>
      <c r="K13" s="5">
        <f t="shared" si="3"/>
        <v>210474.88936246786</v>
      </c>
      <c r="L13" s="5">
        <f t="shared" si="4"/>
        <v>1506.1726786632498</v>
      </c>
      <c r="M13" s="5">
        <f t="shared" si="5"/>
        <v>199280.59732133674</v>
      </c>
      <c r="N13" s="5" t="b">
        <f t="shared" si="6"/>
        <v>1</v>
      </c>
      <c r="O13" s="5">
        <f t="shared" si="7"/>
        <v>208968.71668380461</v>
      </c>
    </row>
    <row r="14" spans="1:15" x14ac:dyDescent="0.25">
      <c r="A14" s="4" t="s">
        <v>26</v>
      </c>
      <c r="B14" s="6">
        <v>196377.22</v>
      </c>
      <c r="C14" s="6">
        <v>240784.7</v>
      </c>
      <c r="D14" s="5">
        <v>1885</v>
      </c>
      <c r="E14" s="14">
        <v>4.8874498714652956</v>
      </c>
      <c r="F14" s="6">
        <f t="shared" si="0"/>
        <v>9212.8430077120829</v>
      </c>
      <c r="G14" s="6">
        <f t="shared" si="1"/>
        <v>249997.54300771208</v>
      </c>
      <c r="H14" s="5">
        <v>2232</v>
      </c>
      <c r="I14" s="14">
        <v>4.8874498714652956</v>
      </c>
      <c r="J14" s="5">
        <f t="shared" si="2"/>
        <v>10908.788113110541</v>
      </c>
      <c r="K14" s="5">
        <f t="shared" si="3"/>
        <v>251693.48811311056</v>
      </c>
      <c r="L14" s="5">
        <f t="shared" si="4"/>
        <v>1695.9451053984812</v>
      </c>
      <c r="M14" s="5">
        <f t="shared" si="5"/>
        <v>239088.75489460153</v>
      </c>
      <c r="N14" s="5" t="b">
        <f t="shared" si="6"/>
        <v>1</v>
      </c>
      <c r="O14" s="5">
        <f t="shared" si="7"/>
        <v>249997.54300771208</v>
      </c>
    </row>
    <row r="15" spans="1:15" x14ac:dyDescent="0.25">
      <c r="A15" s="4" t="s">
        <v>27</v>
      </c>
      <c r="B15" s="6">
        <v>227655.02</v>
      </c>
      <c r="C15" s="6">
        <v>279135.46000000002</v>
      </c>
      <c r="D15" s="5">
        <v>1885</v>
      </c>
      <c r="E15" s="14">
        <v>5.4514755784061704</v>
      </c>
      <c r="F15" s="6">
        <f t="shared" si="0"/>
        <v>10276.031465295631</v>
      </c>
      <c r="G15" s="6">
        <f t="shared" si="1"/>
        <v>289411.49146529566</v>
      </c>
      <c r="H15" s="5">
        <v>2232</v>
      </c>
      <c r="I15" s="14">
        <v>5.4514755784061704</v>
      </c>
      <c r="J15" s="5">
        <f t="shared" si="2"/>
        <v>12167.693491002572</v>
      </c>
      <c r="K15" s="5">
        <f t="shared" si="3"/>
        <v>291303.15349100257</v>
      </c>
      <c r="L15" s="5">
        <f t="shared" si="4"/>
        <v>1891.6620257069007</v>
      </c>
      <c r="M15" s="5">
        <f t="shared" si="5"/>
        <v>277243.79797429312</v>
      </c>
      <c r="N15" s="5" t="b">
        <f t="shared" si="6"/>
        <v>1</v>
      </c>
      <c r="O15" s="5">
        <f t="shared" si="7"/>
        <v>289411.49146529566</v>
      </c>
    </row>
    <row r="16" spans="1:15" x14ac:dyDescent="0.25">
      <c r="A16" s="4" t="s">
        <v>28</v>
      </c>
      <c r="B16" s="6">
        <v>257570.76</v>
      </c>
      <c r="C16" s="6">
        <v>315816.15000000002</v>
      </c>
      <c r="D16" s="5">
        <v>1885</v>
      </c>
      <c r="E16" s="14">
        <v>6.0308277634961431</v>
      </c>
      <c r="F16" s="6">
        <f t="shared" si="0"/>
        <v>11368.110334190229</v>
      </c>
      <c r="G16" s="6">
        <f t="shared" si="1"/>
        <v>327184.26033419027</v>
      </c>
      <c r="H16" s="5">
        <v>2232</v>
      </c>
      <c r="I16" s="14">
        <v>6.0308277634961431</v>
      </c>
      <c r="J16" s="5">
        <f t="shared" si="2"/>
        <v>13460.807568123391</v>
      </c>
      <c r="K16" s="5">
        <f t="shared" si="3"/>
        <v>329276.95756812341</v>
      </c>
      <c r="L16" s="5">
        <f t="shared" si="4"/>
        <v>2092.6972339331405</v>
      </c>
      <c r="M16" s="5">
        <f t="shared" si="5"/>
        <v>313723.45276606688</v>
      </c>
      <c r="N16" s="5" t="b">
        <f t="shared" si="6"/>
        <v>1</v>
      </c>
      <c r="O16" s="5">
        <f t="shared" si="7"/>
        <v>327184.26033419027</v>
      </c>
    </row>
    <row r="17" spans="1:15" x14ac:dyDescent="0.25">
      <c r="A17" s="4" t="s">
        <v>29</v>
      </c>
      <c r="B17" s="6">
        <v>281601.81</v>
      </c>
      <c r="C17" s="6">
        <v>345281.43</v>
      </c>
      <c r="D17" s="5">
        <v>1885</v>
      </c>
      <c r="E17" s="14">
        <v>6.5867609254498714</v>
      </c>
      <c r="F17" s="6">
        <f t="shared" si="0"/>
        <v>12416.044344473008</v>
      </c>
      <c r="G17" s="6">
        <f t="shared" si="1"/>
        <v>357697.47434447298</v>
      </c>
      <c r="H17" s="5">
        <v>2232</v>
      </c>
      <c r="I17" s="14">
        <v>6.5867609254498714</v>
      </c>
      <c r="J17" s="5">
        <f t="shared" si="2"/>
        <v>14701.650385604113</v>
      </c>
      <c r="K17" s="5">
        <f t="shared" si="3"/>
        <v>359983.08038560412</v>
      </c>
      <c r="L17" s="5">
        <f t="shared" si="4"/>
        <v>2285.6060411311337</v>
      </c>
      <c r="M17" s="5">
        <f t="shared" si="5"/>
        <v>342995.82395886886</v>
      </c>
      <c r="N17" s="5" t="b">
        <f t="shared" si="6"/>
        <v>1</v>
      </c>
      <c r="O17" s="5">
        <f t="shared" si="7"/>
        <v>357697.47434447298</v>
      </c>
    </row>
    <row r="18" spans="1:15" x14ac:dyDescent="0.25">
      <c r="A18" s="7"/>
      <c r="B18" s="8"/>
      <c r="C18" s="7"/>
    </row>
    <row r="19" spans="1:15" x14ac:dyDescent="0.25">
      <c r="A19" s="1"/>
      <c r="B19" s="2" t="s">
        <v>30</v>
      </c>
      <c r="C19" s="2" t="s">
        <v>31</v>
      </c>
      <c r="D19" s="3" t="s">
        <v>60</v>
      </c>
      <c r="E19" s="2" t="s">
        <v>44</v>
      </c>
      <c r="F19" s="2" t="s">
        <v>61</v>
      </c>
      <c r="G19" s="2" t="s">
        <v>57</v>
      </c>
      <c r="H19" s="3" t="s">
        <v>8</v>
      </c>
      <c r="I19" s="2" t="s">
        <v>44</v>
      </c>
      <c r="J19" s="3" t="s">
        <v>9</v>
      </c>
      <c r="K19" s="2" t="s">
        <v>34</v>
      </c>
      <c r="L19" s="3" t="s">
        <v>59</v>
      </c>
      <c r="M19" s="3" t="s">
        <v>49</v>
      </c>
      <c r="N19" s="3" t="s">
        <v>50</v>
      </c>
      <c r="O19" s="2" t="s">
        <v>63</v>
      </c>
    </row>
    <row r="20" spans="1:15" x14ac:dyDescent="0.25">
      <c r="A20" s="4" t="s">
        <v>14</v>
      </c>
      <c r="B20" s="5">
        <v>111800.26</v>
      </c>
      <c r="C20" s="5">
        <v>132698.29999999999</v>
      </c>
      <c r="D20" s="5">
        <v>1885</v>
      </c>
      <c r="E20" s="13">
        <v>2.294750642673522</v>
      </c>
      <c r="F20" s="5">
        <f>E20*D20</f>
        <v>4325.6049614395888</v>
      </c>
      <c r="G20" s="5">
        <f>F20+C20</f>
        <v>137023.90496143958</v>
      </c>
      <c r="H20" s="5">
        <v>2232</v>
      </c>
      <c r="I20" s="13">
        <v>2.294750642673522</v>
      </c>
      <c r="J20" s="5">
        <f>H20*I20</f>
        <v>5121.8834344473007</v>
      </c>
      <c r="K20" s="5">
        <f>J20+C20</f>
        <v>137820.1834344473</v>
      </c>
      <c r="L20" s="5">
        <f>K20-G20</f>
        <v>796.27847300772555</v>
      </c>
      <c r="M20" s="5">
        <f>C20-L20</f>
        <v>131902.02152699226</v>
      </c>
      <c r="N20" s="5" t="b">
        <f>M20+J20=G20</f>
        <v>1</v>
      </c>
      <c r="O20" s="5">
        <f>M20+J20</f>
        <v>137023.90496143958</v>
      </c>
    </row>
    <row r="21" spans="1:15" x14ac:dyDescent="0.25">
      <c r="A21" s="4" t="s">
        <v>15</v>
      </c>
      <c r="B21" s="5">
        <v>125533.64</v>
      </c>
      <c r="C21" s="5">
        <v>148998.76999999999</v>
      </c>
      <c r="D21" s="5">
        <v>1885</v>
      </c>
      <c r="E21" s="13">
        <v>2.6029408740359901</v>
      </c>
      <c r="F21" s="5">
        <f t="shared" ref="F21:F35" si="8">E21*D21</f>
        <v>4906.5435475578415</v>
      </c>
      <c r="G21" s="5">
        <f t="shared" ref="G21:G35" si="9">F21+C21</f>
        <v>153905.31354755783</v>
      </c>
      <c r="H21" s="5">
        <v>2232</v>
      </c>
      <c r="I21" s="13">
        <v>2.6029408740359901</v>
      </c>
      <c r="J21" s="5">
        <f t="shared" ref="J21:J35" si="10">H21*I21</f>
        <v>5809.7640308483296</v>
      </c>
      <c r="K21" s="5">
        <f t="shared" ref="K21:K35" si="11">J21+C21</f>
        <v>154808.53403084833</v>
      </c>
      <c r="L21" s="5">
        <f t="shared" ref="L21:L35" si="12">K21-G21</f>
        <v>903.22048329049721</v>
      </c>
      <c r="M21" s="5">
        <f t="shared" ref="M21:M35" si="13">C21-L21</f>
        <v>148095.54951670949</v>
      </c>
      <c r="N21" s="5" t="b">
        <f t="shared" ref="N21:N35" si="14">M21+J21=G21</f>
        <v>1</v>
      </c>
      <c r="O21" s="5">
        <f>M21+J21</f>
        <v>153905.31354755783</v>
      </c>
    </row>
    <row r="22" spans="1:15" x14ac:dyDescent="0.25">
      <c r="A22" s="4" t="s">
        <v>16</v>
      </c>
      <c r="B22" s="5">
        <v>112748.02</v>
      </c>
      <c r="C22" s="5">
        <v>133823.22</v>
      </c>
      <c r="D22" s="5">
        <v>1885</v>
      </c>
      <c r="E22" s="13">
        <v>2.3541079691516709</v>
      </c>
      <c r="F22" s="5">
        <f t="shared" si="8"/>
        <v>4437.4935218508999</v>
      </c>
      <c r="G22" s="5">
        <f t="shared" si="9"/>
        <v>138260.71352185091</v>
      </c>
      <c r="H22" s="5">
        <v>2232</v>
      </c>
      <c r="I22" s="13">
        <v>2.3541079691516709</v>
      </c>
      <c r="J22" s="5">
        <f t="shared" si="10"/>
        <v>5254.3689871465294</v>
      </c>
      <c r="K22" s="5">
        <f t="shared" si="11"/>
        <v>139077.58898714653</v>
      </c>
      <c r="L22" s="5">
        <f t="shared" si="12"/>
        <v>816.87546529562678</v>
      </c>
      <c r="M22" s="5">
        <f t="shared" si="13"/>
        <v>133006.34453470437</v>
      </c>
      <c r="N22" s="5" t="b">
        <f t="shared" si="14"/>
        <v>1</v>
      </c>
      <c r="O22" s="5">
        <f t="shared" ref="O22:O35" si="15">M22+J22</f>
        <v>138260.71352185091</v>
      </c>
    </row>
    <row r="23" spans="1:15" x14ac:dyDescent="0.25">
      <c r="A23" s="4" t="s">
        <v>17</v>
      </c>
      <c r="B23" s="5">
        <v>73113.3</v>
      </c>
      <c r="C23" s="5">
        <v>86779.86</v>
      </c>
      <c r="D23" s="5">
        <v>1885</v>
      </c>
      <c r="E23" s="13">
        <v>2.4299228791773779</v>
      </c>
      <c r="F23" s="5">
        <f t="shared" si="8"/>
        <v>4580.404627249357</v>
      </c>
      <c r="G23" s="5">
        <f t="shared" si="9"/>
        <v>91360.264627249358</v>
      </c>
      <c r="H23" s="5">
        <v>2232</v>
      </c>
      <c r="I23" s="13">
        <v>2.4299228791773779</v>
      </c>
      <c r="J23" s="5">
        <f t="shared" si="10"/>
        <v>5423.5878663239073</v>
      </c>
      <c r="K23" s="5">
        <f t="shared" si="11"/>
        <v>92203.447866323913</v>
      </c>
      <c r="L23" s="5">
        <f t="shared" si="12"/>
        <v>843.18323907455488</v>
      </c>
      <c r="M23" s="5">
        <f t="shared" si="13"/>
        <v>85936.676760925446</v>
      </c>
      <c r="N23" s="5" t="b">
        <f t="shared" si="14"/>
        <v>1</v>
      </c>
      <c r="O23" s="5">
        <f t="shared" si="15"/>
        <v>91360.264627249358</v>
      </c>
    </row>
    <row r="24" spans="1:15" x14ac:dyDescent="0.25">
      <c r="A24" s="4" t="s">
        <v>18</v>
      </c>
      <c r="B24" s="6">
        <v>72439.61</v>
      </c>
      <c r="C24" s="6">
        <v>85980.24</v>
      </c>
      <c r="D24" s="5">
        <v>1885</v>
      </c>
      <c r="E24" s="14">
        <v>2.5245964010282775</v>
      </c>
      <c r="F24" s="6">
        <f t="shared" si="8"/>
        <v>4758.8642159383035</v>
      </c>
      <c r="G24" s="6">
        <f t="shared" si="9"/>
        <v>90739.104215938307</v>
      </c>
      <c r="H24" s="5">
        <v>2232</v>
      </c>
      <c r="I24" s="14">
        <v>2.5245964010282775</v>
      </c>
      <c r="J24" s="5">
        <f t="shared" si="10"/>
        <v>5634.8991670951154</v>
      </c>
      <c r="K24" s="5">
        <f t="shared" si="11"/>
        <v>91615.139167095127</v>
      </c>
      <c r="L24" s="5">
        <f t="shared" si="12"/>
        <v>876.03495115682017</v>
      </c>
      <c r="M24" s="5">
        <f t="shared" si="13"/>
        <v>85104.205048843185</v>
      </c>
      <c r="N24" s="5" t="b">
        <f t="shared" si="14"/>
        <v>1</v>
      </c>
      <c r="O24" s="5">
        <f t="shared" si="15"/>
        <v>90739.104215938307</v>
      </c>
    </row>
    <row r="25" spans="1:15" x14ac:dyDescent="0.25">
      <c r="A25" s="4" t="s">
        <v>19</v>
      </c>
      <c r="B25" s="6">
        <v>89464.76</v>
      </c>
      <c r="C25" s="6">
        <v>106187.78</v>
      </c>
      <c r="D25" s="5">
        <v>1885</v>
      </c>
      <c r="E25" s="14">
        <v>2.9441336760925449</v>
      </c>
      <c r="F25" s="6">
        <f t="shared" si="8"/>
        <v>5549.6919794344476</v>
      </c>
      <c r="G25" s="6">
        <f t="shared" si="9"/>
        <v>111737.47197943444</v>
      </c>
      <c r="H25" s="5">
        <v>2232</v>
      </c>
      <c r="I25" s="14">
        <v>2.9441336760925449</v>
      </c>
      <c r="J25" s="5">
        <f t="shared" si="10"/>
        <v>6571.3063650385602</v>
      </c>
      <c r="K25" s="5">
        <f t="shared" si="11"/>
        <v>112759.08636503856</v>
      </c>
      <c r="L25" s="5">
        <f t="shared" si="12"/>
        <v>1021.6143856041163</v>
      </c>
      <c r="M25" s="5">
        <f t="shared" si="13"/>
        <v>105166.16561439588</v>
      </c>
      <c r="N25" s="5" t="b">
        <f t="shared" si="14"/>
        <v>1</v>
      </c>
      <c r="O25" s="5">
        <f t="shared" si="15"/>
        <v>111737.47197943444</v>
      </c>
    </row>
    <row r="26" spans="1:15" x14ac:dyDescent="0.25">
      <c r="A26" s="4" t="s">
        <v>20</v>
      </c>
      <c r="B26" s="6">
        <v>100556.09</v>
      </c>
      <c r="C26" s="6">
        <v>119352.34</v>
      </c>
      <c r="D26" s="5">
        <v>1885</v>
      </c>
      <c r="E26" s="14">
        <v>2.9020565552699229</v>
      </c>
      <c r="F26" s="6">
        <f t="shared" si="8"/>
        <v>5470.3766066838043</v>
      </c>
      <c r="G26" s="6">
        <f t="shared" si="9"/>
        <v>124822.7166066838</v>
      </c>
      <c r="H26" s="5">
        <v>2232</v>
      </c>
      <c r="I26" s="14">
        <v>2.9020565552699229</v>
      </c>
      <c r="J26" s="5">
        <f t="shared" si="10"/>
        <v>6477.3902313624676</v>
      </c>
      <c r="K26" s="5">
        <f t="shared" si="11"/>
        <v>125829.73023136247</v>
      </c>
      <c r="L26" s="5">
        <f t="shared" si="12"/>
        <v>1007.0136246786715</v>
      </c>
      <c r="M26" s="5">
        <f t="shared" si="13"/>
        <v>118345.32637532133</v>
      </c>
      <c r="N26" s="5" t="b">
        <f t="shared" si="14"/>
        <v>1</v>
      </c>
      <c r="O26" s="5">
        <f t="shared" si="15"/>
        <v>124822.7166066838</v>
      </c>
    </row>
    <row r="27" spans="1:15" x14ac:dyDescent="0.25">
      <c r="A27" s="4" t="s">
        <v>21</v>
      </c>
      <c r="B27" s="6">
        <v>84986.559999999998</v>
      </c>
      <c r="C27" s="6">
        <v>104321.85</v>
      </c>
      <c r="D27" s="5">
        <v>1885</v>
      </c>
      <c r="E27" s="14">
        <v>3.4270848329048844</v>
      </c>
      <c r="F27" s="6">
        <f t="shared" si="8"/>
        <v>6460.0549100257067</v>
      </c>
      <c r="G27" s="6">
        <f t="shared" si="9"/>
        <v>110781.90491002571</v>
      </c>
      <c r="H27" s="5">
        <v>2232</v>
      </c>
      <c r="I27" s="14">
        <v>3.4270848329048844</v>
      </c>
      <c r="J27" s="5">
        <f t="shared" si="10"/>
        <v>7649.253347043702</v>
      </c>
      <c r="K27" s="5">
        <f t="shared" si="11"/>
        <v>111971.10334704371</v>
      </c>
      <c r="L27" s="5">
        <f t="shared" si="12"/>
        <v>1189.1984370179998</v>
      </c>
      <c r="M27" s="5">
        <f t="shared" si="13"/>
        <v>103132.65156298201</v>
      </c>
      <c r="N27" s="5" t="b">
        <f t="shared" si="14"/>
        <v>1</v>
      </c>
      <c r="O27" s="5">
        <f t="shared" si="15"/>
        <v>110781.90491002571</v>
      </c>
    </row>
    <row r="28" spans="1:15" x14ac:dyDescent="0.25">
      <c r="A28" s="4" t="s">
        <v>22</v>
      </c>
      <c r="B28" s="6">
        <v>80925.17</v>
      </c>
      <c r="C28" s="6">
        <v>99864.16</v>
      </c>
      <c r="D28" s="5">
        <v>1885</v>
      </c>
      <c r="E28" s="14">
        <v>3.7939588688946015</v>
      </c>
      <c r="F28" s="6">
        <f t="shared" si="8"/>
        <v>7151.6124678663236</v>
      </c>
      <c r="G28" s="6">
        <f t="shared" si="9"/>
        <v>107015.77246786632</v>
      </c>
      <c r="H28" s="5">
        <v>2232</v>
      </c>
      <c r="I28" s="14">
        <v>3.7939588688946015</v>
      </c>
      <c r="J28" s="5">
        <f t="shared" si="10"/>
        <v>8468.1161953727515</v>
      </c>
      <c r="K28" s="5">
        <f t="shared" si="11"/>
        <v>108332.27619537276</v>
      </c>
      <c r="L28" s="5">
        <f t="shared" si="12"/>
        <v>1316.5037275064387</v>
      </c>
      <c r="M28" s="5">
        <f t="shared" si="13"/>
        <v>98547.656272493565</v>
      </c>
      <c r="N28" s="5" t="b">
        <f t="shared" si="14"/>
        <v>1</v>
      </c>
      <c r="O28" s="5">
        <f t="shared" si="15"/>
        <v>107015.77246786632</v>
      </c>
    </row>
    <row r="29" spans="1:15" x14ac:dyDescent="0.25">
      <c r="A29" s="4" t="s">
        <v>23</v>
      </c>
      <c r="B29" s="6">
        <v>169508.6</v>
      </c>
      <c r="C29" s="6">
        <v>210896.55</v>
      </c>
      <c r="D29" s="5">
        <v>1885</v>
      </c>
      <c r="E29" s="14">
        <v>3.9727352185089977</v>
      </c>
      <c r="F29" s="6">
        <f t="shared" si="8"/>
        <v>7488.6058868894606</v>
      </c>
      <c r="G29" s="6">
        <f t="shared" si="9"/>
        <v>218385.15588688944</v>
      </c>
      <c r="H29" s="5">
        <v>2232</v>
      </c>
      <c r="I29" s="14">
        <v>3.9727352185089977</v>
      </c>
      <c r="J29" s="5">
        <f t="shared" si="10"/>
        <v>8867.1450077120826</v>
      </c>
      <c r="K29" s="5">
        <f t="shared" si="11"/>
        <v>219763.69500771206</v>
      </c>
      <c r="L29" s="5">
        <f t="shared" si="12"/>
        <v>1378.539120822621</v>
      </c>
      <c r="M29" s="5">
        <f t="shared" si="13"/>
        <v>209518.01087917737</v>
      </c>
      <c r="N29" s="5" t="b">
        <f t="shared" si="14"/>
        <v>1</v>
      </c>
      <c r="O29" s="5">
        <f t="shared" si="15"/>
        <v>218385.15588688944</v>
      </c>
    </row>
    <row r="30" spans="1:15" x14ac:dyDescent="0.25">
      <c r="A30" s="4" t="s">
        <v>24</v>
      </c>
      <c r="B30" s="6">
        <v>138564.54</v>
      </c>
      <c r="C30" s="6">
        <v>170815.75</v>
      </c>
      <c r="D30" s="5">
        <v>1885</v>
      </c>
      <c r="E30" s="14">
        <v>3.8402467866323908</v>
      </c>
      <c r="F30" s="6">
        <f t="shared" si="8"/>
        <v>7238.8651928020563</v>
      </c>
      <c r="G30" s="6">
        <f t="shared" si="9"/>
        <v>178054.61519280207</v>
      </c>
      <c r="H30" s="5">
        <v>2232</v>
      </c>
      <c r="I30" s="14">
        <v>3.8402467866323908</v>
      </c>
      <c r="J30" s="5">
        <f t="shared" si="10"/>
        <v>8571.4308277634955</v>
      </c>
      <c r="K30" s="5">
        <f t="shared" si="11"/>
        <v>179387.18082776348</v>
      </c>
      <c r="L30" s="5">
        <f t="shared" si="12"/>
        <v>1332.5656349614146</v>
      </c>
      <c r="M30" s="5">
        <f t="shared" si="13"/>
        <v>169483.18436503859</v>
      </c>
      <c r="N30" s="5" t="b">
        <f t="shared" si="14"/>
        <v>1</v>
      </c>
      <c r="O30" s="5">
        <f t="shared" si="15"/>
        <v>178054.61519280207</v>
      </c>
    </row>
    <row r="31" spans="1:15" x14ac:dyDescent="0.25">
      <c r="A31" s="4" t="s">
        <v>25</v>
      </c>
      <c r="B31" s="6">
        <v>169397.01</v>
      </c>
      <c r="C31" s="6">
        <v>208824.55</v>
      </c>
      <c r="D31" s="5">
        <v>1885</v>
      </c>
      <c r="E31" s="14">
        <v>4.3405552699228789</v>
      </c>
      <c r="F31" s="6">
        <f t="shared" si="8"/>
        <v>8181.9466838046264</v>
      </c>
      <c r="G31" s="6">
        <f t="shared" si="9"/>
        <v>217006.49668380461</v>
      </c>
      <c r="H31" s="5">
        <v>2232</v>
      </c>
      <c r="I31" s="14">
        <v>4.3405552699228789</v>
      </c>
      <c r="J31" s="5">
        <f t="shared" si="10"/>
        <v>9688.1193624678654</v>
      </c>
      <c r="K31" s="5">
        <f t="shared" si="11"/>
        <v>218512.66936246786</v>
      </c>
      <c r="L31" s="5">
        <f t="shared" si="12"/>
        <v>1506.1726786632498</v>
      </c>
      <c r="M31" s="5">
        <f t="shared" si="13"/>
        <v>207318.37732133674</v>
      </c>
      <c r="N31" s="5" t="b">
        <f t="shared" si="14"/>
        <v>1</v>
      </c>
      <c r="O31" s="5">
        <f t="shared" si="15"/>
        <v>217006.49668380461</v>
      </c>
    </row>
    <row r="32" spans="1:15" x14ac:dyDescent="0.25">
      <c r="A32" s="4" t="s">
        <v>26</v>
      </c>
      <c r="B32" s="6">
        <v>219304.53</v>
      </c>
      <c r="C32" s="6">
        <v>270348.15999999997</v>
      </c>
      <c r="D32" s="5">
        <v>1885</v>
      </c>
      <c r="E32" s="14">
        <v>4.8874498714652956</v>
      </c>
      <c r="F32" s="6">
        <f t="shared" si="8"/>
        <v>9212.8430077120829</v>
      </c>
      <c r="G32" s="6">
        <f t="shared" si="9"/>
        <v>279561.00300771208</v>
      </c>
      <c r="H32" s="5">
        <v>2232</v>
      </c>
      <c r="I32" s="14">
        <v>4.8874498714652956</v>
      </c>
      <c r="J32" s="5">
        <f t="shared" si="10"/>
        <v>10908.788113110541</v>
      </c>
      <c r="K32" s="5">
        <f t="shared" si="11"/>
        <v>281256.9481131105</v>
      </c>
      <c r="L32" s="5">
        <f t="shared" si="12"/>
        <v>1695.945105398423</v>
      </c>
      <c r="M32" s="5">
        <f t="shared" si="13"/>
        <v>268652.21489460155</v>
      </c>
      <c r="N32" s="5" t="b">
        <f t="shared" si="14"/>
        <v>1</v>
      </c>
      <c r="O32" s="5">
        <f t="shared" si="15"/>
        <v>279561.00300771208</v>
      </c>
    </row>
    <row r="33" spans="1:15" x14ac:dyDescent="0.25">
      <c r="A33" s="4" t="s">
        <v>27</v>
      </c>
      <c r="B33" s="6">
        <v>261725.71</v>
      </c>
      <c r="C33" s="6">
        <v>322642.96000000002</v>
      </c>
      <c r="D33" s="5">
        <v>1885</v>
      </c>
      <c r="E33" s="14">
        <v>5.4514755784061704</v>
      </c>
      <c r="F33" s="6">
        <f t="shared" si="8"/>
        <v>10276.031465295631</v>
      </c>
      <c r="G33" s="6">
        <f t="shared" si="9"/>
        <v>332918.99146529566</v>
      </c>
      <c r="H33" s="5">
        <v>2232</v>
      </c>
      <c r="I33" s="14">
        <v>5.4514755784061704</v>
      </c>
      <c r="J33" s="5">
        <f t="shared" si="10"/>
        <v>12167.693491002572</v>
      </c>
      <c r="K33" s="5">
        <f t="shared" si="11"/>
        <v>334810.65349100257</v>
      </c>
      <c r="L33" s="5">
        <f t="shared" si="12"/>
        <v>1891.6620257069007</v>
      </c>
      <c r="M33" s="5">
        <f t="shared" si="13"/>
        <v>320751.29797429312</v>
      </c>
      <c r="N33" s="5" t="b">
        <f t="shared" si="14"/>
        <v>1</v>
      </c>
      <c r="O33" s="5">
        <f t="shared" si="15"/>
        <v>332918.99146529566</v>
      </c>
    </row>
    <row r="34" spans="1:15" x14ac:dyDescent="0.25">
      <c r="A34" s="4" t="s">
        <v>28</v>
      </c>
      <c r="B34" s="6">
        <v>304887.56</v>
      </c>
      <c r="C34" s="6">
        <v>375850.83</v>
      </c>
      <c r="D34" s="5">
        <v>1885</v>
      </c>
      <c r="E34" s="14">
        <v>6.0308277634961431</v>
      </c>
      <c r="F34" s="6">
        <f t="shared" si="8"/>
        <v>11368.110334190229</v>
      </c>
      <c r="G34" s="6">
        <f t="shared" si="9"/>
        <v>387218.94033419027</v>
      </c>
      <c r="H34" s="5">
        <v>2232</v>
      </c>
      <c r="I34" s="14">
        <v>6.0308277634961431</v>
      </c>
      <c r="J34" s="5">
        <f t="shared" si="10"/>
        <v>13460.807568123391</v>
      </c>
      <c r="K34" s="5">
        <f t="shared" si="11"/>
        <v>389311.63756812341</v>
      </c>
      <c r="L34" s="5">
        <f t="shared" si="12"/>
        <v>2092.6972339331405</v>
      </c>
      <c r="M34" s="5">
        <f t="shared" si="13"/>
        <v>373758.13276606688</v>
      </c>
      <c r="N34" s="5" t="b">
        <f t="shared" si="14"/>
        <v>1</v>
      </c>
      <c r="O34" s="5">
        <f t="shared" si="15"/>
        <v>387218.94033419027</v>
      </c>
    </row>
    <row r="35" spans="1:15" x14ac:dyDescent="0.25">
      <c r="A35" s="4" t="s">
        <v>29</v>
      </c>
      <c r="B35" s="6">
        <v>334973.64</v>
      </c>
      <c r="C35" s="6">
        <v>412939.51</v>
      </c>
      <c r="D35" s="5">
        <v>1885</v>
      </c>
      <c r="E35" s="14">
        <v>6.5867609254498714</v>
      </c>
      <c r="F35" s="6">
        <f t="shared" si="8"/>
        <v>12416.044344473008</v>
      </c>
      <c r="G35" s="6">
        <f t="shared" si="9"/>
        <v>425355.554344473</v>
      </c>
      <c r="H35" s="5">
        <v>2232</v>
      </c>
      <c r="I35" s="14">
        <v>6.5867609254498714</v>
      </c>
      <c r="J35" s="5">
        <f t="shared" si="10"/>
        <v>14701.650385604113</v>
      </c>
      <c r="K35" s="5">
        <f t="shared" si="11"/>
        <v>427641.16038560413</v>
      </c>
      <c r="L35" s="5">
        <f t="shared" si="12"/>
        <v>2285.6060411311337</v>
      </c>
      <c r="M35" s="5">
        <f t="shared" si="13"/>
        <v>410653.90395886888</v>
      </c>
      <c r="N35" s="5" t="b">
        <f t="shared" si="14"/>
        <v>1</v>
      </c>
      <c r="O35" s="5">
        <f t="shared" si="15"/>
        <v>425355.554344473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0E136-3A5F-4DAB-8104-95C4A22FE750}">
  <dimension ref="A1:O35"/>
  <sheetViews>
    <sheetView showGridLines="0" workbookViewId="0">
      <selection activeCell="D17" sqref="D17"/>
    </sheetView>
  </sheetViews>
  <sheetFormatPr defaultRowHeight="15" x14ac:dyDescent="0.25"/>
  <cols>
    <col min="2" max="2" width="21.7109375" bestFit="1" customWidth="1"/>
    <col min="3" max="3" width="30.5703125" bestFit="1" customWidth="1"/>
    <col min="4" max="4" width="35.28515625" bestFit="1" customWidth="1"/>
    <col min="5" max="5" width="17.7109375" bestFit="1" customWidth="1"/>
    <col min="6" max="6" width="34.28515625" bestFit="1" customWidth="1"/>
    <col min="7" max="7" width="56.85546875" bestFit="1" customWidth="1"/>
    <col min="8" max="8" width="35.5703125" bestFit="1" customWidth="1"/>
    <col min="9" max="9" width="17.7109375" bestFit="1" customWidth="1"/>
    <col min="10" max="10" width="34.5703125" bestFit="1" customWidth="1"/>
    <col min="11" max="11" width="57.140625" bestFit="1" customWidth="1"/>
    <col min="12" max="12" width="37" bestFit="1" customWidth="1"/>
    <col min="13" max="13" width="26.140625" bestFit="1" customWidth="1"/>
    <col min="15" max="15" width="69" bestFit="1" customWidth="1"/>
  </cols>
  <sheetData>
    <row r="1" spans="1:15" x14ac:dyDescent="0.25">
      <c r="A1" s="1"/>
      <c r="B1" s="2" t="s">
        <v>0</v>
      </c>
      <c r="C1" s="2" t="s">
        <v>1</v>
      </c>
      <c r="D1" s="3" t="s">
        <v>64</v>
      </c>
      <c r="E1" s="2" t="s">
        <v>44</v>
      </c>
      <c r="F1" s="2" t="s">
        <v>65</v>
      </c>
      <c r="G1" s="2" t="s">
        <v>66</v>
      </c>
      <c r="H1" s="3" t="s">
        <v>11</v>
      </c>
      <c r="I1" s="2" t="s">
        <v>44</v>
      </c>
      <c r="J1" s="3" t="s">
        <v>12</v>
      </c>
      <c r="K1" s="2" t="s">
        <v>67</v>
      </c>
      <c r="L1" s="3" t="s">
        <v>59</v>
      </c>
      <c r="M1" s="3" t="s">
        <v>49</v>
      </c>
      <c r="N1" s="3" t="s">
        <v>50</v>
      </c>
      <c r="O1" s="2" t="s">
        <v>113</v>
      </c>
    </row>
    <row r="2" spans="1:15" x14ac:dyDescent="0.25">
      <c r="A2" s="4" t="s">
        <v>14</v>
      </c>
      <c r="B2" s="5">
        <v>106602.92</v>
      </c>
      <c r="C2" s="5">
        <v>126529.46</v>
      </c>
      <c r="D2" s="5">
        <v>1323</v>
      </c>
      <c r="E2" s="13">
        <v>2.294750642673522</v>
      </c>
      <c r="F2" s="5">
        <f>E2*D2</f>
        <v>3035.9551002570697</v>
      </c>
      <c r="G2" s="5">
        <f>F2+C2</f>
        <v>129565.41510025707</v>
      </c>
      <c r="H2" s="5">
        <v>1432.2</v>
      </c>
      <c r="I2" s="13">
        <v>2.294750642673522</v>
      </c>
      <c r="J2" s="5">
        <f>H2*I2</f>
        <v>3286.5418704370181</v>
      </c>
      <c r="K2" s="5">
        <f>J2+C2</f>
        <v>129816.00187043703</v>
      </c>
      <c r="L2" s="5">
        <f>K2-G2</f>
        <v>250.58677017995797</v>
      </c>
      <c r="M2" s="5">
        <f>C2-L2</f>
        <v>126278.87322982005</v>
      </c>
      <c r="N2" s="5" t="b">
        <f>M2+J2=G2</f>
        <v>1</v>
      </c>
      <c r="O2" s="5">
        <f>M2+J2</f>
        <v>129565.41510025707</v>
      </c>
    </row>
    <row r="3" spans="1:15" x14ac:dyDescent="0.25">
      <c r="A3" s="4" t="s">
        <v>15</v>
      </c>
      <c r="B3" s="5">
        <v>119056.19</v>
      </c>
      <c r="C3" s="5">
        <v>141310.54</v>
      </c>
      <c r="D3" s="5">
        <v>1323</v>
      </c>
      <c r="E3" s="13">
        <v>2.6029408740359901</v>
      </c>
      <c r="F3" s="5">
        <f t="shared" ref="F3:F17" si="0">E3*D3</f>
        <v>3443.6907763496147</v>
      </c>
      <c r="G3" s="5">
        <f t="shared" ref="G3:G17" si="1">F3+C3</f>
        <v>144754.23077634964</v>
      </c>
      <c r="H3" s="5">
        <v>1432.2</v>
      </c>
      <c r="I3" s="13">
        <v>2.6029408740359901</v>
      </c>
      <c r="J3" s="5">
        <f t="shared" ref="J3:J17" si="2">H3*I3</f>
        <v>3727.931919794345</v>
      </c>
      <c r="K3" s="5">
        <f t="shared" ref="K3:K17" si="3">J3+C3</f>
        <v>145038.47191979436</v>
      </c>
      <c r="L3" s="5">
        <f t="shared" ref="L3:L17" si="4">K3-G3</f>
        <v>284.24114344472764</v>
      </c>
      <c r="M3" s="5">
        <f t="shared" ref="M3:M17" si="5">C3-L3</f>
        <v>141026.29885655528</v>
      </c>
      <c r="N3" s="5" t="b">
        <f t="shared" ref="N3:N17" si="6">M3+J3=G3</f>
        <v>1</v>
      </c>
      <c r="O3" s="5">
        <f>M3+J3</f>
        <v>144754.23077634964</v>
      </c>
    </row>
    <row r="4" spans="1:15" x14ac:dyDescent="0.25">
      <c r="A4" s="4" t="s">
        <v>16</v>
      </c>
      <c r="B4" s="5">
        <v>107383.6</v>
      </c>
      <c r="C4" s="5">
        <v>127456.07</v>
      </c>
      <c r="D4" s="5">
        <v>1323</v>
      </c>
      <c r="E4" s="13">
        <v>2.3541079691516709</v>
      </c>
      <c r="F4" s="5">
        <f t="shared" si="0"/>
        <v>3114.4848431876608</v>
      </c>
      <c r="G4" s="5">
        <f t="shared" si="1"/>
        <v>130570.55484318767</v>
      </c>
      <c r="H4" s="5">
        <v>1432.2</v>
      </c>
      <c r="I4" s="13">
        <v>2.3541079691516709</v>
      </c>
      <c r="J4" s="5">
        <f t="shared" si="2"/>
        <v>3371.5534334190229</v>
      </c>
      <c r="K4" s="5">
        <f t="shared" si="3"/>
        <v>130827.62343341902</v>
      </c>
      <c r="L4" s="5">
        <f t="shared" si="4"/>
        <v>257.06859023135621</v>
      </c>
      <c r="M4" s="5">
        <f t="shared" si="5"/>
        <v>127199.00140976865</v>
      </c>
      <c r="N4" s="5" t="b">
        <f t="shared" si="6"/>
        <v>1</v>
      </c>
      <c r="O4" s="5">
        <f t="shared" ref="O4:O17" si="7">M4+J4</f>
        <v>130570.55484318767</v>
      </c>
    </row>
    <row r="5" spans="1:15" x14ac:dyDescent="0.25">
      <c r="A5" s="4" t="s">
        <v>17</v>
      </c>
      <c r="B5" s="5">
        <v>70249.64</v>
      </c>
      <c r="C5" s="5">
        <v>83380.92</v>
      </c>
      <c r="D5" s="5">
        <v>1323</v>
      </c>
      <c r="E5" s="13">
        <v>2.4299228791773779</v>
      </c>
      <c r="F5" s="5">
        <f t="shared" si="0"/>
        <v>3214.7879691516709</v>
      </c>
      <c r="G5" s="5">
        <f t="shared" si="1"/>
        <v>86595.70796915167</v>
      </c>
      <c r="H5" s="5">
        <v>1432.2</v>
      </c>
      <c r="I5" s="13">
        <v>2.4299228791773779</v>
      </c>
      <c r="J5" s="5">
        <f t="shared" si="2"/>
        <v>3480.1355475578407</v>
      </c>
      <c r="K5" s="5">
        <f t="shared" si="3"/>
        <v>86861.055547557844</v>
      </c>
      <c r="L5" s="5">
        <f t="shared" si="4"/>
        <v>265.34757840617385</v>
      </c>
      <c r="M5" s="5">
        <f t="shared" si="5"/>
        <v>83115.572421593824</v>
      </c>
      <c r="N5" s="5" t="b">
        <f t="shared" si="6"/>
        <v>1</v>
      </c>
      <c r="O5" s="5">
        <f t="shared" si="7"/>
        <v>86595.70796915167</v>
      </c>
    </row>
    <row r="6" spans="1:15" x14ac:dyDescent="0.25">
      <c r="A6" s="4" t="s">
        <v>18</v>
      </c>
      <c r="B6" s="6">
        <v>69409.78</v>
      </c>
      <c r="C6" s="6">
        <v>82384.070000000007</v>
      </c>
      <c r="D6" s="5">
        <v>1323</v>
      </c>
      <c r="E6" s="14">
        <v>2.5245964010282775</v>
      </c>
      <c r="F6" s="6">
        <f t="shared" si="0"/>
        <v>3340.0410385604114</v>
      </c>
      <c r="G6" s="6">
        <f t="shared" si="1"/>
        <v>85724.111038560412</v>
      </c>
      <c r="H6" s="5">
        <v>1432.2</v>
      </c>
      <c r="I6" s="14">
        <v>2.5245964010282775</v>
      </c>
      <c r="J6" s="5">
        <f t="shared" si="2"/>
        <v>3615.7269655526993</v>
      </c>
      <c r="K6" s="5">
        <f t="shared" si="3"/>
        <v>85999.796965552712</v>
      </c>
      <c r="L6" s="5">
        <f t="shared" si="4"/>
        <v>275.68592699230067</v>
      </c>
      <c r="M6" s="5">
        <f t="shared" si="5"/>
        <v>82108.384073007706</v>
      </c>
      <c r="N6" s="5" t="b">
        <f t="shared" si="6"/>
        <v>1</v>
      </c>
      <c r="O6" s="5">
        <f t="shared" si="7"/>
        <v>85724.111038560412</v>
      </c>
    </row>
    <row r="7" spans="1:15" x14ac:dyDescent="0.25">
      <c r="A7" s="4" t="s">
        <v>19</v>
      </c>
      <c r="B7" s="6">
        <v>84890.4</v>
      </c>
      <c r="C7" s="6">
        <v>100758.36</v>
      </c>
      <c r="D7" s="5">
        <v>1323</v>
      </c>
      <c r="E7" s="14">
        <v>2.9441336760925449</v>
      </c>
      <c r="F7" s="6">
        <f t="shared" si="0"/>
        <v>3895.0888534704368</v>
      </c>
      <c r="G7" s="6">
        <f t="shared" si="1"/>
        <v>104653.44885347044</v>
      </c>
      <c r="H7" s="5">
        <v>1432.2</v>
      </c>
      <c r="I7" s="14">
        <v>2.9441336760925449</v>
      </c>
      <c r="J7" s="5">
        <f t="shared" si="2"/>
        <v>4216.5882508997429</v>
      </c>
      <c r="K7" s="5">
        <f t="shared" si="3"/>
        <v>104974.94825089975</v>
      </c>
      <c r="L7" s="5">
        <f t="shared" si="4"/>
        <v>321.49939742930292</v>
      </c>
      <c r="M7" s="5">
        <f t="shared" si="5"/>
        <v>100436.8606025707</v>
      </c>
      <c r="N7" s="5" t="b">
        <f t="shared" si="6"/>
        <v>1</v>
      </c>
      <c r="O7" s="5">
        <f t="shared" si="7"/>
        <v>104653.44885347044</v>
      </c>
    </row>
    <row r="8" spans="1:15" x14ac:dyDescent="0.25">
      <c r="A8" s="4" t="s">
        <v>20</v>
      </c>
      <c r="B8" s="6">
        <v>94570.65</v>
      </c>
      <c r="C8" s="6">
        <v>112248.08</v>
      </c>
      <c r="D8" s="5">
        <v>1323</v>
      </c>
      <c r="E8" s="14">
        <v>2.9020565552699229</v>
      </c>
      <c r="F8" s="6">
        <f t="shared" si="0"/>
        <v>3839.4208226221081</v>
      </c>
      <c r="G8" s="6">
        <f t="shared" si="1"/>
        <v>116087.50082262211</v>
      </c>
      <c r="H8" s="5">
        <v>1432.2</v>
      </c>
      <c r="I8" s="14">
        <v>2.9020565552699229</v>
      </c>
      <c r="J8" s="5">
        <f t="shared" si="2"/>
        <v>4156.325398457584</v>
      </c>
      <c r="K8" s="5">
        <f t="shared" si="3"/>
        <v>116404.40539845759</v>
      </c>
      <c r="L8" s="5">
        <f t="shared" si="4"/>
        <v>316.90457583547686</v>
      </c>
      <c r="M8" s="5">
        <f t="shared" si="5"/>
        <v>111931.17542416452</v>
      </c>
      <c r="N8" s="5" t="b">
        <f t="shared" si="6"/>
        <v>1</v>
      </c>
      <c r="O8" s="5">
        <f t="shared" si="7"/>
        <v>116087.50082262211</v>
      </c>
    </row>
    <row r="9" spans="1:15" x14ac:dyDescent="0.25">
      <c r="A9" s="4" t="s">
        <v>21</v>
      </c>
      <c r="B9" s="6">
        <v>80239.820000000007</v>
      </c>
      <c r="C9" s="6">
        <v>98686.62</v>
      </c>
      <c r="D9" s="5">
        <v>1323</v>
      </c>
      <c r="E9" s="14">
        <v>3.4270848329048844</v>
      </c>
      <c r="F9" s="6">
        <f t="shared" si="0"/>
        <v>4534.0332339331617</v>
      </c>
      <c r="G9" s="6">
        <f t="shared" si="1"/>
        <v>103220.65323393316</v>
      </c>
      <c r="H9" s="5">
        <v>1432.2</v>
      </c>
      <c r="I9" s="14">
        <v>3.4270848329048844</v>
      </c>
      <c r="J9" s="5">
        <f t="shared" si="2"/>
        <v>4908.270897686376</v>
      </c>
      <c r="K9" s="5">
        <f t="shared" si="3"/>
        <v>103594.89089768637</v>
      </c>
      <c r="L9" s="5">
        <f t="shared" si="4"/>
        <v>374.23766375321429</v>
      </c>
      <c r="M9" s="5">
        <f t="shared" si="5"/>
        <v>98312.382336246781</v>
      </c>
      <c r="N9" s="5" t="b">
        <f t="shared" si="6"/>
        <v>1</v>
      </c>
      <c r="O9" s="5">
        <f t="shared" si="7"/>
        <v>103220.65323393316</v>
      </c>
    </row>
    <row r="10" spans="1:15" x14ac:dyDescent="0.25">
      <c r="A10" s="4" t="s">
        <v>22</v>
      </c>
      <c r="B10" s="6">
        <v>79878.64</v>
      </c>
      <c r="C10" s="6">
        <v>99194.04</v>
      </c>
      <c r="D10" s="5">
        <v>1323</v>
      </c>
      <c r="E10" s="14">
        <v>3.7939588688946015</v>
      </c>
      <c r="F10" s="6">
        <f t="shared" si="0"/>
        <v>5019.4075835475578</v>
      </c>
      <c r="G10" s="6">
        <f t="shared" si="1"/>
        <v>104213.44758354755</v>
      </c>
      <c r="H10" s="5">
        <v>1432.2</v>
      </c>
      <c r="I10" s="14">
        <v>3.7939588688946015</v>
      </c>
      <c r="J10" s="5">
        <f t="shared" si="2"/>
        <v>5433.7078920308486</v>
      </c>
      <c r="K10" s="5">
        <f t="shared" si="3"/>
        <v>104627.74789203083</v>
      </c>
      <c r="L10" s="5">
        <f t="shared" si="4"/>
        <v>414.30030848328897</v>
      </c>
      <c r="M10" s="5">
        <f t="shared" si="5"/>
        <v>98779.739691516705</v>
      </c>
      <c r="N10" s="5" t="b">
        <f t="shared" si="6"/>
        <v>1</v>
      </c>
      <c r="O10" s="5">
        <f t="shared" si="7"/>
        <v>104213.44758354756</v>
      </c>
    </row>
    <row r="11" spans="1:15" x14ac:dyDescent="0.25">
      <c r="A11" s="4" t="s">
        <v>23</v>
      </c>
      <c r="B11" s="6">
        <v>148899.6</v>
      </c>
      <c r="C11" s="6">
        <v>184579.27</v>
      </c>
      <c r="D11" s="5">
        <v>1323</v>
      </c>
      <c r="E11" s="14">
        <v>3.9727352185089977</v>
      </c>
      <c r="F11" s="6">
        <f t="shared" si="0"/>
        <v>5255.9286940874035</v>
      </c>
      <c r="G11" s="6">
        <f t="shared" si="1"/>
        <v>189835.19869408739</v>
      </c>
      <c r="H11" s="5">
        <v>1432.2</v>
      </c>
      <c r="I11" s="14">
        <v>3.9727352185089977</v>
      </c>
      <c r="J11" s="5">
        <f t="shared" si="2"/>
        <v>5689.7513799485869</v>
      </c>
      <c r="K11" s="5">
        <f t="shared" si="3"/>
        <v>190269.02137994856</v>
      </c>
      <c r="L11" s="5">
        <f t="shared" si="4"/>
        <v>433.82268586117425</v>
      </c>
      <c r="M11" s="5">
        <f t="shared" si="5"/>
        <v>184145.44731413882</v>
      </c>
      <c r="N11" s="5" t="b">
        <f t="shared" si="6"/>
        <v>1</v>
      </c>
      <c r="O11" s="5">
        <f t="shared" si="7"/>
        <v>189835.19869408739</v>
      </c>
    </row>
    <row r="12" spans="1:15" x14ac:dyDescent="0.25">
      <c r="A12" s="4" t="s">
        <v>24</v>
      </c>
      <c r="B12" s="6">
        <v>132036.75</v>
      </c>
      <c r="C12" s="6">
        <v>161894.69</v>
      </c>
      <c r="D12" s="5">
        <v>1323</v>
      </c>
      <c r="E12" s="14">
        <v>3.8402467866323908</v>
      </c>
      <c r="F12" s="6">
        <f t="shared" si="0"/>
        <v>5080.6464987146528</v>
      </c>
      <c r="G12" s="6">
        <f t="shared" si="1"/>
        <v>166975.33649871466</v>
      </c>
      <c r="H12" s="5">
        <v>1432.2</v>
      </c>
      <c r="I12" s="14">
        <v>3.8402467866323908</v>
      </c>
      <c r="J12" s="5">
        <f t="shared" si="2"/>
        <v>5500.0014478149105</v>
      </c>
      <c r="K12" s="5">
        <f t="shared" si="3"/>
        <v>167394.69144781493</v>
      </c>
      <c r="L12" s="5">
        <f t="shared" si="4"/>
        <v>419.35494910026318</v>
      </c>
      <c r="M12" s="5">
        <f t="shared" si="5"/>
        <v>161475.33505089974</v>
      </c>
      <c r="N12" s="5" t="b">
        <f t="shared" si="6"/>
        <v>1</v>
      </c>
      <c r="O12" s="5">
        <f t="shared" si="7"/>
        <v>166975.33649871466</v>
      </c>
    </row>
    <row r="13" spans="1:15" x14ac:dyDescent="0.25">
      <c r="A13" s="4" t="s">
        <v>25</v>
      </c>
      <c r="B13" s="6">
        <v>163756.04</v>
      </c>
      <c r="C13" s="6">
        <v>200786.77</v>
      </c>
      <c r="D13" s="5">
        <v>1323</v>
      </c>
      <c r="E13" s="14">
        <v>4.3405552699228789</v>
      </c>
      <c r="F13" s="6">
        <f t="shared" si="0"/>
        <v>5742.5546221079685</v>
      </c>
      <c r="G13" s="6">
        <f t="shared" si="1"/>
        <v>206529.32462210796</v>
      </c>
      <c r="H13" s="5">
        <v>1432.2</v>
      </c>
      <c r="I13" s="14">
        <v>4.3405552699228789</v>
      </c>
      <c r="J13" s="5">
        <f t="shared" si="2"/>
        <v>6216.5432575835475</v>
      </c>
      <c r="K13" s="5">
        <f t="shared" si="3"/>
        <v>207003.31325758353</v>
      </c>
      <c r="L13" s="5">
        <f t="shared" si="4"/>
        <v>473.98863547557266</v>
      </c>
      <c r="M13" s="5">
        <f t="shared" si="5"/>
        <v>200312.78136452442</v>
      </c>
      <c r="N13" s="5" t="b">
        <f t="shared" si="6"/>
        <v>1</v>
      </c>
      <c r="O13" s="5">
        <f t="shared" si="7"/>
        <v>206529.32462210796</v>
      </c>
    </row>
    <row r="14" spans="1:15" x14ac:dyDescent="0.25">
      <c r="A14" s="4" t="s">
        <v>26</v>
      </c>
      <c r="B14" s="6">
        <v>196377.22</v>
      </c>
      <c r="C14" s="6">
        <v>240784.7</v>
      </c>
      <c r="D14" s="5">
        <v>1323</v>
      </c>
      <c r="E14" s="14">
        <v>4.8874498714652956</v>
      </c>
      <c r="F14" s="6">
        <f t="shared" si="0"/>
        <v>6466.0961799485858</v>
      </c>
      <c r="G14" s="6">
        <f t="shared" si="1"/>
        <v>247250.79617994861</v>
      </c>
      <c r="H14" s="5">
        <v>1432.2</v>
      </c>
      <c r="I14" s="14">
        <v>4.8874498714652956</v>
      </c>
      <c r="J14" s="5">
        <f t="shared" si="2"/>
        <v>6999.8057059125967</v>
      </c>
      <c r="K14" s="5">
        <f t="shared" si="3"/>
        <v>247784.5057059126</v>
      </c>
      <c r="L14" s="5">
        <f t="shared" si="4"/>
        <v>533.70952596399002</v>
      </c>
      <c r="M14" s="5">
        <f t="shared" si="5"/>
        <v>240250.99047403602</v>
      </c>
      <c r="N14" s="5" t="b">
        <f t="shared" si="6"/>
        <v>1</v>
      </c>
      <c r="O14" s="5">
        <f t="shared" si="7"/>
        <v>247250.79617994861</v>
      </c>
    </row>
    <row r="15" spans="1:15" x14ac:dyDescent="0.25">
      <c r="A15" s="4" t="s">
        <v>27</v>
      </c>
      <c r="B15" s="6">
        <v>227655.02</v>
      </c>
      <c r="C15" s="6">
        <v>279135.46000000002</v>
      </c>
      <c r="D15" s="5">
        <v>1323</v>
      </c>
      <c r="E15" s="14">
        <v>5.4514755784061704</v>
      </c>
      <c r="F15" s="6">
        <f t="shared" si="0"/>
        <v>7212.3021902313631</v>
      </c>
      <c r="G15" s="6">
        <f t="shared" si="1"/>
        <v>286347.76219023135</v>
      </c>
      <c r="H15" s="5">
        <v>1432.2</v>
      </c>
      <c r="I15" s="14">
        <v>5.4514755784061704</v>
      </c>
      <c r="J15" s="5">
        <f t="shared" si="2"/>
        <v>7807.6033233933176</v>
      </c>
      <c r="K15" s="5">
        <f t="shared" si="3"/>
        <v>286943.06332339335</v>
      </c>
      <c r="L15" s="5">
        <f t="shared" si="4"/>
        <v>595.30113316199277</v>
      </c>
      <c r="M15" s="5">
        <f t="shared" si="5"/>
        <v>278540.15886683803</v>
      </c>
      <c r="N15" s="5" t="b">
        <f t="shared" si="6"/>
        <v>1</v>
      </c>
      <c r="O15" s="5">
        <f t="shared" si="7"/>
        <v>286347.76219023135</v>
      </c>
    </row>
    <row r="16" spans="1:15" x14ac:dyDescent="0.25">
      <c r="A16" s="4" t="s">
        <v>28</v>
      </c>
      <c r="B16" s="6">
        <v>257570.76</v>
      </c>
      <c r="C16" s="6">
        <v>315816.15000000002</v>
      </c>
      <c r="D16" s="5">
        <v>1323</v>
      </c>
      <c r="E16" s="14">
        <v>6.0308277634961431</v>
      </c>
      <c r="F16" s="6">
        <f t="shared" si="0"/>
        <v>7978.7851311053973</v>
      </c>
      <c r="G16" s="6">
        <f t="shared" si="1"/>
        <v>323794.93513110542</v>
      </c>
      <c r="H16" s="5">
        <v>1432.2</v>
      </c>
      <c r="I16" s="14">
        <v>6.0308277634961431</v>
      </c>
      <c r="J16" s="5">
        <f t="shared" si="2"/>
        <v>8637.3515228791766</v>
      </c>
      <c r="K16" s="5">
        <f t="shared" si="3"/>
        <v>324453.50152287917</v>
      </c>
      <c r="L16" s="5">
        <f t="shared" si="4"/>
        <v>658.56639177375473</v>
      </c>
      <c r="M16" s="5">
        <f t="shared" si="5"/>
        <v>315157.58360822627</v>
      </c>
      <c r="N16" s="5" t="b">
        <f t="shared" si="6"/>
        <v>1</v>
      </c>
      <c r="O16" s="5">
        <f t="shared" si="7"/>
        <v>323794.93513110542</v>
      </c>
    </row>
    <row r="17" spans="1:15" x14ac:dyDescent="0.25">
      <c r="A17" s="4" t="s">
        <v>29</v>
      </c>
      <c r="B17" s="6">
        <v>281601.81</v>
      </c>
      <c r="C17" s="6">
        <v>345281.43</v>
      </c>
      <c r="D17" s="5">
        <v>1323</v>
      </c>
      <c r="E17" s="14">
        <v>6.5867609254498714</v>
      </c>
      <c r="F17" s="6">
        <f t="shared" si="0"/>
        <v>8714.2847043701804</v>
      </c>
      <c r="G17" s="6">
        <f t="shared" si="1"/>
        <v>353995.71470437018</v>
      </c>
      <c r="H17" s="5">
        <v>1432.2</v>
      </c>
      <c r="I17" s="14">
        <v>6.5867609254498714</v>
      </c>
      <c r="J17" s="5">
        <f t="shared" si="2"/>
        <v>9433.5589974293052</v>
      </c>
      <c r="K17" s="5">
        <f t="shared" si="3"/>
        <v>354714.98899742932</v>
      </c>
      <c r="L17" s="5">
        <f t="shared" si="4"/>
        <v>719.27429305913392</v>
      </c>
      <c r="M17" s="5">
        <f t="shared" si="5"/>
        <v>344562.15570694086</v>
      </c>
      <c r="N17" s="5" t="b">
        <f t="shared" si="6"/>
        <v>1</v>
      </c>
      <c r="O17" s="5">
        <f t="shared" si="7"/>
        <v>353995.71470437018</v>
      </c>
    </row>
    <row r="18" spans="1:15" x14ac:dyDescent="0.25">
      <c r="A18" s="7"/>
      <c r="B18" s="8"/>
      <c r="C18" s="7"/>
    </row>
    <row r="19" spans="1:15" x14ac:dyDescent="0.25">
      <c r="A19" s="1"/>
      <c r="B19" s="2" t="s">
        <v>30</v>
      </c>
      <c r="C19" s="2" t="s">
        <v>31</v>
      </c>
      <c r="D19" s="3" t="s">
        <v>64</v>
      </c>
      <c r="E19" s="2" t="s">
        <v>44</v>
      </c>
      <c r="F19" s="2" t="s">
        <v>65</v>
      </c>
      <c r="G19" s="2" t="s">
        <v>68</v>
      </c>
      <c r="H19" s="3" t="s">
        <v>11</v>
      </c>
      <c r="I19" s="2" t="s">
        <v>44</v>
      </c>
      <c r="J19" s="3" t="s">
        <v>12</v>
      </c>
      <c r="K19" s="2" t="s">
        <v>69</v>
      </c>
      <c r="L19" s="3" t="s">
        <v>59</v>
      </c>
      <c r="M19" s="3" t="s">
        <v>49</v>
      </c>
      <c r="N19" s="3" t="s">
        <v>50</v>
      </c>
      <c r="O19" s="2" t="s">
        <v>114</v>
      </c>
    </row>
    <row r="20" spans="1:15" x14ac:dyDescent="0.25">
      <c r="A20" s="4" t="s">
        <v>14</v>
      </c>
      <c r="B20" s="5">
        <v>111800.26</v>
      </c>
      <c r="C20" s="5">
        <v>132698.29999999999</v>
      </c>
      <c r="D20" s="5">
        <v>1323</v>
      </c>
      <c r="E20" s="13">
        <v>2.294750642673522</v>
      </c>
      <c r="F20" s="5">
        <f>E20*D20</f>
        <v>3035.9551002570697</v>
      </c>
      <c r="G20" s="5">
        <f>F20+C20</f>
        <v>135734.25510025705</v>
      </c>
      <c r="H20" s="5">
        <v>1432.2</v>
      </c>
      <c r="I20" s="13">
        <v>2.294750642673522</v>
      </c>
      <c r="J20" s="5">
        <f>H20*I20</f>
        <v>3286.5418704370181</v>
      </c>
      <c r="K20" s="5">
        <f>J20+C20</f>
        <v>135984.841870437</v>
      </c>
      <c r="L20" s="5">
        <f>K20-G20</f>
        <v>250.58677017994341</v>
      </c>
      <c r="M20" s="5">
        <f>C20-L20</f>
        <v>132447.71322982004</v>
      </c>
      <c r="N20" s="5" t="b">
        <f>M20+J20=G20</f>
        <v>1</v>
      </c>
      <c r="O20" s="5">
        <f>M20+J20</f>
        <v>135734.25510025705</v>
      </c>
    </row>
    <row r="21" spans="1:15" x14ac:dyDescent="0.25">
      <c r="A21" s="4" t="s">
        <v>15</v>
      </c>
      <c r="B21" s="5">
        <v>125533.64</v>
      </c>
      <c r="C21" s="5">
        <v>148998.76999999999</v>
      </c>
      <c r="D21" s="5">
        <v>1323</v>
      </c>
      <c r="E21" s="13">
        <v>2.6029408740359901</v>
      </c>
      <c r="F21" s="5">
        <f t="shared" ref="F21:F35" si="8">E21*D21</f>
        <v>3443.6907763496147</v>
      </c>
      <c r="G21" s="5">
        <f t="shared" ref="G21:G35" si="9">F21+C21</f>
        <v>152442.46077634962</v>
      </c>
      <c r="H21" s="5">
        <v>1432.2</v>
      </c>
      <c r="I21" s="13">
        <v>2.6029408740359901</v>
      </c>
      <c r="J21" s="5">
        <f t="shared" ref="J21:J35" si="10">H21*I21</f>
        <v>3727.931919794345</v>
      </c>
      <c r="K21" s="5">
        <f t="shared" ref="K21:K35" si="11">J21+C21</f>
        <v>152726.70191979434</v>
      </c>
      <c r="L21" s="5">
        <f t="shared" ref="L21:L35" si="12">K21-G21</f>
        <v>284.24114344472764</v>
      </c>
      <c r="M21" s="5">
        <f t="shared" ref="M21:M35" si="13">C21-L21</f>
        <v>148714.52885655526</v>
      </c>
      <c r="N21" s="5" t="b">
        <f t="shared" ref="N21:N35" si="14">M21+J21=G21</f>
        <v>1</v>
      </c>
      <c r="O21" s="5">
        <f>M21+J21</f>
        <v>152442.46077634962</v>
      </c>
    </row>
    <row r="22" spans="1:15" x14ac:dyDescent="0.25">
      <c r="A22" s="4" t="s">
        <v>16</v>
      </c>
      <c r="B22" s="5">
        <v>112748.02</v>
      </c>
      <c r="C22" s="5">
        <v>133823.22</v>
      </c>
      <c r="D22" s="5">
        <v>1323</v>
      </c>
      <c r="E22" s="13">
        <v>2.3541079691516709</v>
      </c>
      <c r="F22" s="5">
        <f t="shared" si="8"/>
        <v>3114.4848431876608</v>
      </c>
      <c r="G22" s="5">
        <f t="shared" si="9"/>
        <v>136937.70484318768</v>
      </c>
      <c r="H22" s="5">
        <v>1432.2</v>
      </c>
      <c r="I22" s="13">
        <v>2.3541079691516709</v>
      </c>
      <c r="J22" s="5">
        <f t="shared" si="10"/>
        <v>3371.5534334190229</v>
      </c>
      <c r="K22" s="5">
        <f t="shared" si="11"/>
        <v>137194.77343341903</v>
      </c>
      <c r="L22" s="5">
        <f t="shared" si="12"/>
        <v>257.06859023135621</v>
      </c>
      <c r="M22" s="5">
        <f t="shared" si="13"/>
        <v>133566.15140976864</v>
      </c>
      <c r="N22" s="5" t="b">
        <f t="shared" si="14"/>
        <v>1</v>
      </c>
      <c r="O22" s="5">
        <f t="shared" ref="O22:O35" si="15">M22+J22</f>
        <v>136937.70484318768</v>
      </c>
    </row>
    <row r="23" spans="1:15" x14ac:dyDescent="0.25">
      <c r="A23" s="4" t="s">
        <v>17</v>
      </c>
      <c r="B23" s="5">
        <v>73113.3</v>
      </c>
      <c r="C23" s="5">
        <v>86779.86</v>
      </c>
      <c r="D23" s="5">
        <v>1323</v>
      </c>
      <c r="E23" s="13">
        <v>2.4299228791773779</v>
      </c>
      <c r="F23" s="5">
        <f t="shared" si="8"/>
        <v>3214.7879691516709</v>
      </c>
      <c r="G23" s="5">
        <f t="shared" si="9"/>
        <v>89994.647969151672</v>
      </c>
      <c r="H23" s="5">
        <v>1432.2</v>
      </c>
      <c r="I23" s="13">
        <v>2.4299228791773779</v>
      </c>
      <c r="J23" s="5">
        <f t="shared" si="10"/>
        <v>3480.1355475578407</v>
      </c>
      <c r="K23" s="5">
        <f t="shared" si="11"/>
        <v>90259.995547557846</v>
      </c>
      <c r="L23" s="5">
        <f t="shared" si="12"/>
        <v>265.34757840617385</v>
      </c>
      <c r="M23" s="5">
        <f t="shared" si="13"/>
        <v>86514.512421593827</v>
      </c>
      <c r="N23" s="5" t="b">
        <f t="shared" si="14"/>
        <v>1</v>
      </c>
      <c r="O23" s="5">
        <f t="shared" si="15"/>
        <v>89994.647969151672</v>
      </c>
    </row>
    <row r="24" spans="1:15" x14ac:dyDescent="0.25">
      <c r="A24" s="4" t="s">
        <v>18</v>
      </c>
      <c r="B24" s="6">
        <v>72439.61</v>
      </c>
      <c r="C24" s="6">
        <v>85980.24</v>
      </c>
      <c r="D24" s="5">
        <v>1323</v>
      </c>
      <c r="E24" s="14">
        <v>2.5245964010282775</v>
      </c>
      <c r="F24" s="6">
        <f t="shared" si="8"/>
        <v>3340.0410385604114</v>
      </c>
      <c r="G24" s="6">
        <f t="shared" si="9"/>
        <v>89320.28103856041</v>
      </c>
      <c r="H24" s="5">
        <v>1432.2</v>
      </c>
      <c r="I24" s="14">
        <v>2.5245964010282775</v>
      </c>
      <c r="J24" s="5">
        <f t="shared" si="10"/>
        <v>3615.7269655526993</v>
      </c>
      <c r="K24" s="5">
        <f t="shared" si="11"/>
        <v>89595.96696555271</v>
      </c>
      <c r="L24" s="5">
        <f t="shared" si="12"/>
        <v>275.68592699230067</v>
      </c>
      <c r="M24" s="5">
        <f t="shared" si="13"/>
        <v>85704.554073007705</v>
      </c>
      <c r="N24" s="5" t="b">
        <f t="shared" si="14"/>
        <v>1</v>
      </c>
      <c r="O24" s="5">
        <f t="shared" si="15"/>
        <v>89320.28103856041</v>
      </c>
    </row>
    <row r="25" spans="1:15" x14ac:dyDescent="0.25">
      <c r="A25" s="4" t="s">
        <v>19</v>
      </c>
      <c r="B25" s="6">
        <v>89464.76</v>
      </c>
      <c r="C25" s="6">
        <v>106187.78</v>
      </c>
      <c r="D25" s="5">
        <v>1323</v>
      </c>
      <c r="E25" s="14">
        <v>2.9441336760925449</v>
      </c>
      <c r="F25" s="6">
        <f t="shared" si="8"/>
        <v>3895.0888534704368</v>
      </c>
      <c r="G25" s="6">
        <f t="shared" si="9"/>
        <v>110082.86885347044</v>
      </c>
      <c r="H25" s="5">
        <v>1432.2</v>
      </c>
      <c r="I25" s="14">
        <v>2.9441336760925449</v>
      </c>
      <c r="J25" s="5">
        <f t="shared" si="10"/>
        <v>4216.5882508997429</v>
      </c>
      <c r="K25" s="5">
        <f t="shared" si="11"/>
        <v>110404.36825089974</v>
      </c>
      <c r="L25" s="5">
        <f t="shared" si="12"/>
        <v>321.49939742930292</v>
      </c>
      <c r="M25" s="5">
        <f t="shared" si="13"/>
        <v>105866.2806025707</v>
      </c>
      <c r="N25" s="5" t="b">
        <f t="shared" si="14"/>
        <v>1</v>
      </c>
      <c r="O25" s="5">
        <f t="shared" si="15"/>
        <v>110082.86885347044</v>
      </c>
    </row>
    <row r="26" spans="1:15" x14ac:dyDescent="0.25">
      <c r="A26" s="4" t="s">
        <v>20</v>
      </c>
      <c r="B26" s="6">
        <v>100556.09</v>
      </c>
      <c r="C26" s="6">
        <v>119352.34</v>
      </c>
      <c r="D26" s="5">
        <v>1323</v>
      </c>
      <c r="E26" s="14">
        <v>2.9020565552699229</v>
      </c>
      <c r="F26" s="6">
        <f t="shared" si="8"/>
        <v>3839.4208226221081</v>
      </c>
      <c r="G26" s="6">
        <f t="shared" si="9"/>
        <v>123191.76082262211</v>
      </c>
      <c r="H26" s="5">
        <v>1432.2</v>
      </c>
      <c r="I26" s="14">
        <v>2.9020565552699229</v>
      </c>
      <c r="J26" s="5">
        <f t="shared" si="10"/>
        <v>4156.325398457584</v>
      </c>
      <c r="K26" s="5">
        <f t="shared" si="11"/>
        <v>123508.66539845758</v>
      </c>
      <c r="L26" s="5">
        <f t="shared" si="12"/>
        <v>316.90457583547686</v>
      </c>
      <c r="M26" s="5">
        <f t="shared" si="13"/>
        <v>119035.43542416452</v>
      </c>
      <c r="N26" s="5" t="b">
        <f t="shared" si="14"/>
        <v>1</v>
      </c>
      <c r="O26" s="5">
        <f t="shared" si="15"/>
        <v>123191.76082262211</v>
      </c>
    </row>
    <row r="27" spans="1:15" x14ac:dyDescent="0.25">
      <c r="A27" s="4" t="s">
        <v>21</v>
      </c>
      <c r="B27" s="6">
        <v>84986.559999999998</v>
      </c>
      <c r="C27" s="6">
        <v>104321.85</v>
      </c>
      <c r="D27" s="5">
        <v>1323</v>
      </c>
      <c r="E27" s="14">
        <v>3.4270848329048844</v>
      </c>
      <c r="F27" s="6">
        <f t="shared" si="8"/>
        <v>4534.0332339331617</v>
      </c>
      <c r="G27" s="6">
        <f t="shared" si="9"/>
        <v>108855.88323393317</v>
      </c>
      <c r="H27" s="5">
        <v>1432.2</v>
      </c>
      <c r="I27" s="14">
        <v>3.4270848329048844</v>
      </c>
      <c r="J27" s="5">
        <f t="shared" si="10"/>
        <v>4908.270897686376</v>
      </c>
      <c r="K27" s="5">
        <f t="shared" si="11"/>
        <v>109230.12089768639</v>
      </c>
      <c r="L27" s="5">
        <f t="shared" si="12"/>
        <v>374.23766375321429</v>
      </c>
      <c r="M27" s="5">
        <f t="shared" si="13"/>
        <v>103947.61233624679</v>
      </c>
      <c r="N27" s="5" t="b">
        <f t="shared" si="14"/>
        <v>1</v>
      </c>
      <c r="O27" s="5">
        <f t="shared" si="15"/>
        <v>108855.88323393317</v>
      </c>
    </row>
    <row r="28" spans="1:15" x14ac:dyDescent="0.25">
      <c r="A28" s="4" t="s">
        <v>22</v>
      </c>
      <c r="B28" s="6">
        <v>80925.17</v>
      </c>
      <c r="C28" s="6">
        <v>99864.16</v>
      </c>
      <c r="D28" s="5">
        <v>1323</v>
      </c>
      <c r="E28" s="14">
        <v>3.7939588688946015</v>
      </c>
      <c r="F28" s="6">
        <f t="shared" si="8"/>
        <v>5019.4075835475578</v>
      </c>
      <c r="G28" s="6">
        <f t="shared" si="9"/>
        <v>104883.56758354756</v>
      </c>
      <c r="H28" s="5">
        <v>1432.2</v>
      </c>
      <c r="I28" s="14">
        <v>3.7939588688946015</v>
      </c>
      <c r="J28" s="5">
        <f t="shared" si="10"/>
        <v>5433.7078920308486</v>
      </c>
      <c r="K28" s="5">
        <f t="shared" si="11"/>
        <v>105297.86789203086</v>
      </c>
      <c r="L28" s="5">
        <f t="shared" si="12"/>
        <v>414.30030848330352</v>
      </c>
      <c r="M28" s="5">
        <f t="shared" si="13"/>
        <v>99449.8596915167</v>
      </c>
      <c r="N28" s="5" t="b">
        <f t="shared" si="14"/>
        <v>1</v>
      </c>
      <c r="O28" s="5">
        <f t="shared" si="15"/>
        <v>104883.56758354756</v>
      </c>
    </row>
    <row r="29" spans="1:15" x14ac:dyDescent="0.25">
      <c r="A29" s="4" t="s">
        <v>23</v>
      </c>
      <c r="B29" s="6">
        <v>169508.6</v>
      </c>
      <c r="C29" s="6">
        <v>210896.55</v>
      </c>
      <c r="D29" s="5">
        <v>1323</v>
      </c>
      <c r="E29" s="14">
        <v>3.9727352185089977</v>
      </c>
      <c r="F29" s="6">
        <f t="shared" si="8"/>
        <v>5255.9286940874035</v>
      </c>
      <c r="G29" s="6">
        <f t="shared" si="9"/>
        <v>216152.47869408739</v>
      </c>
      <c r="H29" s="5">
        <v>1432.2</v>
      </c>
      <c r="I29" s="14">
        <v>3.9727352185089977</v>
      </c>
      <c r="J29" s="5">
        <f t="shared" si="10"/>
        <v>5689.7513799485869</v>
      </c>
      <c r="K29" s="5">
        <f t="shared" si="11"/>
        <v>216586.30137994856</v>
      </c>
      <c r="L29" s="5">
        <f t="shared" si="12"/>
        <v>433.82268586117425</v>
      </c>
      <c r="M29" s="5">
        <f t="shared" si="13"/>
        <v>210462.72731413881</v>
      </c>
      <c r="N29" s="5" t="b">
        <f t="shared" si="14"/>
        <v>1</v>
      </c>
      <c r="O29" s="5">
        <f t="shared" si="15"/>
        <v>216152.47869408739</v>
      </c>
    </row>
    <row r="30" spans="1:15" x14ac:dyDescent="0.25">
      <c r="A30" s="4" t="s">
        <v>24</v>
      </c>
      <c r="B30" s="6">
        <v>138564.54</v>
      </c>
      <c r="C30" s="6">
        <v>170815.75</v>
      </c>
      <c r="D30" s="5">
        <v>1323</v>
      </c>
      <c r="E30" s="14">
        <v>3.8402467866323908</v>
      </c>
      <c r="F30" s="6">
        <f t="shared" si="8"/>
        <v>5080.6464987146528</v>
      </c>
      <c r="G30" s="6">
        <f t="shared" si="9"/>
        <v>175896.39649871466</v>
      </c>
      <c r="H30" s="5">
        <v>1432.2</v>
      </c>
      <c r="I30" s="14">
        <v>3.8402467866323908</v>
      </c>
      <c r="J30" s="5">
        <f t="shared" si="10"/>
        <v>5500.0014478149105</v>
      </c>
      <c r="K30" s="5">
        <f t="shared" si="11"/>
        <v>176315.75144781492</v>
      </c>
      <c r="L30" s="5">
        <f t="shared" si="12"/>
        <v>419.35494910026318</v>
      </c>
      <c r="M30" s="5">
        <f t="shared" si="13"/>
        <v>170396.39505089974</v>
      </c>
      <c r="N30" s="5" t="b">
        <f t="shared" si="14"/>
        <v>1</v>
      </c>
      <c r="O30" s="5">
        <f t="shared" si="15"/>
        <v>175896.39649871466</v>
      </c>
    </row>
    <row r="31" spans="1:15" x14ac:dyDescent="0.25">
      <c r="A31" s="4" t="s">
        <v>25</v>
      </c>
      <c r="B31" s="6">
        <v>169397.01</v>
      </c>
      <c r="C31" s="6">
        <v>208824.55</v>
      </c>
      <c r="D31" s="5">
        <v>1323</v>
      </c>
      <c r="E31" s="14">
        <v>4.3405552699228789</v>
      </c>
      <c r="F31" s="6">
        <f t="shared" si="8"/>
        <v>5742.5546221079685</v>
      </c>
      <c r="G31" s="6">
        <f t="shared" si="9"/>
        <v>214567.10462210796</v>
      </c>
      <c r="H31" s="5">
        <v>1432.2</v>
      </c>
      <c r="I31" s="14">
        <v>4.3405552699228789</v>
      </c>
      <c r="J31" s="5">
        <f t="shared" si="10"/>
        <v>6216.5432575835475</v>
      </c>
      <c r="K31" s="5">
        <f t="shared" si="11"/>
        <v>215041.09325758353</v>
      </c>
      <c r="L31" s="5">
        <f t="shared" si="12"/>
        <v>473.98863547557266</v>
      </c>
      <c r="M31" s="5">
        <f t="shared" si="13"/>
        <v>208350.56136452442</v>
      </c>
      <c r="N31" s="5" t="b">
        <f t="shared" si="14"/>
        <v>1</v>
      </c>
      <c r="O31" s="5">
        <f t="shared" si="15"/>
        <v>214567.10462210796</v>
      </c>
    </row>
    <row r="32" spans="1:15" x14ac:dyDescent="0.25">
      <c r="A32" s="4" t="s">
        <v>26</v>
      </c>
      <c r="B32" s="6">
        <v>219304.53</v>
      </c>
      <c r="C32" s="6">
        <v>270348.15999999997</v>
      </c>
      <c r="D32" s="5">
        <v>1323</v>
      </c>
      <c r="E32" s="14">
        <v>4.8874498714652956</v>
      </c>
      <c r="F32" s="6">
        <f t="shared" si="8"/>
        <v>6466.0961799485858</v>
      </c>
      <c r="G32" s="6">
        <f t="shared" si="9"/>
        <v>276814.25617994857</v>
      </c>
      <c r="H32" s="5">
        <v>1432.2</v>
      </c>
      <c r="I32" s="14">
        <v>4.8874498714652956</v>
      </c>
      <c r="J32" s="5">
        <f t="shared" si="10"/>
        <v>6999.8057059125967</v>
      </c>
      <c r="K32" s="5">
        <f t="shared" si="11"/>
        <v>277347.96570591256</v>
      </c>
      <c r="L32" s="5">
        <f t="shared" si="12"/>
        <v>533.70952596399002</v>
      </c>
      <c r="M32" s="5">
        <f t="shared" si="13"/>
        <v>269814.45047403598</v>
      </c>
      <c r="N32" s="5" t="b">
        <f t="shared" si="14"/>
        <v>1</v>
      </c>
      <c r="O32" s="5">
        <f t="shared" si="15"/>
        <v>276814.25617994857</v>
      </c>
    </row>
    <row r="33" spans="1:15" x14ac:dyDescent="0.25">
      <c r="A33" s="4" t="s">
        <v>27</v>
      </c>
      <c r="B33" s="6">
        <v>261725.71</v>
      </c>
      <c r="C33" s="6">
        <v>322642.96000000002</v>
      </c>
      <c r="D33" s="5">
        <v>1323</v>
      </c>
      <c r="E33" s="14">
        <v>5.4514755784061704</v>
      </c>
      <c r="F33" s="6">
        <f t="shared" si="8"/>
        <v>7212.3021902313631</v>
      </c>
      <c r="G33" s="6">
        <f t="shared" si="9"/>
        <v>329855.26219023135</v>
      </c>
      <c r="H33" s="5">
        <v>1432.2</v>
      </c>
      <c r="I33" s="14">
        <v>5.4514755784061704</v>
      </c>
      <c r="J33" s="5">
        <f t="shared" si="10"/>
        <v>7807.6033233933176</v>
      </c>
      <c r="K33" s="5">
        <f t="shared" si="11"/>
        <v>330450.56332339335</v>
      </c>
      <c r="L33" s="5">
        <f t="shared" si="12"/>
        <v>595.30113316199277</v>
      </c>
      <c r="M33" s="5">
        <f t="shared" si="13"/>
        <v>322047.65886683803</v>
      </c>
      <c r="N33" s="5" t="b">
        <f t="shared" si="14"/>
        <v>1</v>
      </c>
      <c r="O33" s="5">
        <f t="shared" si="15"/>
        <v>329855.26219023135</v>
      </c>
    </row>
    <row r="34" spans="1:15" x14ac:dyDescent="0.25">
      <c r="A34" s="4" t="s">
        <v>28</v>
      </c>
      <c r="B34" s="6">
        <v>304887.56</v>
      </c>
      <c r="C34" s="6">
        <v>375850.83</v>
      </c>
      <c r="D34" s="5">
        <v>1323</v>
      </c>
      <c r="E34" s="14">
        <v>6.0308277634961431</v>
      </c>
      <c r="F34" s="6">
        <f t="shared" si="8"/>
        <v>7978.7851311053973</v>
      </c>
      <c r="G34" s="6">
        <f t="shared" si="9"/>
        <v>383829.61513110541</v>
      </c>
      <c r="H34" s="5">
        <v>1432.2</v>
      </c>
      <c r="I34" s="14">
        <v>6.0308277634961431</v>
      </c>
      <c r="J34" s="5">
        <f t="shared" si="10"/>
        <v>8637.3515228791766</v>
      </c>
      <c r="K34" s="5">
        <f t="shared" si="11"/>
        <v>384488.18152287917</v>
      </c>
      <c r="L34" s="5">
        <f t="shared" si="12"/>
        <v>658.56639177375473</v>
      </c>
      <c r="M34" s="5">
        <f t="shared" si="13"/>
        <v>375192.26360822626</v>
      </c>
      <c r="N34" s="5" t="b">
        <f t="shared" si="14"/>
        <v>1</v>
      </c>
      <c r="O34" s="5">
        <f t="shared" si="15"/>
        <v>383829.61513110541</v>
      </c>
    </row>
    <row r="35" spans="1:15" x14ac:dyDescent="0.25">
      <c r="A35" s="4" t="s">
        <v>29</v>
      </c>
      <c r="B35" s="6">
        <v>334973.64</v>
      </c>
      <c r="C35" s="6">
        <v>412939.51</v>
      </c>
      <c r="D35" s="5">
        <v>1323</v>
      </c>
      <c r="E35" s="14">
        <v>6.5867609254498714</v>
      </c>
      <c r="F35" s="6">
        <f t="shared" si="8"/>
        <v>8714.2847043701804</v>
      </c>
      <c r="G35" s="6">
        <f t="shared" si="9"/>
        <v>421653.7947043702</v>
      </c>
      <c r="H35" s="5">
        <v>1432.2</v>
      </c>
      <c r="I35" s="14">
        <v>6.5867609254498714</v>
      </c>
      <c r="J35" s="5">
        <f t="shared" si="10"/>
        <v>9433.5589974293052</v>
      </c>
      <c r="K35" s="5">
        <f t="shared" si="11"/>
        <v>422373.06899742933</v>
      </c>
      <c r="L35" s="5">
        <f t="shared" si="12"/>
        <v>719.27429305913392</v>
      </c>
      <c r="M35" s="5">
        <f t="shared" si="13"/>
        <v>412220.23570694088</v>
      </c>
      <c r="N35" s="5" t="b">
        <f t="shared" si="14"/>
        <v>1</v>
      </c>
      <c r="O35" s="5">
        <f t="shared" si="15"/>
        <v>421653.7947043702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Price Calcuation </vt:lpstr>
      <vt:lpstr>Kochi to Diff Location Price</vt:lpstr>
      <vt:lpstr>Competitive Price Kochi to Ahme</vt:lpstr>
      <vt:lpstr>Competitive Price Kochi to Delh</vt:lpstr>
      <vt:lpstr>Competitive Price Kochi to Hald</vt:lpstr>
      <vt:lpstr>Competitive Price Kochi to Vish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 Malhotra</dc:creator>
  <cp:lastModifiedBy>Hardik Malhotra</cp:lastModifiedBy>
  <dcterms:created xsi:type="dcterms:W3CDTF">2023-07-13T08:26:24Z</dcterms:created>
  <dcterms:modified xsi:type="dcterms:W3CDTF">2023-07-24T10:16:42Z</dcterms:modified>
</cp:coreProperties>
</file>