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4D70CE17-B91E-48C7-98BD-4A5CFB9A83D3}" xr6:coauthVersionLast="47" xr6:coauthVersionMax="47" xr10:uidLastSave="{00000000-0000-0000-0000-000000000000}"/>
  <bookViews>
    <workbookView xWindow="-120" yWindow="-120" windowWidth="20730" windowHeight="11160" activeTab="2" xr2:uid="{8808C4BE-C4D6-4D69-9856-24195D8CEFC2}"/>
  </bookViews>
  <sheets>
    <sheet name="ITC India Import" sheetId="1" r:id="rId1"/>
    <sheet name="ITC India Export" sheetId="2" r:id="rId2"/>
    <sheet name="Export Potential" sheetId="6" r:id="rId3"/>
    <sheet name="eidb (1)" sheetId="7" r:id="rId4"/>
    <sheet name="eidb (2)" sheetId="9" r:id="rId5"/>
    <sheet name="eidb (3)" sheetId="10" r:id="rId6"/>
    <sheet name="eidb (4)" sheetId="11" r:id="rId7"/>
    <sheet name="eidb (5)" sheetId="12" r:id="rId8"/>
    <sheet name="eidb (6)" sheetId="13" r:id="rId9"/>
    <sheet name="India Imports" sheetId="8" r:id="rId10"/>
  </sheets>
  <definedNames>
    <definedName name="_xlnm._FilterDatabase" localSheetId="3" hidden="1">'eidb (1)'!$A$1:$F$25</definedName>
    <definedName name="_xlnm._FilterDatabase" localSheetId="7" hidden="1">'eidb (5)'!$A$1:$F$18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7" l="1"/>
  <c r="F23" i="7" s="1"/>
  <c r="D23" i="7"/>
  <c r="C23" i="7"/>
  <c r="F23" i="9"/>
  <c r="E23" i="9"/>
  <c r="D23" i="9"/>
  <c r="C23" i="9"/>
  <c r="F21" i="10"/>
  <c r="E21" i="10"/>
  <c r="D21" i="10"/>
  <c r="C21" i="10"/>
  <c r="F20" i="12"/>
  <c r="D20" i="12"/>
  <c r="E20" i="12"/>
  <c r="C20" i="12"/>
  <c r="D16" i="8"/>
  <c r="L16" i="8"/>
  <c r="F16" i="8"/>
  <c r="J16" i="8"/>
  <c r="H16" i="8"/>
  <c r="F23" i="11"/>
  <c r="E23" i="11"/>
  <c r="D23" i="11"/>
  <c r="C23" i="11"/>
  <c r="F25" i="13"/>
  <c r="E25" i="13"/>
  <c r="D25" i="13"/>
  <c r="C25" i="13"/>
  <c r="E19" i="12"/>
  <c r="D19" i="12"/>
  <c r="F19" i="12"/>
  <c r="C19" i="12"/>
  <c r="H29" i="8"/>
  <c r="H28" i="8"/>
  <c r="H27" i="8"/>
  <c r="H26" i="8"/>
  <c r="H25" i="8"/>
  <c r="H24" i="8"/>
  <c r="H23" i="8"/>
  <c r="H22" i="8"/>
  <c r="H21" i="8"/>
  <c r="H20" i="8"/>
  <c r="H19" i="8"/>
  <c r="G19" i="8"/>
  <c r="G20" i="8"/>
  <c r="G21" i="8"/>
  <c r="G22" i="8"/>
  <c r="G23" i="8"/>
  <c r="G24" i="8"/>
  <c r="G25" i="8"/>
  <c r="G26" i="8"/>
  <c r="G27" i="8"/>
  <c r="G28" i="8"/>
  <c r="G29" i="8"/>
  <c r="G18" i="8"/>
  <c r="F19" i="8"/>
  <c r="F20" i="8"/>
  <c r="F21" i="8"/>
  <c r="F22" i="8"/>
  <c r="F23" i="8"/>
  <c r="F24" i="8"/>
  <c r="F25" i="8"/>
  <c r="F26" i="8"/>
  <c r="F27" i="8"/>
  <c r="F28" i="8"/>
  <c r="F29" i="8"/>
  <c r="F18" i="8"/>
  <c r="C20" i="8"/>
  <c r="C21" i="8"/>
  <c r="C22" i="8"/>
  <c r="C23" i="8"/>
  <c r="C24" i="8"/>
  <c r="C25" i="8"/>
  <c r="C26" i="8"/>
  <c r="C27" i="8"/>
  <c r="C28" i="8"/>
  <c r="C29" i="8"/>
  <c r="C19" i="8"/>
  <c r="X15" i="8"/>
  <c r="V15" i="8"/>
  <c r="T15" i="8"/>
  <c r="R15" i="8"/>
  <c r="P15" i="8"/>
  <c r="N15" i="8"/>
  <c r="L15" i="8"/>
  <c r="J15" i="8"/>
  <c r="H15" i="8"/>
  <c r="F15" i="8"/>
  <c r="D15" i="8"/>
  <c r="B15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3" i="8"/>
  <c r="D22" i="9"/>
  <c r="E22" i="9"/>
  <c r="F22" i="9"/>
  <c r="C22" i="9"/>
  <c r="D20" i="10"/>
  <c r="E20" i="10"/>
  <c r="F20" i="10"/>
  <c r="C20" i="10"/>
  <c r="D22" i="11"/>
  <c r="E22" i="11"/>
  <c r="F22" i="11"/>
  <c r="C22" i="11"/>
  <c r="D24" i="13"/>
  <c r="E24" i="13"/>
  <c r="F24" i="13"/>
  <c r="C24" i="13"/>
  <c r="D21" i="7"/>
  <c r="E21" i="7"/>
  <c r="F21" i="7"/>
  <c r="C21" i="7"/>
  <c r="G6" i="6"/>
  <c r="H6" i="6"/>
  <c r="F6" i="6"/>
  <c r="H8" i="6"/>
  <c r="H9" i="6"/>
  <c r="H10" i="6"/>
  <c r="H11" i="6"/>
  <c r="H12" i="6"/>
  <c r="H13" i="6"/>
  <c r="H14" i="6"/>
  <c r="H15" i="6"/>
  <c r="H16" i="6"/>
  <c r="H17" i="6"/>
  <c r="H7" i="6"/>
  <c r="G8" i="6"/>
  <c r="G9" i="6"/>
  <c r="G10" i="6"/>
  <c r="G11" i="6"/>
  <c r="G12" i="6"/>
  <c r="G13" i="6"/>
  <c r="G14" i="6"/>
  <c r="G15" i="6"/>
  <c r="G16" i="6"/>
  <c r="G17" i="6"/>
  <c r="G7" i="6"/>
  <c r="F8" i="6"/>
  <c r="F9" i="6"/>
  <c r="F10" i="6"/>
  <c r="F11" i="6"/>
  <c r="F12" i="6"/>
  <c r="F13" i="6"/>
  <c r="F14" i="6"/>
  <c r="F15" i="6"/>
  <c r="F16" i="6"/>
  <c r="F7" i="6"/>
  <c r="B17" i="6"/>
  <c r="C17" i="6"/>
  <c r="D17" i="6"/>
  <c r="E17" i="6"/>
  <c r="F17" i="6" s="1"/>
  <c r="N14" i="1" l="1"/>
  <c r="O14" i="1"/>
  <c r="P14" i="1"/>
  <c r="Q14" i="1"/>
  <c r="R14" i="1"/>
  <c r="S14" i="1"/>
  <c r="T14" i="1"/>
  <c r="U14" i="1"/>
  <c r="V14" i="1"/>
  <c r="W14" i="1"/>
  <c r="X14" i="2"/>
  <c r="W14" i="2"/>
  <c r="V14" i="2"/>
  <c r="U14" i="2"/>
  <c r="T14" i="2"/>
  <c r="S14" i="2"/>
  <c r="R14" i="2"/>
  <c r="Q14" i="2"/>
  <c r="P14" i="2"/>
  <c r="O14" i="2"/>
  <c r="K14" i="2"/>
  <c r="J14" i="2"/>
  <c r="I14" i="2"/>
  <c r="H14" i="2"/>
  <c r="G14" i="2"/>
  <c r="F14" i="2"/>
  <c r="E14" i="2"/>
  <c r="D14" i="2"/>
  <c r="C14" i="2"/>
  <c r="B14" i="2"/>
  <c r="B14" i="1"/>
  <c r="C14" i="1"/>
  <c r="D14" i="1"/>
  <c r="E14" i="1"/>
  <c r="F14" i="1"/>
  <c r="G14" i="1"/>
  <c r="H14" i="1"/>
  <c r="I14" i="1"/>
  <c r="J14" i="1"/>
  <c r="K14" i="1"/>
</calcChain>
</file>

<file path=xl/sharedStrings.xml><?xml version="1.0" encoding="utf-8"?>
<sst xmlns="http://schemas.openxmlformats.org/spreadsheetml/2006/main" count="375" uniqueCount="94">
  <si>
    <t>World</t>
  </si>
  <si>
    <t>China</t>
  </si>
  <si>
    <t>Malaysia</t>
  </si>
  <si>
    <t>Korea, Republic of</t>
  </si>
  <si>
    <t>Indonesia</t>
  </si>
  <si>
    <t>Japan</t>
  </si>
  <si>
    <t>Taipei, Chinese</t>
  </si>
  <si>
    <t>Singapore</t>
  </si>
  <si>
    <t>Russian Federation</t>
  </si>
  <si>
    <t>Netherlands</t>
  </si>
  <si>
    <t>Belgium</t>
  </si>
  <si>
    <t>Unit</t>
  </si>
  <si>
    <t>USD Thousand</t>
  </si>
  <si>
    <t>Others</t>
  </si>
  <si>
    <t>By Value</t>
  </si>
  <si>
    <t xml:space="preserve">USD thousand </t>
  </si>
  <si>
    <t>United States of America</t>
  </si>
  <si>
    <t>Tons</t>
  </si>
  <si>
    <t>By Volume</t>
  </si>
  <si>
    <t>United Arab Emirates</t>
  </si>
  <si>
    <t>Bangladesh</t>
  </si>
  <si>
    <t>Türkiye</t>
  </si>
  <si>
    <t>Kenya</t>
  </si>
  <si>
    <t>Saudi Arabia</t>
  </si>
  <si>
    <t>Brazil</t>
  </si>
  <si>
    <t>Myanmar</t>
  </si>
  <si>
    <t>Nepal</t>
  </si>
  <si>
    <t>Germany</t>
  </si>
  <si>
    <t xml:space="preserve">Importer Country </t>
  </si>
  <si>
    <t>Exporter Country</t>
  </si>
  <si>
    <t xml:space="preserve">Unit </t>
  </si>
  <si>
    <t>South Africa</t>
  </si>
  <si>
    <t xml:space="preserve">Tons </t>
  </si>
  <si>
    <t>Imported quantity, Tons</t>
  </si>
  <si>
    <t>Imported quantity</t>
  </si>
  <si>
    <t>Sri Lanka</t>
  </si>
  <si>
    <t>India</t>
  </si>
  <si>
    <t>France</t>
  </si>
  <si>
    <t>Importing Nations</t>
  </si>
  <si>
    <t xml:space="preserve">  </t>
  </si>
  <si>
    <t xml:space="preserve">%Share </t>
  </si>
  <si>
    <t xml:space="preserve">India's Total </t>
  </si>
  <si>
    <t>Total</t>
  </si>
  <si>
    <t xml:space="preserve">U S A </t>
  </si>
  <si>
    <t xml:space="preserve">U K </t>
  </si>
  <si>
    <t xml:space="preserve">U ARAB EMTS </t>
  </si>
  <si>
    <t xml:space="preserve">TURKEY </t>
  </si>
  <si>
    <t xml:space="preserve">SWITZERLAND </t>
  </si>
  <si>
    <t xml:space="preserve">SPAIN </t>
  </si>
  <si>
    <t xml:space="preserve">SOUTH AFRICA </t>
  </si>
  <si>
    <t xml:space="preserve">SINGAPORE </t>
  </si>
  <si>
    <t xml:space="preserve">RUSSIA </t>
  </si>
  <si>
    <t xml:space="preserve">NETHERLAND </t>
  </si>
  <si>
    <t xml:space="preserve">MALAYSIA </t>
  </si>
  <si>
    <t xml:space="preserve">KOREA RP </t>
  </si>
  <si>
    <t xml:space="preserve">JAPAN </t>
  </si>
  <si>
    <t xml:space="preserve">INDONESIA </t>
  </si>
  <si>
    <t xml:space="preserve">GERMANY </t>
  </si>
  <si>
    <t xml:space="preserve">CHINA P RP </t>
  </si>
  <si>
    <t xml:space="preserve">TAIWAN </t>
  </si>
  <si>
    <t xml:space="preserve">CANADA </t>
  </si>
  <si>
    <t xml:space="preserve">BELGIUM </t>
  </si>
  <si>
    <t xml:space="preserve">2022-2023 </t>
  </si>
  <si>
    <t>2021-2022</t>
  </si>
  <si>
    <t>Quntity in thousands</t>
  </si>
  <si>
    <t>Values in Rs. Lacs</t>
  </si>
  <si>
    <t>Country</t>
  </si>
  <si>
    <t>S.No.</t>
  </si>
  <si>
    <t>Countries</t>
  </si>
  <si>
    <t xml:space="preserve">Value </t>
  </si>
  <si>
    <t>Volume</t>
  </si>
  <si>
    <t xml:space="preserve">Total </t>
  </si>
  <si>
    <t>2019-2020</t>
  </si>
  <si>
    <t xml:space="preserve">2020-2021 </t>
  </si>
  <si>
    <t xml:space="preserve">CYPRUS </t>
  </si>
  <si>
    <t xml:space="preserve">CZECH REPUBLIC </t>
  </si>
  <si>
    <t xml:space="preserve">HONG KONG </t>
  </si>
  <si>
    <t>2017-2018</t>
  </si>
  <si>
    <t xml:space="preserve">2018-2019 </t>
  </si>
  <si>
    <t xml:space="preserve">BRAZIL </t>
  </si>
  <si>
    <t xml:space="preserve">SAUDI ARAB </t>
  </si>
  <si>
    <t>2015-2016</t>
  </si>
  <si>
    <t xml:space="preserve">2016-2017 </t>
  </si>
  <si>
    <t xml:space="preserve">FRANCE </t>
  </si>
  <si>
    <t xml:space="preserve">ITALY </t>
  </si>
  <si>
    <t xml:space="preserve">KOREA DP RP </t>
  </si>
  <si>
    <t>2013-2014</t>
  </si>
  <si>
    <t xml:space="preserve">2014-2015 </t>
  </si>
  <si>
    <t>2011-2012</t>
  </si>
  <si>
    <t xml:space="preserve">2012-2013 </t>
  </si>
  <si>
    <t xml:space="preserve">AUSTRALIA </t>
  </si>
  <si>
    <t xml:space="preserve">REUNION </t>
  </si>
  <si>
    <t xml:space="preserve">THAILAND </t>
  </si>
  <si>
    <t>Lacs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</si>
</sst>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2B54"/>
      <name val="Arial"/>
      <family val="2"/>
    </font>
    <font>
      <sz val="10"/>
      <color rgb="FF8A2BE2"/>
      <name val="Arial"/>
      <family val="2"/>
    </font>
    <font>
      <sz val="10"/>
      <color rgb="FF3CB371"/>
      <name val="Arial"/>
      <family val="2"/>
    </font>
    <font>
      <sz val="10"/>
      <color rgb="FFDAA52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2B54"/>
      </left>
      <right/>
      <top style="thin">
        <color rgb="FF002B54"/>
      </top>
      <bottom style="thin">
        <color rgb="FF002B5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horizontal="right" wrapText="1"/>
    </xf>
    <xf numFmtId="0" fontId="7" fillId="5" borderId="8" xfId="0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left" wrapText="1"/>
    </xf>
    <xf numFmtId="0" fontId="4" fillId="2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right" wrapText="1"/>
    </xf>
    <xf numFmtId="0" fontId="5" fillId="5" borderId="11" xfId="0" applyFont="1" applyFill="1" applyBorder="1" applyAlignment="1">
      <alignment horizontal="right" wrapText="1"/>
    </xf>
    <xf numFmtId="0" fontId="5" fillId="4" borderId="11" xfId="0" applyFont="1" applyFill="1" applyBorder="1" applyAlignment="1">
      <alignment horizontal="right" wrapText="1"/>
    </xf>
    <xf numFmtId="0" fontId="8" fillId="5" borderId="12" xfId="0" applyFont="1" applyFill="1" applyBorder="1" applyAlignment="1">
      <alignment horizontal="right" wrapText="1"/>
    </xf>
    <xf numFmtId="0" fontId="5" fillId="4" borderId="13" xfId="0" applyFont="1" applyFill="1" applyBorder="1" applyAlignment="1">
      <alignment horizontal="right" wrapText="1"/>
    </xf>
    <xf numFmtId="0" fontId="1" fillId="0" borderId="14" xfId="0" applyFont="1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right" vertical="top" wrapText="1"/>
    </xf>
    <xf numFmtId="0" fontId="10" fillId="0" borderId="6" xfId="0" applyFont="1" applyBorder="1" applyAlignment="1">
      <alignment horizontal="right" vertical="top" wrapText="1"/>
    </xf>
    <xf numFmtId="0" fontId="10" fillId="0" borderId="15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4" fontId="10" fillId="0" borderId="6" xfId="0" applyNumberFormat="1" applyFont="1" applyBorder="1" applyAlignment="1">
      <alignment horizontal="right" vertical="top" wrapText="1"/>
    </xf>
    <xf numFmtId="0" fontId="0" fillId="0" borderId="6" xfId="0" applyBorder="1" applyAlignment="1">
      <alignment wrapText="1"/>
    </xf>
    <xf numFmtId="4" fontId="10" fillId="0" borderId="6" xfId="0" applyNumberFormat="1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9" fillId="0" borderId="6" xfId="0" applyFont="1" applyBorder="1" applyAlignment="1">
      <alignment vertical="top" wrapText="1"/>
    </xf>
    <xf numFmtId="4" fontId="9" fillId="0" borderId="6" xfId="0" applyNumberFormat="1" applyFont="1" applyBorder="1" applyAlignment="1">
      <alignment horizontal="right" vertical="top" wrapText="1"/>
    </xf>
    <xf numFmtId="0" fontId="4" fillId="6" borderId="6" xfId="0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top" wrapText="1"/>
    </xf>
    <xf numFmtId="1" fontId="1" fillId="0" borderId="10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9" fontId="0" fillId="0" borderId="0" xfId="1" applyFont="1"/>
    <xf numFmtId="1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Imports'!$B$18:$B$29</c:f>
              <c:numCache>
                <c:formatCode>0</c:formatCode>
                <c:ptCount val="12"/>
                <c:pt idx="0">
                  <c:v>116164.82280336849</c:v>
                </c:pt>
                <c:pt idx="1">
                  <c:v>104907.05640000485</c:v>
                </c:pt>
                <c:pt idx="2">
                  <c:v>117550.41680290128</c:v>
                </c:pt>
                <c:pt idx="3">
                  <c:v>105713.69075807501</c:v>
                </c:pt>
                <c:pt idx="4">
                  <c:v>68841.57526885446</c:v>
                </c:pt>
                <c:pt idx="5">
                  <c:v>67988.402936277838</c:v>
                </c:pt>
                <c:pt idx="6">
                  <c:v>83686.812772789723</c:v>
                </c:pt>
                <c:pt idx="7">
                  <c:v>93796.24013251414</c:v>
                </c:pt>
                <c:pt idx="8">
                  <c:v>79433.82286372043</c:v>
                </c:pt>
                <c:pt idx="9">
                  <c:v>80294.863899640739</c:v>
                </c:pt>
                <c:pt idx="10">
                  <c:v>148919.33914915609</c:v>
                </c:pt>
                <c:pt idx="11">
                  <c:v>133102.29105197208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52A-9B30-3DA3DA5D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644416"/>
        <c:axId val="1145646816"/>
      </c:lineChart>
      <c:catAx>
        <c:axId val="11456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46816"/>
        <c:crosses val="autoZero"/>
        <c:auto val="1"/>
        <c:lblAlgn val="ctr"/>
        <c:lblOffset val="100"/>
        <c:noMultiLvlLbl val="0"/>
      </c:catAx>
      <c:valAx>
        <c:axId val="11456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16</xdr:row>
      <xdr:rowOff>71437</xdr:rowOff>
    </xdr:from>
    <xdr:to>
      <xdr:col>17</xdr:col>
      <xdr:colOff>428625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12DE2-0E47-BE41-9C4E-5806FF69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B4EB-9EB6-42A3-BF75-D6238F51F27F}">
  <sheetPr codeName="Sheet1"/>
  <dimension ref="A1:W14"/>
  <sheetViews>
    <sheetView topLeftCell="B1" workbookViewId="0">
      <selection activeCell="W5" sqref="W5"/>
    </sheetView>
  </sheetViews>
  <sheetFormatPr defaultRowHeight="15" x14ac:dyDescent="0.25"/>
  <cols>
    <col min="1" max="1" width="18.140625" bestFit="1" customWidth="1"/>
    <col min="2" max="2" width="13.85546875" bestFit="1" customWidth="1"/>
    <col min="13" max="13" width="22.140625" customWidth="1"/>
    <col min="15" max="15" width="10.5703125" bestFit="1" customWidth="1"/>
  </cols>
  <sheetData>
    <row r="1" spans="1:23" ht="15" customHeight="1" x14ac:dyDescent="0.25">
      <c r="A1" s="2" t="s">
        <v>11</v>
      </c>
      <c r="B1" s="3" t="s">
        <v>15</v>
      </c>
      <c r="C1" s="3" t="s">
        <v>14</v>
      </c>
      <c r="D1" s="4"/>
      <c r="E1" s="4"/>
      <c r="F1" s="4"/>
      <c r="G1" s="4"/>
      <c r="H1" s="4"/>
      <c r="I1" s="4"/>
      <c r="J1" s="4"/>
      <c r="K1" s="4"/>
      <c r="M1" s="2" t="s">
        <v>11</v>
      </c>
      <c r="N1" s="2" t="s">
        <v>17</v>
      </c>
      <c r="O1" s="2" t="s">
        <v>18</v>
      </c>
      <c r="P1" s="4"/>
      <c r="Q1" s="4"/>
      <c r="R1" s="4"/>
      <c r="S1" s="4"/>
      <c r="T1" s="4"/>
      <c r="U1" s="4"/>
      <c r="V1" s="4"/>
      <c r="W1" s="4"/>
    </row>
    <row r="2" spans="1:23" x14ac:dyDescent="0.25">
      <c r="A2" s="5" t="s">
        <v>29</v>
      </c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  <c r="I2" s="5">
        <v>2019</v>
      </c>
      <c r="J2" s="5">
        <v>2020</v>
      </c>
      <c r="K2" s="5">
        <v>2021</v>
      </c>
      <c r="M2" s="5" t="s">
        <v>29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</row>
    <row r="3" spans="1:23" x14ac:dyDescent="0.25">
      <c r="A3" s="8" t="s">
        <v>0</v>
      </c>
      <c r="B3" s="9">
        <v>31231</v>
      </c>
      <c r="C3" s="9">
        <v>31010</v>
      </c>
      <c r="D3" s="9">
        <v>38709</v>
      </c>
      <c r="E3" s="9">
        <v>27215</v>
      </c>
      <c r="F3" s="9">
        <v>24008</v>
      </c>
      <c r="G3" s="9">
        <v>36721</v>
      </c>
      <c r="H3" s="9">
        <v>51533</v>
      </c>
      <c r="I3" s="9">
        <v>57819</v>
      </c>
      <c r="J3" s="9">
        <v>48585</v>
      </c>
      <c r="K3" s="9">
        <v>94127</v>
      </c>
      <c r="M3" s="8" t="s">
        <v>0</v>
      </c>
      <c r="N3" s="9">
        <v>16027</v>
      </c>
      <c r="O3" s="9">
        <v>16098</v>
      </c>
      <c r="P3" s="9">
        <v>20683</v>
      </c>
      <c r="Q3" s="9">
        <v>23148</v>
      </c>
      <c r="R3" s="9">
        <v>25689</v>
      </c>
      <c r="S3" s="9">
        <v>28825</v>
      </c>
      <c r="T3" s="9">
        <v>38196</v>
      </c>
      <c r="U3" s="9">
        <v>47993</v>
      </c>
      <c r="V3" s="9">
        <v>48863</v>
      </c>
      <c r="W3" s="9">
        <v>56882</v>
      </c>
    </row>
    <row r="4" spans="1:23" x14ac:dyDescent="0.25">
      <c r="A4" s="2" t="s">
        <v>1</v>
      </c>
      <c r="B4" s="6">
        <v>8152</v>
      </c>
      <c r="C4" s="6">
        <v>6783</v>
      </c>
      <c r="D4" s="6">
        <v>7555</v>
      </c>
      <c r="E4" s="6">
        <v>8369</v>
      </c>
      <c r="F4" s="6">
        <v>4794</v>
      </c>
      <c r="G4" s="6">
        <v>8709</v>
      </c>
      <c r="H4" s="6">
        <v>19923</v>
      </c>
      <c r="I4" s="6">
        <v>24700</v>
      </c>
      <c r="J4" s="6">
        <v>7192</v>
      </c>
      <c r="K4" s="6">
        <v>41038</v>
      </c>
      <c r="M4" s="2" t="s">
        <v>1</v>
      </c>
      <c r="N4" s="6">
        <v>4063</v>
      </c>
      <c r="O4" s="6">
        <v>3635</v>
      </c>
      <c r="P4" s="6">
        <v>4050</v>
      </c>
      <c r="Q4" s="6">
        <v>7367</v>
      </c>
      <c r="R4" s="6">
        <v>4472</v>
      </c>
      <c r="S4" s="6">
        <v>6927</v>
      </c>
      <c r="T4" s="6">
        <v>15165</v>
      </c>
      <c r="U4" s="6">
        <v>21100</v>
      </c>
      <c r="V4" s="6">
        <v>6942</v>
      </c>
      <c r="W4" s="6">
        <v>24770</v>
      </c>
    </row>
    <row r="5" spans="1:23" x14ac:dyDescent="0.25">
      <c r="A5" s="2" t="s">
        <v>2</v>
      </c>
      <c r="B5" s="6">
        <v>8170</v>
      </c>
      <c r="C5" s="6">
        <v>11072</v>
      </c>
      <c r="D5" s="6">
        <v>11935</v>
      </c>
      <c r="E5" s="6">
        <v>7382</v>
      </c>
      <c r="F5" s="6">
        <v>7190</v>
      </c>
      <c r="G5" s="6">
        <v>12022</v>
      </c>
      <c r="H5" s="6">
        <v>10537</v>
      </c>
      <c r="I5" s="6">
        <v>6710</v>
      </c>
      <c r="J5" s="6">
        <v>6869</v>
      </c>
      <c r="K5" s="6">
        <v>14769</v>
      </c>
      <c r="M5" s="2" t="s">
        <v>4</v>
      </c>
      <c r="N5" s="6">
        <v>2086</v>
      </c>
      <c r="O5" s="6">
        <v>2281</v>
      </c>
      <c r="P5" s="6">
        <v>4189</v>
      </c>
      <c r="Q5" s="6">
        <v>2968</v>
      </c>
      <c r="R5" s="6">
        <v>3022</v>
      </c>
      <c r="S5" s="6">
        <v>6165</v>
      </c>
      <c r="T5" s="6">
        <v>6476</v>
      </c>
      <c r="U5" s="6">
        <v>8583</v>
      </c>
      <c r="V5" s="6">
        <v>11191</v>
      </c>
      <c r="W5" s="6">
        <v>8283</v>
      </c>
    </row>
    <row r="6" spans="1:23" x14ac:dyDescent="0.25">
      <c r="A6" s="2" t="s">
        <v>3</v>
      </c>
      <c r="B6" s="6">
        <v>2525</v>
      </c>
      <c r="C6" s="6">
        <v>2030</v>
      </c>
      <c r="D6" s="6">
        <v>1921</v>
      </c>
      <c r="E6" s="6">
        <v>2208</v>
      </c>
      <c r="F6" s="6">
        <v>2060</v>
      </c>
      <c r="G6" s="6">
        <v>1281</v>
      </c>
      <c r="H6" s="6">
        <v>3842</v>
      </c>
      <c r="I6" s="6">
        <v>9654</v>
      </c>
      <c r="J6" s="6">
        <v>14307</v>
      </c>
      <c r="K6" s="6">
        <v>13075</v>
      </c>
      <c r="M6" s="2" t="s">
        <v>2</v>
      </c>
      <c r="N6" s="6">
        <v>4303</v>
      </c>
      <c r="O6" s="6">
        <v>5801</v>
      </c>
      <c r="P6" s="6">
        <v>6380</v>
      </c>
      <c r="Q6" s="6">
        <v>6310</v>
      </c>
      <c r="R6" s="6">
        <v>7868</v>
      </c>
      <c r="S6" s="6">
        <v>9298</v>
      </c>
      <c r="T6" s="6">
        <v>7467</v>
      </c>
      <c r="U6" s="6">
        <v>5082</v>
      </c>
      <c r="V6" s="6">
        <v>6521</v>
      </c>
      <c r="W6" s="6">
        <v>8029</v>
      </c>
    </row>
    <row r="7" spans="1:23" x14ac:dyDescent="0.25">
      <c r="A7" s="2" t="s">
        <v>4</v>
      </c>
      <c r="B7" s="6">
        <v>3758</v>
      </c>
      <c r="C7" s="6">
        <v>4096</v>
      </c>
      <c r="D7" s="6">
        <v>7472</v>
      </c>
      <c r="E7" s="6">
        <v>3517</v>
      </c>
      <c r="F7" s="6">
        <v>2605</v>
      </c>
      <c r="G7" s="6">
        <v>7057</v>
      </c>
      <c r="H7" s="6">
        <v>8184</v>
      </c>
      <c r="I7" s="6">
        <v>9795</v>
      </c>
      <c r="J7" s="6">
        <v>10369</v>
      </c>
      <c r="K7" s="6">
        <v>11605</v>
      </c>
      <c r="M7" s="2" t="s">
        <v>3</v>
      </c>
      <c r="N7" s="6">
        <v>1287</v>
      </c>
      <c r="O7" s="2">
        <v>987</v>
      </c>
      <c r="P7" s="2">
        <v>989</v>
      </c>
      <c r="Q7" s="6">
        <v>1830</v>
      </c>
      <c r="R7" s="6">
        <v>2321</v>
      </c>
      <c r="S7" s="2">
        <v>985</v>
      </c>
      <c r="T7" s="6">
        <v>2713</v>
      </c>
      <c r="U7" s="6">
        <v>7902</v>
      </c>
      <c r="V7" s="6">
        <v>14441</v>
      </c>
      <c r="W7" s="6">
        <v>7623</v>
      </c>
    </row>
    <row r="8" spans="1:23" x14ac:dyDescent="0.25">
      <c r="A8" s="2" t="s">
        <v>5</v>
      </c>
      <c r="B8" s="2">
        <v>215</v>
      </c>
      <c r="C8" s="2">
        <v>11</v>
      </c>
      <c r="D8" s="2">
        <v>7</v>
      </c>
      <c r="E8" s="2">
        <v>3</v>
      </c>
      <c r="F8" s="2">
        <v>681</v>
      </c>
      <c r="G8" s="2">
        <v>1</v>
      </c>
      <c r="H8" s="2">
        <v>0</v>
      </c>
      <c r="I8" s="2">
        <v>7</v>
      </c>
      <c r="J8" s="2">
        <v>494</v>
      </c>
      <c r="K8" s="6">
        <v>7938</v>
      </c>
      <c r="M8" s="2" t="s">
        <v>5</v>
      </c>
      <c r="N8" s="2">
        <v>103</v>
      </c>
      <c r="O8" s="2">
        <v>0</v>
      </c>
      <c r="P8" s="2">
        <v>1</v>
      </c>
      <c r="Q8" s="2">
        <v>0</v>
      </c>
      <c r="R8" s="2">
        <v>801</v>
      </c>
      <c r="S8" s="2">
        <v>0</v>
      </c>
      <c r="T8" s="2">
        <v>0</v>
      </c>
      <c r="U8" s="2">
        <v>0</v>
      </c>
      <c r="V8" s="2">
        <v>467</v>
      </c>
      <c r="W8" s="6">
        <v>5352</v>
      </c>
    </row>
    <row r="9" spans="1:23" x14ac:dyDescent="0.25">
      <c r="A9" s="2" t="s">
        <v>6</v>
      </c>
      <c r="B9" s="2">
        <v>920</v>
      </c>
      <c r="C9" s="2">
        <v>42</v>
      </c>
      <c r="D9" s="2">
        <v>549</v>
      </c>
      <c r="E9" s="2">
        <v>532</v>
      </c>
      <c r="F9" s="6">
        <v>1768</v>
      </c>
      <c r="G9" s="6">
        <v>1996</v>
      </c>
      <c r="H9" s="6">
        <v>1373</v>
      </c>
      <c r="I9" s="6">
        <v>1300</v>
      </c>
      <c r="J9" s="2">
        <v>672</v>
      </c>
      <c r="K9" s="6">
        <v>2561</v>
      </c>
      <c r="M9" s="2" t="s">
        <v>6</v>
      </c>
      <c r="N9" s="2">
        <v>468</v>
      </c>
      <c r="O9" s="2">
        <v>20</v>
      </c>
      <c r="P9" s="2">
        <v>284</v>
      </c>
      <c r="Q9" s="2">
        <v>476</v>
      </c>
      <c r="R9" s="6">
        <v>1972</v>
      </c>
      <c r="S9" s="6">
        <v>1552</v>
      </c>
      <c r="T9" s="2">
        <v>961</v>
      </c>
      <c r="U9" s="2">
        <v>975</v>
      </c>
      <c r="V9" s="2">
        <v>660</v>
      </c>
      <c r="W9" s="6">
        <v>1151</v>
      </c>
    </row>
    <row r="10" spans="1:23" x14ac:dyDescent="0.25">
      <c r="A10" s="2" t="s">
        <v>7</v>
      </c>
      <c r="B10" s="6">
        <v>4902</v>
      </c>
      <c r="C10" s="6">
        <v>5136</v>
      </c>
      <c r="D10" s="6">
        <v>6373</v>
      </c>
      <c r="E10" s="6">
        <v>3387</v>
      </c>
      <c r="F10" s="6">
        <v>3335</v>
      </c>
      <c r="G10" s="6">
        <v>2571</v>
      </c>
      <c r="H10" s="6">
        <v>5155</v>
      </c>
      <c r="I10" s="6">
        <v>4916</v>
      </c>
      <c r="J10" s="6">
        <v>1956</v>
      </c>
      <c r="K10" s="6">
        <v>1441</v>
      </c>
      <c r="M10" s="2" t="s">
        <v>7</v>
      </c>
      <c r="N10" s="6">
        <v>2394</v>
      </c>
      <c r="O10" s="6">
        <v>2434</v>
      </c>
      <c r="P10" s="6">
        <v>3184</v>
      </c>
      <c r="Q10" s="6">
        <v>2717</v>
      </c>
      <c r="R10" s="6">
        <v>3524</v>
      </c>
      <c r="S10" s="6">
        <v>1802</v>
      </c>
      <c r="T10" s="6">
        <v>3693</v>
      </c>
      <c r="U10" s="6">
        <v>3741</v>
      </c>
      <c r="V10" s="6">
        <v>1771</v>
      </c>
      <c r="W10" s="2">
        <v>711</v>
      </c>
    </row>
    <row r="11" spans="1:23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214</v>
      </c>
      <c r="H11" s="2">
        <v>169</v>
      </c>
      <c r="I11" s="2">
        <v>182</v>
      </c>
      <c r="J11" s="6">
        <v>5149</v>
      </c>
      <c r="K11" s="2">
        <v>601</v>
      </c>
      <c r="M11" s="2" t="s">
        <v>8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174</v>
      </c>
      <c r="T11" s="2">
        <v>156</v>
      </c>
      <c r="U11" s="2">
        <v>168</v>
      </c>
      <c r="V11" s="6">
        <v>5797</v>
      </c>
      <c r="W11" s="2">
        <v>520</v>
      </c>
    </row>
    <row r="12" spans="1:23" x14ac:dyDescent="0.25">
      <c r="A12" s="2" t="s">
        <v>9</v>
      </c>
      <c r="B12" s="2">
        <v>33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60</v>
      </c>
      <c r="I12" s="2">
        <v>222</v>
      </c>
      <c r="J12" s="2">
        <v>201</v>
      </c>
      <c r="K12" s="2">
        <v>599</v>
      </c>
      <c r="M12" s="2" t="s">
        <v>10</v>
      </c>
      <c r="N12" s="2">
        <v>50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163</v>
      </c>
      <c r="W12" s="2">
        <v>159</v>
      </c>
    </row>
    <row r="13" spans="1:23" x14ac:dyDescent="0.25">
      <c r="A13" s="2" t="s">
        <v>10</v>
      </c>
      <c r="B13" s="2">
        <v>100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205</v>
      </c>
      <c r="K13" s="2">
        <v>174</v>
      </c>
      <c r="M13" s="2" t="s">
        <v>16</v>
      </c>
      <c r="N13" s="2">
        <v>203</v>
      </c>
      <c r="O13" s="2">
        <v>142</v>
      </c>
      <c r="P13" s="2">
        <v>143</v>
      </c>
      <c r="Q13" s="2">
        <v>176</v>
      </c>
      <c r="R13" s="2">
        <v>253</v>
      </c>
      <c r="S13" s="2">
        <v>948</v>
      </c>
      <c r="T13" s="2">
        <v>283</v>
      </c>
      <c r="U13" s="2">
        <v>139</v>
      </c>
      <c r="V13" s="2">
        <v>272</v>
      </c>
      <c r="W13" s="2">
        <v>84</v>
      </c>
    </row>
    <row r="14" spans="1:23" x14ac:dyDescent="0.25">
      <c r="A14" s="2" t="s">
        <v>13</v>
      </c>
      <c r="B14" s="6">
        <f>B3-SUM(B4:B13)</f>
        <v>2456</v>
      </c>
      <c r="C14" s="6">
        <f t="shared" ref="C14:K14" si="0">C3-SUM(C4:C13)</f>
        <v>1840</v>
      </c>
      <c r="D14" s="6">
        <f t="shared" si="0"/>
        <v>2897</v>
      </c>
      <c r="E14" s="6">
        <f t="shared" si="0"/>
        <v>1817</v>
      </c>
      <c r="F14" s="6">
        <f t="shared" si="0"/>
        <v>1575</v>
      </c>
      <c r="G14" s="6">
        <f t="shared" si="0"/>
        <v>2870</v>
      </c>
      <c r="H14" s="6">
        <f t="shared" si="0"/>
        <v>2290</v>
      </c>
      <c r="I14" s="6">
        <f t="shared" si="0"/>
        <v>333</v>
      </c>
      <c r="J14" s="6">
        <f t="shared" si="0"/>
        <v>1171</v>
      </c>
      <c r="K14" s="6">
        <f t="shared" si="0"/>
        <v>326</v>
      </c>
      <c r="M14" s="2" t="s">
        <v>13</v>
      </c>
      <c r="N14" s="6">
        <f>N3-SUM(N4:N13)</f>
        <v>1070</v>
      </c>
      <c r="O14" s="6">
        <f>O3-SUM(O4:O13)</f>
        <v>798</v>
      </c>
      <c r="P14" s="6">
        <f t="shared" ref="P14:W14" si="1">P3-SUM(P4:P13)</f>
        <v>1463</v>
      </c>
      <c r="Q14" s="6">
        <f t="shared" si="1"/>
        <v>1304</v>
      </c>
      <c r="R14" s="6">
        <f t="shared" si="1"/>
        <v>1456</v>
      </c>
      <c r="S14" s="6">
        <f t="shared" si="1"/>
        <v>974</v>
      </c>
      <c r="T14" s="6">
        <f t="shared" si="1"/>
        <v>1282</v>
      </c>
      <c r="U14" s="6">
        <f t="shared" si="1"/>
        <v>303</v>
      </c>
      <c r="V14" s="6">
        <f t="shared" si="1"/>
        <v>638</v>
      </c>
      <c r="W14" s="6">
        <f t="shared" si="1"/>
        <v>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A97-81E1-4ED5-8C6A-AA529F0340E4}">
  <dimension ref="A1:Y29"/>
  <sheetViews>
    <sheetView showGridLines="0" topLeftCell="A10" workbookViewId="0">
      <selection activeCell="J19" sqref="J19"/>
    </sheetView>
  </sheetViews>
  <sheetFormatPr defaultRowHeight="15" x14ac:dyDescent="0.25"/>
  <cols>
    <col min="1" max="1" width="13.28515625" bestFit="1" customWidth="1"/>
    <col min="2" max="2" width="11" bestFit="1" customWidth="1"/>
  </cols>
  <sheetData>
    <row r="1" spans="1:25" x14ac:dyDescent="0.25">
      <c r="A1" s="7" t="s">
        <v>68</v>
      </c>
      <c r="B1" s="62">
        <v>2012</v>
      </c>
      <c r="C1" s="62"/>
      <c r="D1" s="62">
        <v>2013</v>
      </c>
      <c r="E1" s="62"/>
      <c r="F1" s="62">
        <v>2014</v>
      </c>
      <c r="G1" s="62"/>
      <c r="H1" s="62">
        <v>2015</v>
      </c>
      <c r="I1" s="62"/>
      <c r="J1" s="62">
        <v>2016</v>
      </c>
      <c r="K1" s="62"/>
      <c r="L1" s="62">
        <v>2017</v>
      </c>
      <c r="M1" s="62"/>
      <c r="N1" s="62">
        <v>2018</v>
      </c>
      <c r="O1" s="62"/>
      <c r="P1" s="62">
        <v>2019</v>
      </c>
      <c r="Q1" s="62"/>
      <c r="R1" s="62">
        <v>2020</v>
      </c>
      <c r="S1" s="62"/>
      <c r="T1" s="62">
        <v>2021</v>
      </c>
      <c r="U1" s="62"/>
      <c r="V1" s="62">
        <v>2022</v>
      </c>
      <c r="W1" s="62"/>
      <c r="X1" s="62">
        <v>2023</v>
      </c>
      <c r="Y1" s="62"/>
    </row>
    <row r="2" spans="1:25" x14ac:dyDescent="0.25">
      <c r="A2" s="7"/>
      <c r="B2" s="7" t="s">
        <v>69</v>
      </c>
      <c r="C2" s="7" t="s">
        <v>70</v>
      </c>
      <c r="D2" s="7" t="s">
        <v>69</v>
      </c>
      <c r="E2" s="7" t="s">
        <v>70</v>
      </c>
      <c r="F2" s="7" t="s">
        <v>69</v>
      </c>
      <c r="G2" s="7" t="s">
        <v>70</v>
      </c>
      <c r="H2" s="7" t="s">
        <v>69</v>
      </c>
      <c r="I2" s="7" t="s">
        <v>70</v>
      </c>
      <c r="J2" s="7" t="s">
        <v>69</v>
      </c>
      <c r="K2" s="7" t="s">
        <v>70</v>
      </c>
      <c r="L2" s="7" t="s">
        <v>69</v>
      </c>
      <c r="M2" s="7" t="s">
        <v>70</v>
      </c>
      <c r="N2" s="7" t="s">
        <v>69</v>
      </c>
      <c r="O2" s="7" t="s">
        <v>70</v>
      </c>
      <c r="P2" s="7" t="s">
        <v>69</v>
      </c>
      <c r="Q2" s="7" t="s">
        <v>70</v>
      </c>
      <c r="R2" s="7" t="s">
        <v>69</v>
      </c>
      <c r="S2" s="7" t="s">
        <v>70</v>
      </c>
      <c r="T2" s="7" t="s">
        <v>69</v>
      </c>
      <c r="U2" s="7" t="s">
        <v>70</v>
      </c>
      <c r="V2" s="7" t="s">
        <v>69</v>
      </c>
      <c r="W2" s="7" t="s">
        <v>70</v>
      </c>
      <c r="X2" s="7" t="s">
        <v>69</v>
      </c>
      <c r="Y2" s="7" t="s">
        <v>70</v>
      </c>
    </row>
    <row r="3" spans="1:25" x14ac:dyDescent="0.25">
      <c r="A3" s="2" t="s">
        <v>58</v>
      </c>
      <c r="B3" s="46">
        <v>2634.56</v>
      </c>
      <c r="C3" s="46">
        <v>2264.7399999999998</v>
      </c>
      <c r="D3" s="46">
        <v>4890.3999999999996</v>
      </c>
      <c r="E3" s="46">
        <v>4600.46</v>
      </c>
      <c r="F3" s="46">
        <v>3110.61</v>
      </c>
      <c r="G3" s="46">
        <v>5336.54</v>
      </c>
      <c r="H3" s="46">
        <v>2656.81</v>
      </c>
      <c r="I3" s="46">
        <v>5261.22</v>
      </c>
      <c r="J3" s="46">
        <v>4355.3</v>
      </c>
      <c r="K3" s="46">
        <v>6197.3</v>
      </c>
      <c r="L3" s="46">
        <v>3439.63</v>
      </c>
      <c r="M3" s="46">
        <v>4683.24</v>
      </c>
      <c r="N3" s="46">
        <v>7885.5</v>
      </c>
      <c r="O3" s="46">
        <v>9622.02</v>
      </c>
      <c r="P3" s="46">
        <v>16082.84</v>
      </c>
      <c r="Q3" s="46">
        <v>17813.62</v>
      </c>
      <c r="R3" s="46">
        <v>14109.65</v>
      </c>
      <c r="S3" s="46">
        <v>17824.169999999998</v>
      </c>
      <c r="T3" s="46">
        <v>10704.95</v>
      </c>
      <c r="U3" s="46">
        <v>12170.44</v>
      </c>
      <c r="V3" s="44">
        <v>47704.53</v>
      </c>
      <c r="W3" s="44">
        <v>30715.78</v>
      </c>
      <c r="X3" s="44">
        <v>32976.17</v>
      </c>
      <c r="Y3" s="46">
        <v>24346.83</v>
      </c>
    </row>
    <row r="4" spans="1:25" x14ac:dyDescent="0.25">
      <c r="A4" s="2" t="s">
        <v>54</v>
      </c>
      <c r="B4" s="46">
        <v>174.81</v>
      </c>
      <c r="C4" s="46">
        <v>144.80000000000001</v>
      </c>
      <c r="D4" s="46">
        <v>1632.92</v>
      </c>
      <c r="E4" s="46">
        <v>1545.4</v>
      </c>
      <c r="F4" s="46">
        <v>1219.21</v>
      </c>
      <c r="G4" s="46">
        <v>1150.29</v>
      </c>
      <c r="H4" s="46">
        <v>973.9</v>
      </c>
      <c r="I4" s="46">
        <v>1069.8</v>
      </c>
      <c r="J4" s="46">
        <v>1580.7</v>
      </c>
      <c r="K4" s="46">
        <v>2341.73</v>
      </c>
      <c r="L4" s="46">
        <v>1142.27</v>
      </c>
      <c r="M4" s="46">
        <v>1719</v>
      </c>
      <c r="N4" s="46">
        <v>1097.1500000000001</v>
      </c>
      <c r="O4" s="46">
        <v>1264.23</v>
      </c>
      <c r="P4" s="46">
        <v>3784.27</v>
      </c>
      <c r="Q4" s="46">
        <v>3862.3</v>
      </c>
      <c r="R4" s="46">
        <v>9436.16</v>
      </c>
      <c r="S4" s="46">
        <v>12224.9</v>
      </c>
      <c r="T4" s="46">
        <v>6743.29</v>
      </c>
      <c r="U4" s="46">
        <v>8938.7000000000007</v>
      </c>
      <c r="V4" s="44">
        <v>12770.26</v>
      </c>
      <c r="W4" s="44">
        <v>9066</v>
      </c>
      <c r="X4" s="44">
        <v>12011.19</v>
      </c>
      <c r="Y4" s="46">
        <v>9788.5</v>
      </c>
    </row>
    <row r="5" spans="1:25" x14ac:dyDescent="0.25">
      <c r="A5" s="2" t="s">
        <v>56</v>
      </c>
      <c r="B5" s="46">
        <v>2256.4299999999998</v>
      </c>
      <c r="C5" s="46">
        <v>2089.36</v>
      </c>
      <c r="D5" s="46">
        <v>1795.62</v>
      </c>
      <c r="E5" s="46">
        <v>1840.38</v>
      </c>
      <c r="F5" s="46">
        <v>2881.54</v>
      </c>
      <c r="G5" s="46">
        <v>4255.7</v>
      </c>
      <c r="H5" s="46">
        <v>2637.09</v>
      </c>
      <c r="I5" s="46">
        <v>4103.33</v>
      </c>
      <c r="J5" s="46">
        <v>2162.73</v>
      </c>
      <c r="K5" s="46">
        <v>3211.09</v>
      </c>
      <c r="L5" s="46">
        <v>2544.38</v>
      </c>
      <c r="M5" s="46">
        <v>3893.34</v>
      </c>
      <c r="N5" s="46">
        <v>4602.7299999999996</v>
      </c>
      <c r="O5" s="46">
        <v>6022.84</v>
      </c>
      <c r="P5" s="46">
        <v>5895.34</v>
      </c>
      <c r="Q5" s="46">
        <v>6587.12</v>
      </c>
      <c r="R5" s="46">
        <v>6970.41</v>
      </c>
      <c r="S5" s="46">
        <v>9176.68</v>
      </c>
      <c r="T5" s="46">
        <v>9333.3799999999992</v>
      </c>
      <c r="U5" s="46">
        <v>12861.73</v>
      </c>
      <c r="V5" s="44">
        <v>8191.16</v>
      </c>
      <c r="W5" s="44">
        <v>6237.88</v>
      </c>
      <c r="X5" s="44">
        <v>9209.23</v>
      </c>
      <c r="Y5" s="46">
        <v>7241.39</v>
      </c>
    </row>
    <row r="6" spans="1:25" x14ac:dyDescent="0.25">
      <c r="A6" s="2" t="s">
        <v>53</v>
      </c>
      <c r="B6" s="46">
        <v>5290.39</v>
      </c>
      <c r="C6" s="46">
        <v>4465.29</v>
      </c>
      <c r="D6" s="46">
        <v>5158.3500000000004</v>
      </c>
      <c r="E6" s="46">
        <v>5036.79</v>
      </c>
      <c r="F6" s="46">
        <v>7172.78</v>
      </c>
      <c r="G6" s="46">
        <v>6453.24</v>
      </c>
      <c r="H6" s="46">
        <v>6202.47</v>
      </c>
      <c r="I6" s="46">
        <v>6074.49</v>
      </c>
      <c r="J6" s="46">
        <v>4830.29</v>
      </c>
      <c r="K6" s="46">
        <v>7145.29</v>
      </c>
      <c r="L6" s="46">
        <v>5039.03</v>
      </c>
      <c r="M6" s="46">
        <v>7457.79</v>
      </c>
      <c r="N6" s="46">
        <v>8317.1</v>
      </c>
      <c r="O6" s="46">
        <v>9749.85</v>
      </c>
      <c r="P6" s="46">
        <v>7337.27</v>
      </c>
      <c r="Q6" s="46">
        <v>7382.93</v>
      </c>
      <c r="R6" s="46">
        <v>3555.28</v>
      </c>
      <c r="S6" s="46">
        <v>4198.45</v>
      </c>
      <c r="T6" s="46">
        <v>6261.24</v>
      </c>
      <c r="U6" s="46">
        <v>7290.78</v>
      </c>
      <c r="V6" s="44">
        <v>13903.63</v>
      </c>
      <c r="W6" s="44">
        <v>8745.2999999999993</v>
      </c>
      <c r="X6" s="44">
        <v>10155.129999999999</v>
      </c>
      <c r="Y6" s="46">
        <v>7116.05</v>
      </c>
    </row>
    <row r="7" spans="1:25" x14ac:dyDescent="0.25">
      <c r="A7" s="2" t="s">
        <v>55</v>
      </c>
      <c r="B7" s="46">
        <v>425.49</v>
      </c>
      <c r="C7" s="46">
        <v>388.27</v>
      </c>
      <c r="D7" s="46">
        <v>18.89</v>
      </c>
      <c r="E7" s="46">
        <v>16.2</v>
      </c>
      <c r="F7" s="46">
        <v>6.05</v>
      </c>
      <c r="G7" s="46">
        <v>4.2</v>
      </c>
      <c r="H7" s="46">
        <v>0.38</v>
      </c>
      <c r="I7" s="46">
        <v>1.25</v>
      </c>
      <c r="J7" s="46">
        <v>3.08</v>
      </c>
      <c r="K7" s="46">
        <v>0.22</v>
      </c>
      <c r="L7" s="46">
        <v>502.28</v>
      </c>
      <c r="M7" s="46">
        <v>892.33</v>
      </c>
      <c r="N7" s="46">
        <v>0.97</v>
      </c>
      <c r="O7" s="46">
        <v>0.06</v>
      </c>
      <c r="P7" s="46">
        <v>0.93</v>
      </c>
      <c r="Q7" s="46">
        <v>0.04</v>
      </c>
      <c r="R7" s="46">
        <v>98.92</v>
      </c>
      <c r="S7" s="46">
        <v>122.85</v>
      </c>
      <c r="T7" s="46">
        <v>767.83</v>
      </c>
      <c r="U7" s="46">
        <v>954.55</v>
      </c>
      <c r="V7" s="44">
        <v>6549.18</v>
      </c>
      <c r="W7" s="44">
        <v>5620.77</v>
      </c>
      <c r="X7" s="44">
        <v>5582.3</v>
      </c>
      <c r="Y7" s="46">
        <v>3351.77</v>
      </c>
    </row>
    <row r="8" spans="1:25" x14ac:dyDescent="0.25">
      <c r="A8" s="2" t="s">
        <v>46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4">
        <v>1792.19</v>
      </c>
      <c r="Y8" s="46">
        <v>1856.08</v>
      </c>
    </row>
    <row r="9" spans="1:25" x14ac:dyDescent="0.25">
      <c r="A9" s="2" t="s">
        <v>59</v>
      </c>
      <c r="B9" s="46">
        <v>470.07</v>
      </c>
      <c r="C9" s="46">
        <v>443.85</v>
      </c>
      <c r="D9" s="46">
        <v>146.15</v>
      </c>
      <c r="E9" s="46">
        <v>136.13999999999999</v>
      </c>
      <c r="F9" s="46">
        <v>163.03</v>
      </c>
      <c r="G9" s="46">
        <v>196.47</v>
      </c>
      <c r="H9" s="46">
        <v>132.12</v>
      </c>
      <c r="I9" s="46">
        <v>172.24</v>
      </c>
      <c r="J9" s="46">
        <v>565</v>
      </c>
      <c r="K9" s="46">
        <v>900.2</v>
      </c>
      <c r="L9" s="46">
        <v>984.21</v>
      </c>
      <c r="M9" s="46">
        <v>1568.12</v>
      </c>
      <c r="N9" s="46">
        <v>1455.23</v>
      </c>
      <c r="O9" s="46">
        <v>1724.98</v>
      </c>
      <c r="P9" s="46">
        <v>1053.99</v>
      </c>
      <c r="Q9" s="46">
        <v>1059.47</v>
      </c>
      <c r="R9" s="46">
        <v>899.83</v>
      </c>
      <c r="S9" s="46">
        <v>1063.29</v>
      </c>
      <c r="T9" s="46">
        <v>511.17</v>
      </c>
      <c r="U9" s="46">
        <v>538.95000000000005</v>
      </c>
      <c r="V9" s="44">
        <v>2846.68</v>
      </c>
      <c r="W9" s="44">
        <v>1521.06</v>
      </c>
      <c r="X9" s="44">
        <v>1463.78</v>
      </c>
      <c r="Y9" s="46">
        <v>1291.97</v>
      </c>
    </row>
    <row r="10" spans="1:25" x14ac:dyDescent="0.25">
      <c r="A10" s="2" t="s">
        <v>50</v>
      </c>
      <c r="B10" s="46">
        <v>2526.46</v>
      </c>
      <c r="C10" s="46">
        <v>2043.86</v>
      </c>
      <c r="D10" s="46">
        <v>2841.26</v>
      </c>
      <c r="E10" s="46">
        <v>2589.69</v>
      </c>
      <c r="F10" s="46">
        <v>3661.04</v>
      </c>
      <c r="G10" s="46">
        <v>3216.09</v>
      </c>
      <c r="H10" s="46">
        <v>2892.74</v>
      </c>
      <c r="I10" s="46">
        <v>2828</v>
      </c>
      <c r="J10" s="46">
        <v>2073.69</v>
      </c>
      <c r="K10" s="46">
        <v>2921.08</v>
      </c>
      <c r="L10" s="46">
        <v>2247.02</v>
      </c>
      <c r="M10" s="46">
        <v>3218.37</v>
      </c>
      <c r="N10" s="46">
        <v>1899.29</v>
      </c>
      <c r="O10" s="46">
        <v>2093.6999999999998</v>
      </c>
      <c r="P10" s="46">
        <v>3881.95</v>
      </c>
      <c r="Q10" s="46">
        <v>4000.89</v>
      </c>
      <c r="R10" s="46">
        <v>3235.68</v>
      </c>
      <c r="S10" s="46">
        <v>3683.22</v>
      </c>
      <c r="T10" s="46">
        <v>869.92</v>
      </c>
      <c r="U10" s="46">
        <v>981.02</v>
      </c>
      <c r="V10" s="44">
        <v>1833.08</v>
      </c>
      <c r="W10" s="44">
        <v>1055.44</v>
      </c>
      <c r="X10" s="44">
        <v>673.19</v>
      </c>
      <c r="Y10" s="46">
        <v>441.21</v>
      </c>
    </row>
    <row r="11" spans="1:25" x14ac:dyDescent="0.25">
      <c r="A11" s="2" t="s">
        <v>51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41.33</v>
      </c>
      <c r="M11" s="46">
        <v>48</v>
      </c>
      <c r="N11" s="46">
        <v>213.06</v>
      </c>
      <c r="O11" s="46">
        <v>282.42</v>
      </c>
      <c r="P11" s="46">
        <v>0</v>
      </c>
      <c r="Q11" s="46">
        <v>0</v>
      </c>
      <c r="R11" s="46">
        <v>435.47</v>
      </c>
      <c r="S11" s="46">
        <v>628.12</v>
      </c>
      <c r="T11" s="46">
        <v>3883.86</v>
      </c>
      <c r="U11" s="46">
        <v>5810.18</v>
      </c>
      <c r="V11" s="44">
        <v>53.07</v>
      </c>
      <c r="W11" s="44">
        <v>46.28</v>
      </c>
      <c r="X11" s="44">
        <v>243.9</v>
      </c>
      <c r="Y11" s="46">
        <v>192.76</v>
      </c>
    </row>
    <row r="12" spans="1:25" x14ac:dyDescent="0.25">
      <c r="A12" s="47" t="s">
        <v>45</v>
      </c>
      <c r="B12" s="48">
        <v>9.99</v>
      </c>
      <c r="C12" s="48">
        <v>16.66</v>
      </c>
      <c r="D12" s="48">
        <v>0</v>
      </c>
      <c r="E12" s="48">
        <v>0</v>
      </c>
      <c r="F12" s="48">
        <v>16.05</v>
      </c>
      <c r="G12" s="48">
        <v>0</v>
      </c>
      <c r="H12" s="48">
        <v>16</v>
      </c>
      <c r="I12" s="48">
        <v>0</v>
      </c>
      <c r="J12" s="48">
        <v>19.78</v>
      </c>
      <c r="K12" s="48">
        <v>32</v>
      </c>
      <c r="L12" s="48">
        <v>20.02</v>
      </c>
      <c r="M12" s="48">
        <v>32</v>
      </c>
      <c r="N12" s="48">
        <v>13.58</v>
      </c>
      <c r="O12" s="48">
        <v>16</v>
      </c>
      <c r="P12" s="48">
        <v>132.22</v>
      </c>
      <c r="Q12" s="48">
        <v>156.81</v>
      </c>
      <c r="R12" s="48">
        <v>67.45</v>
      </c>
      <c r="S12" s="48">
        <v>96</v>
      </c>
      <c r="T12" s="48">
        <v>157.44999999999999</v>
      </c>
      <c r="U12" s="48">
        <v>212.69</v>
      </c>
      <c r="V12" s="45" t="s">
        <v>39</v>
      </c>
      <c r="W12" s="45" t="s">
        <v>39</v>
      </c>
      <c r="X12" s="45">
        <v>210.01</v>
      </c>
      <c r="Y12" s="48">
        <v>174.74</v>
      </c>
    </row>
    <row r="13" spans="1:25" x14ac:dyDescent="0.25">
      <c r="A13" s="2" t="s">
        <v>13</v>
      </c>
      <c r="B13" s="46">
        <f>B14-SUM(B3:B12)</f>
        <v>782.83000000000357</v>
      </c>
      <c r="C13" s="46">
        <f t="shared" ref="C13:Y13" si="0">C14-SUM(C3:C12)</f>
        <v>686.57999999999993</v>
      </c>
      <c r="D13" s="46">
        <f t="shared" si="0"/>
        <v>729.35000000000218</v>
      </c>
      <c r="E13" s="46">
        <f t="shared" si="0"/>
        <v>642.7400000000016</v>
      </c>
      <c r="F13" s="46">
        <f t="shared" si="0"/>
        <v>1363.6400000000031</v>
      </c>
      <c r="G13" s="46">
        <f t="shared" si="0"/>
        <v>-3943.9799999999996</v>
      </c>
      <c r="H13" s="46">
        <f t="shared" si="0"/>
        <v>6521.2000000000025</v>
      </c>
      <c r="I13" s="46">
        <f t="shared" si="0"/>
        <v>1331.5399999999936</v>
      </c>
      <c r="J13" s="46">
        <f t="shared" si="0"/>
        <v>1300.7499999999982</v>
      </c>
      <c r="K13" s="46">
        <f t="shared" si="0"/>
        <v>1787.5999999999949</v>
      </c>
      <c r="L13" s="46">
        <f t="shared" si="0"/>
        <v>1123.3099999999995</v>
      </c>
      <c r="M13" s="46">
        <f t="shared" si="0"/>
        <v>1614.8600000000006</v>
      </c>
      <c r="N13" s="46">
        <f t="shared" si="0"/>
        <v>1947.3999999999978</v>
      </c>
      <c r="O13" s="46">
        <f t="shared" si="0"/>
        <v>2003.2699999999932</v>
      </c>
      <c r="P13" s="46">
        <f t="shared" si="0"/>
        <v>1123.7199999999939</v>
      </c>
      <c r="Q13" s="46">
        <f t="shared" si="0"/>
        <v>1028.1900000000023</v>
      </c>
      <c r="R13" s="46">
        <f t="shared" si="0"/>
        <v>498.30999999999767</v>
      </c>
      <c r="S13" s="46">
        <f t="shared" si="0"/>
        <v>466.47999999999593</v>
      </c>
      <c r="T13" s="46">
        <f t="shared" si="0"/>
        <v>1486.2099999999991</v>
      </c>
      <c r="U13" s="46">
        <f t="shared" si="0"/>
        <v>953.16999999999825</v>
      </c>
      <c r="V13" s="46">
        <f t="shared" si="0"/>
        <v>192.02999999999884</v>
      </c>
      <c r="W13" s="46">
        <f t="shared" si="0"/>
        <v>142.19999999999709</v>
      </c>
      <c r="X13" s="46">
        <f t="shared" si="0"/>
        <v>373.61999999999534</v>
      </c>
      <c r="Y13" s="46">
        <f t="shared" si="0"/>
        <v>313.97000000000116</v>
      </c>
    </row>
    <row r="14" spans="1:25" x14ac:dyDescent="0.25">
      <c r="A14" s="49" t="s">
        <v>71</v>
      </c>
      <c r="B14" s="50">
        <v>14571.030000000002</v>
      </c>
      <c r="C14" s="50">
        <v>12543.41</v>
      </c>
      <c r="D14" s="50">
        <v>17212.939999999999</v>
      </c>
      <c r="E14" s="50">
        <v>16407.800000000003</v>
      </c>
      <c r="F14" s="50">
        <v>19593.95</v>
      </c>
      <c r="G14" s="50">
        <v>16668.55</v>
      </c>
      <c r="H14" s="50">
        <v>22032.710000000003</v>
      </c>
      <c r="I14" s="50">
        <v>20841.869999999995</v>
      </c>
      <c r="J14" s="50">
        <v>16891.32</v>
      </c>
      <c r="K14" s="50">
        <v>24536.51</v>
      </c>
      <c r="L14" s="50">
        <v>17083.48</v>
      </c>
      <c r="M14" s="50">
        <v>25127.05</v>
      </c>
      <c r="N14" s="50">
        <v>27432.010000000002</v>
      </c>
      <c r="O14" s="50">
        <v>32779.369999999995</v>
      </c>
      <c r="P14" s="50">
        <v>39292.529999999992</v>
      </c>
      <c r="Q14" s="50">
        <v>41891.370000000003</v>
      </c>
      <c r="R14" s="50">
        <v>39307.159999999996</v>
      </c>
      <c r="S14" s="50">
        <v>49484.159999999996</v>
      </c>
      <c r="T14" s="50">
        <v>40719.299999999996</v>
      </c>
      <c r="U14" s="50">
        <v>50712.209999999992</v>
      </c>
      <c r="V14" s="50">
        <v>94043.62000000001</v>
      </c>
      <c r="W14" s="50">
        <v>63150.709999999992</v>
      </c>
      <c r="X14" s="50">
        <v>74690.709999999977</v>
      </c>
      <c r="Y14" s="50">
        <v>56115.270000000004</v>
      </c>
    </row>
    <row r="15" spans="1:25" x14ac:dyDescent="0.25">
      <c r="B15">
        <f>B14*10^5</f>
        <v>1457103000.0000002</v>
      </c>
      <c r="D15">
        <f>D14*10^5</f>
        <v>1721293999.9999998</v>
      </c>
      <c r="F15">
        <f>F14*10^5</f>
        <v>1959395000</v>
      </c>
      <c r="H15">
        <f>H14*10^5</f>
        <v>2203271000.0000005</v>
      </c>
      <c r="J15">
        <f>J14*10^5</f>
        <v>1689132000</v>
      </c>
      <c r="L15">
        <f>L14*10^5</f>
        <v>1708348000</v>
      </c>
      <c r="N15">
        <f>N14*10^5</f>
        <v>2743201000</v>
      </c>
      <c r="P15">
        <f>P14*10^5</f>
        <v>3929252999.999999</v>
      </c>
      <c r="R15">
        <f>R14*10^5</f>
        <v>3930715999.9999995</v>
      </c>
      <c r="T15">
        <f>T14*10^5</f>
        <v>4071929999.9999995</v>
      </c>
      <c r="V15">
        <f>V14*10^5</f>
        <v>9404362000.0000019</v>
      </c>
      <c r="X15">
        <f>X14*10^5</f>
        <v>7469070999.9999981</v>
      </c>
    </row>
    <row r="16" spans="1:25" x14ac:dyDescent="0.25">
      <c r="A16" s="60" t="s">
        <v>30</v>
      </c>
      <c r="B16" s="51" t="s">
        <v>69</v>
      </c>
      <c r="C16" s="51" t="s">
        <v>93</v>
      </c>
      <c r="D16">
        <f>D15/E14</f>
        <v>104907.05640000485</v>
      </c>
      <c r="F16">
        <f>F15/G14</f>
        <v>117550.41680290128</v>
      </c>
      <c r="H16">
        <f>H15/I14</f>
        <v>105713.69075807501</v>
      </c>
      <c r="J16">
        <f>J15/K14</f>
        <v>68841.57526885446</v>
      </c>
      <c r="L16">
        <f>L15/M14</f>
        <v>67988.402936277838</v>
      </c>
    </row>
    <row r="17" spans="1:8" x14ac:dyDescent="0.25">
      <c r="A17" s="61"/>
      <c r="B17" s="51" t="s">
        <v>70</v>
      </c>
      <c r="C17" s="51" t="s">
        <v>17</v>
      </c>
    </row>
    <row r="18" spans="1:8" x14ac:dyDescent="0.25">
      <c r="A18">
        <v>2012</v>
      </c>
      <c r="B18" s="53">
        <v>116164.82280336849</v>
      </c>
      <c r="D18">
        <v>153.06</v>
      </c>
      <c r="E18">
        <v>609.41</v>
      </c>
      <c r="F18">
        <f>E18*100000</f>
        <v>60941000</v>
      </c>
      <c r="G18">
        <f>F18/D18</f>
        <v>398151.05187508167</v>
      </c>
    </row>
    <row r="19" spans="1:8" x14ac:dyDescent="0.25">
      <c r="A19">
        <v>2013</v>
      </c>
      <c r="B19" s="53">
        <v>104907.05640000485</v>
      </c>
      <c r="C19" s="55">
        <f>(B19-B18)/B19</f>
        <v>-0.10731181285306866</v>
      </c>
      <c r="D19" s="54">
        <v>1216.1199999999999</v>
      </c>
      <c r="E19" s="54">
        <v>1667.36</v>
      </c>
      <c r="F19">
        <f t="shared" ref="F19:F29" si="1">E19*100000</f>
        <v>166736000</v>
      </c>
      <c r="G19">
        <f t="shared" ref="G19:G29" si="2">F19/D19</f>
        <v>137104.89096470745</v>
      </c>
      <c r="H19" s="52">
        <f>(G19-G18)/G19</f>
        <v>-1.9039886839454243</v>
      </c>
    </row>
    <row r="20" spans="1:8" x14ac:dyDescent="0.25">
      <c r="A20">
        <v>2014</v>
      </c>
      <c r="B20" s="53">
        <v>117550.41680290128</v>
      </c>
      <c r="C20" s="55">
        <f t="shared" ref="C20:C29" si="3">(B20-B19)/B20</f>
        <v>0.10755691682570351</v>
      </c>
      <c r="D20">
        <v>246.82</v>
      </c>
      <c r="E20" s="54">
        <v>1201.05</v>
      </c>
      <c r="F20">
        <f t="shared" si="1"/>
        <v>120105000</v>
      </c>
      <c r="G20">
        <f t="shared" si="2"/>
        <v>486609.67506685032</v>
      </c>
      <c r="H20" s="52">
        <f t="shared" ref="H20:H29" si="4">(G20-G19)/G20</f>
        <v>0.71824462605296124</v>
      </c>
    </row>
    <row r="21" spans="1:8" x14ac:dyDescent="0.25">
      <c r="A21">
        <v>2015</v>
      </c>
      <c r="B21" s="53">
        <v>105713.69075807501</v>
      </c>
      <c r="C21" s="55">
        <f t="shared" si="3"/>
        <v>-0.11196966031499672</v>
      </c>
      <c r="D21" s="54">
        <v>2127.15</v>
      </c>
      <c r="E21" s="54">
        <v>2690.76</v>
      </c>
      <c r="F21">
        <f t="shared" si="1"/>
        <v>269076000</v>
      </c>
      <c r="G21">
        <f t="shared" si="2"/>
        <v>126496.01579578308</v>
      </c>
      <c r="H21" s="52">
        <f t="shared" si="4"/>
        <v>-2.8468379577459557</v>
      </c>
    </row>
    <row r="22" spans="1:8" x14ac:dyDescent="0.25">
      <c r="A22">
        <v>2016</v>
      </c>
      <c r="B22" s="53">
        <v>68841.57526885446</v>
      </c>
      <c r="C22" s="52">
        <f t="shared" si="3"/>
        <v>-0.53560824756289915</v>
      </c>
      <c r="D22" s="54">
        <v>3353.9</v>
      </c>
      <c r="E22" s="54">
        <v>4718.4399999999996</v>
      </c>
      <c r="F22">
        <f t="shared" si="1"/>
        <v>471843999.99999994</v>
      </c>
      <c r="G22">
        <f t="shared" si="2"/>
        <v>140685.17248576283</v>
      </c>
      <c r="H22" s="52">
        <f t="shared" si="4"/>
        <v>0.10085751354795881</v>
      </c>
    </row>
    <row r="23" spans="1:8" x14ac:dyDescent="0.25">
      <c r="A23">
        <v>2017</v>
      </c>
      <c r="B23" s="53">
        <v>67988.402936277838</v>
      </c>
      <c r="C23" s="52">
        <f t="shared" si="3"/>
        <v>-1.2548792084089072E-2</v>
      </c>
      <c r="D23">
        <v>430.63</v>
      </c>
      <c r="E23" s="54">
        <v>1877.76</v>
      </c>
      <c r="F23">
        <f t="shared" si="1"/>
        <v>187776000</v>
      </c>
      <c r="G23">
        <f t="shared" si="2"/>
        <v>436049.50885911338</v>
      </c>
      <c r="H23" s="52">
        <f t="shared" si="4"/>
        <v>0.67736422211814062</v>
      </c>
    </row>
    <row r="24" spans="1:8" x14ac:dyDescent="0.25">
      <c r="A24">
        <v>2018</v>
      </c>
      <c r="B24" s="53">
        <v>83686.812772789723</v>
      </c>
      <c r="C24" s="52">
        <f t="shared" si="3"/>
        <v>0.18758522778413339</v>
      </c>
      <c r="D24" s="54">
        <v>8812.56</v>
      </c>
      <c r="E24" s="54">
        <v>7384.31</v>
      </c>
      <c r="F24">
        <f t="shared" si="1"/>
        <v>738431000</v>
      </c>
      <c r="G24">
        <f t="shared" si="2"/>
        <v>83793.018146826813</v>
      </c>
      <c r="H24" s="52">
        <f t="shared" si="4"/>
        <v>-4.2038883250993901</v>
      </c>
    </row>
    <row r="25" spans="1:8" x14ac:dyDescent="0.25">
      <c r="A25">
        <v>2019</v>
      </c>
      <c r="B25" s="53">
        <v>93796.24013251414</v>
      </c>
      <c r="C25" s="52">
        <f t="shared" si="3"/>
        <v>0.10778073135385753</v>
      </c>
      <c r="D25" s="54">
        <v>8069.08</v>
      </c>
      <c r="E25" s="54">
        <v>5878.66</v>
      </c>
      <c r="F25">
        <f t="shared" si="1"/>
        <v>587866000</v>
      </c>
      <c r="G25">
        <f t="shared" si="2"/>
        <v>72854.15437695499</v>
      </c>
      <c r="H25" s="52">
        <f t="shared" si="4"/>
        <v>-0.15014742623012273</v>
      </c>
    </row>
    <row r="26" spans="1:8" x14ac:dyDescent="0.25">
      <c r="A26">
        <v>2020</v>
      </c>
      <c r="B26" s="53">
        <v>79433.82286372043</v>
      </c>
      <c r="C26" s="52">
        <f t="shared" si="3"/>
        <v>-0.18080984586923882</v>
      </c>
      <c r="D26" s="54">
        <v>11027.18</v>
      </c>
      <c r="E26" s="54">
        <v>7646.09</v>
      </c>
      <c r="F26">
        <f t="shared" si="1"/>
        <v>764609000</v>
      </c>
      <c r="G26">
        <f t="shared" si="2"/>
        <v>69338.579763819944</v>
      </c>
      <c r="H26" s="52">
        <f t="shared" si="4"/>
        <v>-5.0701566503233049E-2</v>
      </c>
    </row>
    <row r="27" spans="1:8" x14ac:dyDescent="0.25">
      <c r="A27">
        <v>2021</v>
      </c>
      <c r="B27" s="53">
        <v>80294.863899640739</v>
      </c>
      <c r="C27" s="52">
        <f t="shared" si="3"/>
        <v>1.0723488329172711E-2</v>
      </c>
      <c r="D27" s="54">
        <v>3944.12</v>
      </c>
      <c r="E27" s="54">
        <v>5324.19</v>
      </c>
      <c r="F27">
        <f t="shared" si="1"/>
        <v>532418999.99999994</v>
      </c>
      <c r="G27">
        <f t="shared" si="2"/>
        <v>134990.56823828889</v>
      </c>
      <c r="H27" s="52">
        <f t="shared" si="4"/>
        <v>0.48634500418265025</v>
      </c>
    </row>
    <row r="28" spans="1:8" x14ac:dyDescent="0.25">
      <c r="A28">
        <v>2022</v>
      </c>
      <c r="B28" s="53">
        <v>148919.33914915609</v>
      </c>
      <c r="C28" s="52">
        <f t="shared" si="3"/>
        <v>0.46081641002168144</v>
      </c>
      <c r="D28" s="54">
        <v>29468.73</v>
      </c>
      <c r="E28" s="54">
        <v>26248.18</v>
      </c>
      <c r="F28">
        <f t="shared" si="1"/>
        <v>2624818000</v>
      </c>
      <c r="G28">
        <f t="shared" si="2"/>
        <v>89071.296930678727</v>
      </c>
      <c r="H28" s="52">
        <f t="shared" si="4"/>
        <v>-0.51553388004833511</v>
      </c>
    </row>
    <row r="29" spans="1:8" x14ac:dyDescent="0.25">
      <c r="A29">
        <v>2023</v>
      </c>
      <c r="B29" s="53">
        <v>133102.29105197208</v>
      </c>
      <c r="C29" s="52">
        <f t="shared" si="3"/>
        <v>-0.11883377793255247</v>
      </c>
      <c r="D29" s="54">
        <v>8737.81</v>
      </c>
      <c r="E29" s="54">
        <v>7719.99</v>
      </c>
      <c r="F29">
        <f t="shared" si="1"/>
        <v>771999000</v>
      </c>
      <c r="G29">
        <f t="shared" si="2"/>
        <v>88351.543464552335</v>
      </c>
      <c r="H29" s="52">
        <f t="shared" si="4"/>
        <v>-8.14647303151151E-3</v>
      </c>
    </row>
  </sheetData>
  <mergeCells count="13">
    <mergeCell ref="V1:W1"/>
    <mergeCell ref="X1:Y1"/>
    <mergeCell ref="B1:C1"/>
    <mergeCell ref="D1:E1"/>
    <mergeCell ref="F1:G1"/>
    <mergeCell ref="J1:K1"/>
    <mergeCell ref="L1:M1"/>
    <mergeCell ref="N1:O1"/>
    <mergeCell ref="A16:A17"/>
    <mergeCell ref="P1:Q1"/>
    <mergeCell ref="H1:I1"/>
    <mergeCell ref="R1:S1"/>
    <mergeCell ref="T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4A80-FAE4-4BF6-A333-B5DCA33C2872}">
  <sheetPr codeName="Sheet2"/>
  <dimension ref="A1:X14"/>
  <sheetViews>
    <sheetView workbookViewId="0">
      <selection activeCell="F17" sqref="F17"/>
    </sheetView>
  </sheetViews>
  <sheetFormatPr defaultRowHeight="15" x14ac:dyDescent="0.25"/>
  <cols>
    <col min="1" max="1" width="23.28515625" bestFit="1" customWidth="1"/>
    <col min="2" max="2" width="13.7109375" bestFit="1" customWidth="1"/>
    <col min="14" max="14" width="22.140625" bestFit="1" customWidth="1"/>
    <col min="16" max="16" width="10.5703125" bestFit="1" customWidth="1"/>
  </cols>
  <sheetData>
    <row r="1" spans="1:24" x14ac:dyDescent="0.25">
      <c r="A1" s="1" t="s">
        <v>30</v>
      </c>
      <c r="B1" s="1" t="s">
        <v>12</v>
      </c>
      <c r="C1" s="1" t="s">
        <v>14</v>
      </c>
      <c r="N1" t="s">
        <v>30</v>
      </c>
      <c r="O1" t="s">
        <v>32</v>
      </c>
      <c r="P1" t="s">
        <v>18</v>
      </c>
    </row>
    <row r="2" spans="1:24" ht="15" customHeight="1" x14ac:dyDescent="0.25">
      <c r="A2" s="5" t="s">
        <v>28</v>
      </c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  <c r="I2" s="5">
        <v>2019</v>
      </c>
      <c r="J2" s="5">
        <v>2020</v>
      </c>
      <c r="K2" s="5">
        <v>2021</v>
      </c>
      <c r="N2" s="5" t="s">
        <v>28</v>
      </c>
      <c r="O2" s="5">
        <v>2012</v>
      </c>
      <c r="P2" s="5">
        <v>2013</v>
      </c>
      <c r="Q2" s="5">
        <v>2014</v>
      </c>
      <c r="R2" s="5">
        <v>2015</v>
      </c>
      <c r="S2" s="5">
        <v>2016</v>
      </c>
      <c r="T2" s="5">
        <v>2017</v>
      </c>
      <c r="U2" s="5">
        <v>2018</v>
      </c>
      <c r="V2" s="5">
        <v>2019</v>
      </c>
      <c r="W2" s="5">
        <v>2020</v>
      </c>
      <c r="X2" s="5">
        <v>2021</v>
      </c>
    </row>
    <row r="3" spans="1:24" x14ac:dyDescent="0.25">
      <c r="A3" s="8" t="s">
        <v>0</v>
      </c>
      <c r="B3" s="9">
        <v>447</v>
      </c>
      <c r="C3" s="9">
        <v>2703</v>
      </c>
      <c r="D3" s="9">
        <v>453</v>
      </c>
      <c r="E3" s="9">
        <v>1239</v>
      </c>
      <c r="F3" s="9">
        <v>1224</v>
      </c>
      <c r="G3" s="9">
        <v>1386</v>
      </c>
      <c r="H3" s="9">
        <v>2277</v>
      </c>
      <c r="I3" s="9">
        <v>2632</v>
      </c>
      <c r="J3" s="9">
        <v>2717</v>
      </c>
      <c r="K3" s="9">
        <v>1537</v>
      </c>
      <c r="N3" s="8" t="s">
        <v>0</v>
      </c>
      <c r="O3" s="9">
        <v>178</v>
      </c>
      <c r="P3" s="9">
        <v>492</v>
      </c>
      <c r="Q3" s="9">
        <v>215</v>
      </c>
      <c r="R3" s="9">
        <v>458</v>
      </c>
      <c r="S3" s="9">
        <v>938</v>
      </c>
      <c r="T3" s="9">
        <v>636</v>
      </c>
      <c r="U3" s="9">
        <v>786</v>
      </c>
      <c r="V3" s="9">
        <v>816</v>
      </c>
      <c r="W3" s="9">
        <v>1073</v>
      </c>
      <c r="X3" s="9">
        <v>326</v>
      </c>
    </row>
    <row r="4" spans="1:24" x14ac:dyDescent="0.25">
      <c r="A4" s="2" t="s">
        <v>16</v>
      </c>
      <c r="B4" s="6">
        <v>2</v>
      </c>
      <c r="C4" s="6">
        <v>126</v>
      </c>
      <c r="D4" s="6">
        <v>23</v>
      </c>
      <c r="E4" s="6">
        <v>0</v>
      </c>
      <c r="F4" s="6">
        <v>0</v>
      </c>
      <c r="G4" s="6">
        <v>1</v>
      </c>
      <c r="H4" s="6">
        <v>15</v>
      </c>
      <c r="I4" s="6">
        <v>148</v>
      </c>
      <c r="J4" s="6">
        <v>1784</v>
      </c>
      <c r="K4" s="6">
        <v>1112</v>
      </c>
      <c r="N4" s="2" t="s">
        <v>16</v>
      </c>
      <c r="O4" s="6">
        <v>2</v>
      </c>
      <c r="P4" s="6">
        <v>6</v>
      </c>
      <c r="Q4" s="6">
        <v>0</v>
      </c>
      <c r="R4" s="6">
        <v>0</v>
      </c>
      <c r="S4" s="6">
        <v>0</v>
      </c>
      <c r="T4" s="6">
        <v>0</v>
      </c>
      <c r="U4" s="6">
        <v>3</v>
      </c>
      <c r="V4" s="6">
        <v>28</v>
      </c>
      <c r="W4" s="6">
        <v>141</v>
      </c>
      <c r="X4" s="6">
        <v>108</v>
      </c>
    </row>
    <row r="5" spans="1:24" x14ac:dyDescent="0.25">
      <c r="A5" s="2" t="s">
        <v>19</v>
      </c>
      <c r="B5" s="6">
        <v>33</v>
      </c>
      <c r="C5" s="6">
        <v>0</v>
      </c>
      <c r="D5" s="6">
        <v>17</v>
      </c>
      <c r="E5" s="6">
        <v>0</v>
      </c>
      <c r="F5" s="6">
        <v>335</v>
      </c>
      <c r="G5" s="6">
        <v>49</v>
      </c>
      <c r="H5" s="6">
        <v>4</v>
      </c>
      <c r="I5" s="6">
        <v>105</v>
      </c>
      <c r="J5" s="6">
        <v>105</v>
      </c>
      <c r="K5" s="6">
        <v>107</v>
      </c>
      <c r="N5" s="2" t="s">
        <v>19</v>
      </c>
      <c r="O5" s="6">
        <v>21</v>
      </c>
      <c r="P5" s="6"/>
      <c r="Q5" s="6">
        <v>7</v>
      </c>
      <c r="R5" s="6">
        <v>0</v>
      </c>
      <c r="S5" s="6">
        <v>235</v>
      </c>
      <c r="T5" s="6">
        <v>17</v>
      </c>
      <c r="U5" s="6">
        <v>2</v>
      </c>
      <c r="V5" s="6">
        <v>73</v>
      </c>
      <c r="W5" s="6">
        <v>76</v>
      </c>
      <c r="X5" s="6">
        <v>98</v>
      </c>
    </row>
    <row r="6" spans="1:24" x14ac:dyDescent="0.25">
      <c r="A6" s="2" t="s">
        <v>20</v>
      </c>
      <c r="B6" s="6">
        <v>1</v>
      </c>
      <c r="C6" s="6">
        <v>50</v>
      </c>
      <c r="D6" s="6">
        <v>88</v>
      </c>
      <c r="E6" s="6">
        <v>177</v>
      </c>
      <c r="F6" s="6">
        <v>295</v>
      </c>
      <c r="G6" s="6">
        <v>372</v>
      </c>
      <c r="H6" s="6">
        <v>446</v>
      </c>
      <c r="I6" s="6">
        <v>233</v>
      </c>
      <c r="J6" s="6">
        <v>5</v>
      </c>
      <c r="K6" s="6">
        <v>70</v>
      </c>
      <c r="N6" s="2" t="s">
        <v>20</v>
      </c>
      <c r="O6" s="6">
        <v>0</v>
      </c>
      <c r="P6" s="6">
        <v>17</v>
      </c>
      <c r="Q6" s="6">
        <v>40</v>
      </c>
      <c r="R6" s="6">
        <v>132</v>
      </c>
      <c r="S6" s="6">
        <v>261</v>
      </c>
      <c r="T6" s="6">
        <v>357</v>
      </c>
      <c r="U6" s="6">
        <v>391</v>
      </c>
      <c r="V6" s="6">
        <v>226</v>
      </c>
      <c r="W6" s="6">
        <v>3</v>
      </c>
      <c r="X6" s="6">
        <v>32</v>
      </c>
    </row>
    <row r="7" spans="1:24" x14ac:dyDescent="0.25">
      <c r="A7" s="2" t="s">
        <v>21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67</v>
      </c>
      <c r="N7" s="2" t="s">
        <v>25</v>
      </c>
      <c r="O7" s="6">
        <v>0</v>
      </c>
      <c r="P7" s="6">
        <v>2</v>
      </c>
      <c r="Q7" s="6">
        <v>0</v>
      </c>
      <c r="R7" s="6">
        <v>0</v>
      </c>
      <c r="S7" s="6">
        <v>0</v>
      </c>
      <c r="T7" s="6">
        <v>100</v>
      </c>
      <c r="U7" s="6">
        <v>236</v>
      </c>
      <c r="V7" s="6">
        <v>160</v>
      </c>
      <c r="W7" s="6">
        <v>120</v>
      </c>
      <c r="X7" s="6">
        <v>22</v>
      </c>
    </row>
    <row r="8" spans="1:24" x14ac:dyDescent="0.25">
      <c r="A8" s="2" t="s">
        <v>22</v>
      </c>
      <c r="B8" s="2">
        <v>2</v>
      </c>
      <c r="C8" s="2">
        <v>14</v>
      </c>
      <c r="D8" s="2">
        <v>0</v>
      </c>
      <c r="E8" s="2">
        <v>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6">
        <v>52</v>
      </c>
      <c r="N8" s="2" t="s">
        <v>22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6">
        <v>20</v>
      </c>
    </row>
    <row r="9" spans="1:24" x14ac:dyDescent="0.25">
      <c r="A9" s="2" t="s">
        <v>23</v>
      </c>
      <c r="B9" s="2">
        <v>14</v>
      </c>
      <c r="C9" s="2">
        <v>0</v>
      </c>
      <c r="D9" s="2">
        <v>0</v>
      </c>
      <c r="E9" s="2">
        <v>0</v>
      </c>
      <c r="F9" s="6">
        <v>0</v>
      </c>
      <c r="G9" s="6">
        <v>0</v>
      </c>
      <c r="H9" s="6">
        <v>0</v>
      </c>
      <c r="I9" s="6">
        <v>27</v>
      </c>
      <c r="J9" s="2">
        <v>0</v>
      </c>
      <c r="K9" s="6">
        <v>43</v>
      </c>
      <c r="N9" s="2" t="s">
        <v>23</v>
      </c>
      <c r="O9" s="2">
        <v>4</v>
      </c>
      <c r="P9" s="2">
        <v>0</v>
      </c>
      <c r="Q9" s="2">
        <v>0</v>
      </c>
      <c r="R9" s="2">
        <v>2</v>
      </c>
      <c r="S9" s="6">
        <v>0</v>
      </c>
      <c r="T9" s="6">
        <v>0</v>
      </c>
      <c r="U9" s="6">
        <v>0</v>
      </c>
      <c r="V9" s="6">
        <v>16</v>
      </c>
      <c r="W9" s="2">
        <v>0</v>
      </c>
      <c r="X9" s="6">
        <v>16</v>
      </c>
    </row>
    <row r="10" spans="1:24" x14ac:dyDescent="0.25">
      <c r="A10" s="2" t="s">
        <v>24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32</v>
      </c>
      <c r="N10" s="2" t="s">
        <v>26</v>
      </c>
      <c r="O10" s="6">
        <v>0</v>
      </c>
      <c r="P10" s="6">
        <v>0</v>
      </c>
      <c r="Q10" s="6">
        <v>4</v>
      </c>
      <c r="R10" s="6">
        <v>5</v>
      </c>
      <c r="S10" s="6">
        <v>4</v>
      </c>
      <c r="T10" s="6">
        <v>7</v>
      </c>
      <c r="U10" s="6">
        <v>7</v>
      </c>
      <c r="V10" s="6">
        <v>3</v>
      </c>
      <c r="W10" s="6">
        <v>5</v>
      </c>
      <c r="X10" s="6">
        <v>12</v>
      </c>
    </row>
    <row r="11" spans="1:24" x14ac:dyDescent="0.25">
      <c r="A11" s="2" t="s">
        <v>25</v>
      </c>
      <c r="B11" s="2">
        <v>0</v>
      </c>
      <c r="C11" s="2">
        <v>2</v>
      </c>
      <c r="D11" s="2">
        <v>0</v>
      </c>
      <c r="E11" s="2">
        <v>0</v>
      </c>
      <c r="F11" s="2">
        <v>0</v>
      </c>
      <c r="G11" s="2">
        <v>81</v>
      </c>
      <c r="H11" s="2">
        <v>215</v>
      </c>
      <c r="I11" s="2">
        <v>153</v>
      </c>
      <c r="J11" s="6">
        <v>114</v>
      </c>
      <c r="K11" s="2">
        <v>27</v>
      </c>
      <c r="N11" s="2" t="s">
        <v>21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6">
        <v>0</v>
      </c>
      <c r="X11" s="2">
        <v>10</v>
      </c>
    </row>
    <row r="12" spans="1:24" x14ac:dyDescent="0.25">
      <c r="A12" s="2" t="s">
        <v>26</v>
      </c>
      <c r="B12" s="2">
        <v>0</v>
      </c>
      <c r="C12" s="2">
        <v>0</v>
      </c>
      <c r="D12" s="2">
        <v>4</v>
      </c>
      <c r="E12" s="2">
        <v>6</v>
      </c>
      <c r="F12" s="2">
        <v>4</v>
      </c>
      <c r="G12" s="2">
        <v>8</v>
      </c>
      <c r="H12" s="2">
        <v>7</v>
      </c>
      <c r="I12" s="2">
        <v>2</v>
      </c>
      <c r="J12" s="2">
        <v>4</v>
      </c>
      <c r="K12" s="2">
        <v>10</v>
      </c>
      <c r="N12" s="2" t="s">
        <v>24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5</v>
      </c>
    </row>
    <row r="13" spans="1:24" x14ac:dyDescent="0.25">
      <c r="A13" s="2" t="s">
        <v>27</v>
      </c>
      <c r="B13" s="2">
        <v>0</v>
      </c>
      <c r="C13" s="2">
        <v>25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9</v>
      </c>
      <c r="N13" s="2" t="s">
        <v>31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3</v>
      </c>
    </row>
    <row r="14" spans="1:24" x14ac:dyDescent="0.25">
      <c r="A14" s="2" t="s">
        <v>13</v>
      </c>
      <c r="B14" s="6">
        <f>B3-SUM(B4:B13)</f>
        <v>395</v>
      </c>
      <c r="C14" s="6">
        <f t="shared" ref="C14:K14" si="0">C3-SUM(C4:C13)</f>
        <v>2486</v>
      </c>
      <c r="D14" s="6">
        <f t="shared" si="0"/>
        <v>321</v>
      </c>
      <c r="E14" s="6">
        <f t="shared" si="0"/>
        <v>1053</v>
      </c>
      <c r="F14" s="6">
        <f t="shared" si="0"/>
        <v>590</v>
      </c>
      <c r="G14" s="6">
        <f t="shared" si="0"/>
        <v>875</v>
      </c>
      <c r="H14" s="6">
        <f t="shared" si="0"/>
        <v>1590</v>
      </c>
      <c r="I14" s="6">
        <f t="shared" si="0"/>
        <v>1964</v>
      </c>
      <c r="J14" s="6">
        <f t="shared" si="0"/>
        <v>705</v>
      </c>
      <c r="K14" s="6">
        <f t="shared" si="0"/>
        <v>8</v>
      </c>
      <c r="N14" s="2" t="s">
        <v>13</v>
      </c>
      <c r="O14" s="6">
        <f t="shared" ref="O14:X14" si="1">O3-SUM(O4:O13)</f>
        <v>151</v>
      </c>
      <c r="P14" s="6">
        <f t="shared" si="1"/>
        <v>466</v>
      </c>
      <c r="Q14" s="6">
        <f t="shared" si="1"/>
        <v>164</v>
      </c>
      <c r="R14" s="6">
        <f t="shared" si="1"/>
        <v>319</v>
      </c>
      <c r="S14" s="6">
        <f t="shared" si="1"/>
        <v>438</v>
      </c>
      <c r="T14" s="6">
        <f t="shared" si="1"/>
        <v>155</v>
      </c>
      <c r="U14" s="6">
        <f t="shared" si="1"/>
        <v>147</v>
      </c>
      <c r="V14" s="6">
        <f t="shared" si="1"/>
        <v>310</v>
      </c>
      <c r="W14" s="6">
        <f t="shared" si="1"/>
        <v>728</v>
      </c>
      <c r="X14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D1D8-493C-45DB-80D8-9EEFA1C86715}">
  <dimension ref="A1:H17"/>
  <sheetViews>
    <sheetView showGridLines="0" tabSelected="1" workbookViewId="0">
      <selection activeCell="E14" sqref="E14"/>
    </sheetView>
  </sheetViews>
  <sheetFormatPr defaultRowHeight="15" x14ac:dyDescent="0.25"/>
  <cols>
    <col min="1" max="1" width="36.5703125" bestFit="1" customWidth="1"/>
    <col min="2" max="3" width="13.28515625" bestFit="1" customWidth="1"/>
    <col min="4" max="5" width="17" bestFit="1" customWidth="1"/>
  </cols>
  <sheetData>
    <row r="1" spans="1:8" x14ac:dyDescent="0.25">
      <c r="A1" s="10"/>
    </row>
    <row r="2" spans="1:8" x14ac:dyDescent="0.25">
      <c r="A2" s="10"/>
    </row>
    <row r="3" spans="1:8" x14ac:dyDescent="0.25">
      <c r="A3" s="10"/>
    </row>
    <row r="4" spans="1:8" x14ac:dyDescent="0.25">
      <c r="A4" s="56" t="s">
        <v>38</v>
      </c>
      <c r="B4" s="11">
        <v>2019</v>
      </c>
      <c r="C4" s="11">
        <v>2020</v>
      </c>
      <c r="D4" s="12">
        <v>2021</v>
      </c>
      <c r="E4" s="11">
        <v>2022</v>
      </c>
      <c r="F4" s="31"/>
      <c r="G4" s="31"/>
      <c r="H4" s="31"/>
    </row>
    <row r="5" spans="1:8" ht="25.5" x14ac:dyDescent="0.25">
      <c r="A5" s="57"/>
      <c r="B5" s="13" t="s">
        <v>34</v>
      </c>
      <c r="C5" s="13" t="s">
        <v>34</v>
      </c>
      <c r="D5" s="13" t="s">
        <v>33</v>
      </c>
      <c r="E5" s="23" t="s">
        <v>33</v>
      </c>
      <c r="F5" s="31">
        <v>2022</v>
      </c>
      <c r="G5" s="31">
        <v>2021</v>
      </c>
      <c r="H5" s="31">
        <v>2020</v>
      </c>
    </row>
    <row r="6" spans="1:8" x14ac:dyDescent="0.25">
      <c r="A6" s="14" t="s">
        <v>0</v>
      </c>
      <c r="B6" s="15">
        <v>612535</v>
      </c>
      <c r="C6" s="15">
        <v>573171</v>
      </c>
      <c r="D6" s="15">
        <v>689526</v>
      </c>
      <c r="E6" s="24">
        <v>806936</v>
      </c>
      <c r="F6" s="32">
        <f>SUM(F7:F17)</f>
        <v>1</v>
      </c>
      <c r="G6" s="32">
        <f t="shared" ref="G6:H6" si="0">SUM(G7:G17)</f>
        <v>1</v>
      </c>
      <c r="H6" s="32">
        <f t="shared" si="0"/>
        <v>1</v>
      </c>
    </row>
    <row r="7" spans="1:8" x14ac:dyDescent="0.25">
      <c r="A7" s="16" t="s">
        <v>35</v>
      </c>
      <c r="B7" s="17">
        <v>86</v>
      </c>
      <c r="C7" s="17">
        <v>125</v>
      </c>
      <c r="D7" s="17">
        <v>80</v>
      </c>
      <c r="E7" s="25">
        <v>166181</v>
      </c>
      <c r="F7" s="30">
        <f>E7/$E$6</f>
        <v>0.20594074375167298</v>
      </c>
      <c r="G7" s="30">
        <f>D7/$D$6</f>
        <v>1.1602173087019198E-4</v>
      </c>
      <c r="H7" s="30">
        <f>C7/$C$6</f>
        <v>2.1808500430063629E-4</v>
      </c>
    </row>
    <row r="8" spans="1:8" x14ac:dyDescent="0.25">
      <c r="A8" s="14" t="s">
        <v>6</v>
      </c>
      <c r="B8" s="18">
        <v>77285</v>
      </c>
      <c r="C8" s="18">
        <v>45881</v>
      </c>
      <c r="D8" s="18">
        <v>70346</v>
      </c>
      <c r="E8" s="26">
        <v>73677</v>
      </c>
      <c r="F8" s="30">
        <f t="shared" ref="F8:F17" si="1">E8/$E$6</f>
        <v>9.1304638781762121E-2</v>
      </c>
      <c r="G8" s="30">
        <f t="shared" ref="G8:G17" si="2">D8/$D$6</f>
        <v>0.10202080849743157</v>
      </c>
      <c r="H8" s="30">
        <f t="shared" ref="H8:H17" si="3">C8/$C$6</f>
        <v>8.0047664658539949E-2</v>
      </c>
    </row>
    <row r="9" spans="1:8" x14ac:dyDescent="0.25">
      <c r="A9" s="16" t="s">
        <v>36</v>
      </c>
      <c r="B9" s="19">
        <v>47993</v>
      </c>
      <c r="C9" s="19">
        <v>48863</v>
      </c>
      <c r="D9" s="19">
        <v>56882</v>
      </c>
      <c r="E9" s="27">
        <v>58873</v>
      </c>
      <c r="F9" s="30">
        <f t="shared" si="1"/>
        <v>7.2958698087580681E-2</v>
      </c>
      <c r="G9" s="30">
        <f t="shared" si="2"/>
        <v>8.249435119197826E-2</v>
      </c>
      <c r="H9" s="30">
        <f t="shared" si="3"/>
        <v>8.5250300521135927E-2</v>
      </c>
    </row>
    <row r="10" spans="1:8" x14ac:dyDescent="0.25">
      <c r="A10" s="14" t="s">
        <v>27</v>
      </c>
      <c r="B10" s="18">
        <v>34483</v>
      </c>
      <c r="C10" s="18">
        <v>51560</v>
      </c>
      <c r="D10" s="18">
        <v>49954</v>
      </c>
      <c r="E10" s="26">
        <v>55639</v>
      </c>
      <c r="F10" s="30">
        <f t="shared" si="1"/>
        <v>6.8950945304212474E-2</v>
      </c>
      <c r="G10" s="30">
        <f t="shared" si="2"/>
        <v>7.2446869298619626E-2</v>
      </c>
      <c r="H10" s="30">
        <f t="shared" si="3"/>
        <v>8.995570257392646E-2</v>
      </c>
    </row>
    <row r="11" spans="1:8" x14ac:dyDescent="0.25">
      <c r="A11" s="16" t="s">
        <v>9</v>
      </c>
      <c r="B11" s="17">
        <v>42618</v>
      </c>
      <c r="C11" s="17">
        <v>43178</v>
      </c>
      <c r="D11" s="17">
        <v>41918</v>
      </c>
      <c r="E11" s="25">
        <v>46604</v>
      </c>
      <c r="F11" s="30">
        <f t="shared" si="1"/>
        <v>5.7754270474981904E-2</v>
      </c>
      <c r="G11" s="30">
        <f t="shared" si="2"/>
        <v>6.0792486432708848E-2</v>
      </c>
      <c r="H11" s="30">
        <f t="shared" si="3"/>
        <v>7.5331794525542992E-2</v>
      </c>
    </row>
    <row r="12" spans="1:8" x14ac:dyDescent="0.25">
      <c r="A12" s="14" t="s">
        <v>2</v>
      </c>
      <c r="B12" s="18">
        <v>20434</v>
      </c>
      <c r="C12" s="18">
        <v>28785</v>
      </c>
      <c r="D12" s="18">
        <v>45854</v>
      </c>
      <c r="E12" s="26">
        <v>41346</v>
      </c>
      <c r="F12" s="30">
        <f t="shared" si="1"/>
        <v>5.1238264248961503E-2</v>
      </c>
      <c r="G12" s="30">
        <f t="shared" si="2"/>
        <v>6.6500755591522298E-2</v>
      </c>
      <c r="H12" s="30">
        <f t="shared" si="3"/>
        <v>5.0220614790350525E-2</v>
      </c>
    </row>
    <row r="13" spans="1:8" x14ac:dyDescent="0.25">
      <c r="A13" s="16" t="s">
        <v>16</v>
      </c>
      <c r="B13" s="17">
        <v>42746</v>
      </c>
      <c r="C13" s="17">
        <v>6941</v>
      </c>
      <c r="D13" s="17">
        <v>35152</v>
      </c>
      <c r="E13" s="25">
        <v>37496</v>
      </c>
      <c r="F13" s="30">
        <f t="shared" si="1"/>
        <v>4.646712998304698E-2</v>
      </c>
      <c r="G13" s="30">
        <f t="shared" si="2"/>
        <v>5.0979948544362358E-2</v>
      </c>
      <c r="H13" s="30">
        <f t="shared" si="3"/>
        <v>1.2109824118805731E-2</v>
      </c>
    </row>
    <row r="14" spans="1:8" x14ac:dyDescent="0.25">
      <c r="A14" s="14" t="s">
        <v>1</v>
      </c>
      <c r="B14" s="18">
        <v>53211</v>
      </c>
      <c r="C14" s="18">
        <v>61907</v>
      </c>
      <c r="D14" s="18">
        <v>35613</v>
      </c>
      <c r="E14" s="26">
        <v>35754</v>
      </c>
      <c r="F14" s="30">
        <f t="shared" si="1"/>
        <v>4.4308346634677351E-2</v>
      </c>
      <c r="G14" s="30">
        <f t="shared" si="2"/>
        <v>5.164852376850184E-2</v>
      </c>
      <c r="H14" s="30">
        <f t="shared" si="3"/>
        <v>0.10800790688991592</v>
      </c>
    </row>
    <row r="15" spans="1:8" x14ac:dyDescent="0.25">
      <c r="A15" s="16" t="s">
        <v>37</v>
      </c>
      <c r="B15" s="17">
        <v>42419</v>
      </c>
      <c r="C15" s="17">
        <v>37991</v>
      </c>
      <c r="D15" s="17">
        <v>37295</v>
      </c>
      <c r="E15" s="25">
        <v>33312</v>
      </c>
      <c r="F15" s="30">
        <f t="shared" si="1"/>
        <v>4.1282084328868707E-2</v>
      </c>
      <c r="G15" s="30">
        <f t="shared" si="2"/>
        <v>5.4087880660047626E-2</v>
      </c>
      <c r="H15" s="30">
        <f t="shared" si="3"/>
        <v>6.6282139187083783E-2</v>
      </c>
    </row>
    <row r="16" spans="1:8" x14ac:dyDescent="0.25">
      <c r="A16" s="20" t="s">
        <v>7</v>
      </c>
      <c r="B16" s="21">
        <v>9258</v>
      </c>
      <c r="C16" s="21">
        <v>14640</v>
      </c>
      <c r="D16" s="21">
        <v>34611</v>
      </c>
      <c r="E16" s="28">
        <v>31798</v>
      </c>
      <c r="F16" s="30">
        <f t="shared" si="1"/>
        <v>3.9405851269493489E-2</v>
      </c>
      <c r="G16" s="30">
        <f t="shared" si="2"/>
        <v>5.0195351589352684E-2</v>
      </c>
      <c r="H16" s="30">
        <f t="shared" si="3"/>
        <v>2.5542115703690523E-2</v>
      </c>
    </row>
    <row r="17" spans="1:8" x14ac:dyDescent="0.25">
      <c r="A17" s="22" t="s">
        <v>13</v>
      </c>
      <c r="B17" s="3">
        <f t="shared" ref="B17:E17" si="4">B6-SUM(B7:B16)</f>
        <v>242002</v>
      </c>
      <c r="C17" s="3">
        <f t="shared" si="4"/>
        <v>233300</v>
      </c>
      <c r="D17" s="3">
        <f t="shared" si="4"/>
        <v>281821</v>
      </c>
      <c r="E17" s="29">
        <f t="shared" si="4"/>
        <v>226256</v>
      </c>
      <c r="F17" s="30">
        <f t="shared" si="1"/>
        <v>0.28038902713474179</v>
      </c>
      <c r="G17" s="30">
        <f t="shared" si="2"/>
        <v>0.4087170026946047</v>
      </c>
      <c r="H17" s="30">
        <f t="shared" si="3"/>
        <v>0.40703385202670755</v>
      </c>
    </row>
  </sheetData>
  <mergeCells count="1">
    <mergeCell ref="A4:A5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BE30-B068-4EFF-9B53-7689D2E695A8}">
  <dimension ref="A1:N25"/>
  <sheetViews>
    <sheetView showGridLines="0" topLeftCell="A5" workbookViewId="0">
      <selection activeCell="F23" sqref="F23"/>
    </sheetView>
  </sheetViews>
  <sheetFormatPr defaultRowHeight="15" x14ac:dyDescent="0.25"/>
  <cols>
    <col min="1" max="1" width="5.85546875" bestFit="1" customWidth="1"/>
    <col min="2" max="2" width="12.5703125" bestFit="1" customWidth="1"/>
    <col min="3" max="3" width="17.7109375" bestFit="1" customWidth="1"/>
    <col min="4" max="4" width="26.85546875" customWidth="1"/>
    <col min="5" max="5" width="19.7109375" bestFit="1" customWidth="1"/>
    <col min="6" max="6" width="22.7109375" customWidth="1"/>
    <col min="11" max="11" width="13.85546875" bestFit="1" customWidth="1"/>
    <col min="13" max="13" width="13.85546875" bestFit="1" customWidth="1"/>
  </cols>
  <sheetData>
    <row r="1" spans="1:6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63</v>
      </c>
      <c r="D2" s="43" t="s">
        <v>63</v>
      </c>
      <c r="E2" s="43" t="s">
        <v>62</v>
      </c>
      <c r="F2" s="43" t="s">
        <v>62</v>
      </c>
    </row>
    <row r="3" spans="1:6" x14ac:dyDescent="0.25">
      <c r="A3" s="41">
        <v>4</v>
      </c>
      <c r="B3" s="41" t="s">
        <v>58</v>
      </c>
      <c r="C3" s="42">
        <v>47704.53</v>
      </c>
      <c r="D3" s="42">
        <v>30715.78</v>
      </c>
      <c r="E3" s="42">
        <v>32976.17</v>
      </c>
      <c r="F3" s="42">
        <v>24346.83</v>
      </c>
    </row>
    <row r="4" spans="1:6" x14ac:dyDescent="0.25">
      <c r="A4" s="41">
        <v>9</v>
      </c>
      <c r="B4" s="41" t="s">
        <v>54</v>
      </c>
      <c r="C4" s="42">
        <v>12770.26</v>
      </c>
      <c r="D4" s="42">
        <v>9066</v>
      </c>
      <c r="E4" s="42">
        <v>12011.19</v>
      </c>
      <c r="F4" s="42">
        <v>9788.5</v>
      </c>
    </row>
    <row r="5" spans="1:6" x14ac:dyDescent="0.25">
      <c r="A5" s="41">
        <v>6</v>
      </c>
      <c r="B5" s="41" t="s">
        <v>56</v>
      </c>
      <c r="C5" s="42">
        <v>8191.16</v>
      </c>
      <c r="D5" s="42">
        <v>6237.88</v>
      </c>
      <c r="E5" s="42">
        <v>9209.23</v>
      </c>
      <c r="F5" s="42">
        <v>7241.39</v>
      </c>
    </row>
    <row r="6" spans="1:6" x14ac:dyDescent="0.25">
      <c r="A6" s="41">
        <v>10</v>
      </c>
      <c r="B6" s="41" t="s">
        <v>53</v>
      </c>
      <c r="C6" s="42">
        <v>13903.63</v>
      </c>
      <c r="D6" s="42">
        <v>8745.2999999999993</v>
      </c>
      <c r="E6" s="42">
        <v>10155.129999999999</v>
      </c>
      <c r="F6" s="42">
        <v>7116.05</v>
      </c>
    </row>
    <row r="7" spans="1:6" x14ac:dyDescent="0.25">
      <c r="A7" s="41">
        <v>8</v>
      </c>
      <c r="B7" s="41" t="s">
        <v>55</v>
      </c>
      <c r="C7" s="42">
        <v>6549.18</v>
      </c>
      <c r="D7" s="42">
        <v>5620.77</v>
      </c>
      <c r="E7" s="42">
        <v>5582.3</v>
      </c>
      <c r="F7" s="42">
        <v>3351.77</v>
      </c>
    </row>
    <row r="8" spans="1:6" x14ac:dyDescent="0.25">
      <c r="A8" s="41">
        <v>17</v>
      </c>
      <c r="B8" s="41" t="s">
        <v>46</v>
      </c>
      <c r="C8" s="33" t="s">
        <v>39</v>
      </c>
      <c r="D8" s="33" t="s">
        <v>39</v>
      </c>
      <c r="E8" s="42">
        <v>1792.19</v>
      </c>
      <c r="F8" s="42">
        <v>1856.08</v>
      </c>
    </row>
    <row r="9" spans="1:6" x14ac:dyDescent="0.25">
      <c r="A9" s="41">
        <v>3</v>
      </c>
      <c r="B9" s="41" t="s">
        <v>59</v>
      </c>
      <c r="C9" s="42">
        <v>2846.68</v>
      </c>
      <c r="D9" s="42">
        <v>1521.06</v>
      </c>
      <c r="E9" s="42">
        <v>1463.78</v>
      </c>
      <c r="F9" s="42">
        <v>1291.97</v>
      </c>
    </row>
    <row r="10" spans="1:6" x14ac:dyDescent="0.25">
      <c r="A10" s="41">
        <v>13</v>
      </c>
      <c r="B10" s="41" t="s">
        <v>50</v>
      </c>
      <c r="C10" s="42">
        <v>1833.08</v>
      </c>
      <c r="D10" s="42">
        <v>1055.44</v>
      </c>
      <c r="E10" s="33">
        <v>673.19</v>
      </c>
      <c r="F10" s="33">
        <v>441.21</v>
      </c>
    </row>
    <row r="11" spans="1:6" x14ac:dyDescent="0.25">
      <c r="A11" s="41">
        <v>12</v>
      </c>
      <c r="B11" s="41" t="s">
        <v>51</v>
      </c>
      <c r="C11" s="33">
        <v>53.07</v>
      </c>
      <c r="D11" s="33">
        <v>46.28</v>
      </c>
      <c r="E11" s="33">
        <v>243.9</v>
      </c>
      <c r="F11" s="33">
        <v>192.76</v>
      </c>
    </row>
    <row r="12" spans="1:6" x14ac:dyDescent="0.25">
      <c r="A12" s="41">
        <v>18</v>
      </c>
      <c r="B12" s="41" t="s">
        <v>45</v>
      </c>
      <c r="C12" s="33" t="s">
        <v>39</v>
      </c>
      <c r="D12" s="33" t="s">
        <v>39</v>
      </c>
      <c r="E12" s="33">
        <v>210.01</v>
      </c>
      <c r="F12" s="33">
        <v>174.74</v>
      </c>
    </row>
    <row r="13" spans="1:6" x14ac:dyDescent="0.25">
      <c r="A13" s="41">
        <v>14</v>
      </c>
      <c r="B13" s="41" t="s">
        <v>49</v>
      </c>
      <c r="C13" s="33" t="s">
        <v>39</v>
      </c>
      <c r="D13" s="33" t="s">
        <v>39</v>
      </c>
      <c r="E13" s="33">
        <v>138.09</v>
      </c>
      <c r="F13" s="33">
        <v>131.83000000000001</v>
      </c>
    </row>
    <row r="14" spans="1:6" x14ac:dyDescent="0.25">
      <c r="A14" s="41">
        <v>20</v>
      </c>
      <c r="B14" s="41" t="s">
        <v>43</v>
      </c>
      <c r="C14" s="33">
        <v>126.5</v>
      </c>
      <c r="D14" s="33">
        <v>114.24</v>
      </c>
      <c r="E14" s="33">
        <v>108.4</v>
      </c>
      <c r="F14" s="33">
        <v>93.85</v>
      </c>
    </row>
    <row r="15" spans="1:6" x14ac:dyDescent="0.25">
      <c r="A15" s="41">
        <v>16</v>
      </c>
      <c r="B15" s="41" t="s">
        <v>47</v>
      </c>
      <c r="C15" s="33" t="s">
        <v>39</v>
      </c>
      <c r="D15" s="33" t="s">
        <v>39</v>
      </c>
      <c r="E15" s="33">
        <v>82.83</v>
      </c>
      <c r="F15" s="33">
        <v>74.62</v>
      </c>
    </row>
    <row r="16" spans="1:6" x14ac:dyDescent="0.25">
      <c r="A16" s="41">
        <v>11</v>
      </c>
      <c r="B16" s="41" t="s">
        <v>52</v>
      </c>
      <c r="C16" s="33">
        <v>49.38</v>
      </c>
      <c r="D16" s="33">
        <v>24.43</v>
      </c>
      <c r="E16" s="33">
        <v>29.33</v>
      </c>
      <c r="F16" s="33">
        <v>11.52</v>
      </c>
    </row>
    <row r="17" spans="1:14" x14ac:dyDescent="0.25">
      <c r="A17" s="41">
        <v>5</v>
      </c>
      <c r="B17" s="41" t="s">
        <v>57</v>
      </c>
      <c r="C17" s="33">
        <v>11.25</v>
      </c>
      <c r="D17" s="33">
        <v>2.38</v>
      </c>
      <c r="E17" s="33">
        <v>10.73</v>
      </c>
      <c r="F17" s="33">
        <v>1.94</v>
      </c>
    </row>
    <row r="18" spans="1:14" x14ac:dyDescent="0.25">
      <c r="A18" s="41">
        <v>1</v>
      </c>
      <c r="B18" s="41" t="s">
        <v>61</v>
      </c>
      <c r="C18" s="33">
        <v>3.75</v>
      </c>
      <c r="D18" s="33">
        <v>1.1399999999999999</v>
      </c>
      <c r="E18" s="33">
        <v>0.81</v>
      </c>
      <c r="F18" s="33">
        <v>0.2</v>
      </c>
    </row>
    <row r="19" spans="1:14" x14ac:dyDescent="0.25">
      <c r="A19" s="41">
        <v>19</v>
      </c>
      <c r="B19" s="41" t="s">
        <v>44</v>
      </c>
      <c r="C19" s="33">
        <v>1.1499999999999999</v>
      </c>
      <c r="D19" s="33">
        <v>0.01</v>
      </c>
      <c r="E19" s="33">
        <v>1.69</v>
      </c>
      <c r="F19" s="33">
        <v>0.01</v>
      </c>
    </row>
    <row r="20" spans="1:14" x14ac:dyDescent="0.25">
      <c r="A20" s="41">
        <v>15</v>
      </c>
      <c r="B20" s="41" t="s">
        <v>48</v>
      </c>
      <c r="C20" s="33" t="s">
        <v>39</v>
      </c>
      <c r="D20" s="33" t="s">
        <v>39</v>
      </c>
      <c r="E20" s="33">
        <v>1.74</v>
      </c>
      <c r="F20" s="33">
        <v>0</v>
      </c>
    </row>
    <row r="21" spans="1:14" x14ac:dyDescent="0.25">
      <c r="A21" s="41" t="s">
        <v>42</v>
      </c>
      <c r="B21" s="41"/>
      <c r="C21" s="42">
        <f>SUM(C3:C20)</f>
        <v>94043.62000000001</v>
      </c>
      <c r="D21" s="42">
        <f t="shared" ref="D21:F21" si="0">SUM(D3:D20)</f>
        <v>63150.709999999992</v>
      </c>
      <c r="E21" s="42">
        <f t="shared" si="0"/>
        <v>74690.709999999977</v>
      </c>
      <c r="F21" s="42">
        <f t="shared" si="0"/>
        <v>56115.270000000004</v>
      </c>
    </row>
    <row r="22" spans="1:14" x14ac:dyDescent="0.25">
      <c r="A22" s="41"/>
      <c r="B22" s="41"/>
      <c r="C22" s="33"/>
      <c r="D22" s="33"/>
      <c r="E22" s="33"/>
      <c r="F22" s="33"/>
    </row>
    <row r="23" spans="1:14" x14ac:dyDescent="0.25">
      <c r="C23">
        <f>C21*100000</f>
        <v>9404362000.0000019</v>
      </c>
      <c r="D23">
        <f>C23/D21</f>
        <v>148919.33914915609</v>
      </c>
      <c r="E23">
        <f>E21*100000</f>
        <v>7469070999.9999981</v>
      </c>
      <c r="F23">
        <f>E23/F21</f>
        <v>133102.29105197208</v>
      </c>
      <c r="I23" s="38"/>
      <c r="J23" s="40" t="s">
        <v>42</v>
      </c>
      <c r="K23" s="39">
        <v>94045.02</v>
      </c>
      <c r="L23" s="38"/>
      <c r="M23" s="39">
        <v>74690.720000000001</v>
      </c>
      <c r="N23" s="38"/>
    </row>
    <row r="24" spans="1:14" ht="15" customHeight="1" x14ac:dyDescent="0.25">
      <c r="I24" s="36" t="s">
        <v>41</v>
      </c>
      <c r="J24" s="35"/>
      <c r="K24" s="37">
        <v>457277458.91000003</v>
      </c>
      <c r="L24" s="33" t="s">
        <v>39</v>
      </c>
      <c r="M24" s="37">
        <v>573395859.63999999</v>
      </c>
      <c r="N24" s="33" t="s">
        <v>39</v>
      </c>
    </row>
    <row r="25" spans="1:14" ht="15" customHeight="1" x14ac:dyDescent="0.25">
      <c r="I25" s="36" t="s">
        <v>40</v>
      </c>
      <c r="J25" s="35"/>
      <c r="K25" s="34">
        <v>2.06E-2</v>
      </c>
      <c r="L25" s="33" t="s">
        <v>39</v>
      </c>
      <c r="M25" s="34">
        <v>1.2999999999999999E-2</v>
      </c>
      <c r="N25" s="33" t="s">
        <v>39</v>
      </c>
    </row>
  </sheetData>
  <autoFilter ref="A1:F25" xr:uid="{D562BE30-B068-4EFF-9B53-7689D2E695A8}">
    <sortState xmlns:xlrd2="http://schemas.microsoft.com/office/spreadsheetml/2017/richdata2" ref="A2:F25">
      <sortCondition descending="1" ref="F1:F25"/>
    </sortState>
  </autoFilter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0D4B-32D2-41CA-BFE0-269890F0F2A1}">
  <dimension ref="A1:N24"/>
  <sheetViews>
    <sheetView showGridLines="0" topLeftCell="A10" workbookViewId="0">
      <selection activeCell="F23" sqref="F23"/>
    </sheetView>
  </sheetViews>
  <sheetFormatPr defaultRowHeight="15" x14ac:dyDescent="0.25"/>
  <cols>
    <col min="1" max="1" width="5.85546875" bestFit="1" customWidth="1"/>
    <col min="2" max="2" width="14.140625" bestFit="1" customWidth="1"/>
    <col min="3" max="3" width="17.7109375" bestFit="1" customWidth="1"/>
    <col min="4" max="4" width="24.5703125" customWidth="1"/>
    <col min="5" max="5" width="19.7109375" bestFit="1" customWidth="1"/>
    <col min="6" max="6" width="25.5703125" customWidth="1"/>
  </cols>
  <sheetData>
    <row r="1" spans="1:6" ht="15.75" customHeight="1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72</v>
      </c>
      <c r="D2" s="43" t="s">
        <v>72</v>
      </c>
      <c r="E2" s="43" t="s">
        <v>73</v>
      </c>
      <c r="F2" s="43" t="s">
        <v>73</v>
      </c>
    </row>
    <row r="3" spans="1:6" x14ac:dyDescent="0.25">
      <c r="A3" s="41">
        <v>1</v>
      </c>
      <c r="B3" s="41" t="s">
        <v>61</v>
      </c>
      <c r="C3" s="33">
        <v>0.01</v>
      </c>
      <c r="D3" s="33">
        <v>0</v>
      </c>
      <c r="E3" s="33">
        <v>276.52</v>
      </c>
      <c r="F3" s="33">
        <v>320.39999999999998</v>
      </c>
    </row>
    <row r="4" spans="1:6" x14ac:dyDescent="0.25">
      <c r="A4" s="41">
        <v>2</v>
      </c>
      <c r="B4" s="41" t="s">
        <v>60</v>
      </c>
      <c r="C4" s="33" t="s">
        <v>39</v>
      </c>
      <c r="D4" s="33" t="s">
        <v>39</v>
      </c>
      <c r="E4" s="33">
        <v>0.23</v>
      </c>
      <c r="F4" s="33" t="s">
        <v>39</v>
      </c>
    </row>
    <row r="5" spans="1:6" x14ac:dyDescent="0.25">
      <c r="A5" s="41">
        <v>3</v>
      </c>
      <c r="B5" s="41" t="s">
        <v>59</v>
      </c>
      <c r="C5" s="33">
        <v>899.83</v>
      </c>
      <c r="D5" s="42">
        <v>1063.29</v>
      </c>
      <c r="E5" s="33">
        <v>511.17</v>
      </c>
      <c r="F5" s="33">
        <v>538.95000000000005</v>
      </c>
    </row>
    <row r="6" spans="1:6" x14ac:dyDescent="0.25">
      <c r="A6" s="41">
        <v>4</v>
      </c>
      <c r="B6" s="41" t="s">
        <v>58</v>
      </c>
      <c r="C6" s="42">
        <v>14109.65</v>
      </c>
      <c r="D6" s="42">
        <v>17824.169999999998</v>
      </c>
      <c r="E6" s="42">
        <v>10704.95</v>
      </c>
      <c r="F6" s="42">
        <v>12170.44</v>
      </c>
    </row>
    <row r="7" spans="1:6" x14ac:dyDescent="0.25">
      <c r="A7" s="41">
        <v>5</v>
      </c>
      <c r="B7" s="41" t="s">
        <v>74</v>
      </c>
      <c r="C7" s="33" t="s">
        <v>39</v>
      </c>
      <c r="D7" s="33" t="s">
        <v>39</v>
      </c>
      <c r="E7" s="33">
        <v>160.91999999999999</v>
      </c>
      <c r="F7" s="33">
        <v>203</v>
      </c>
    </row>
    <row r="8" spans="1:6" x14ac:dyDescent="0.25">
      <c r="A8" s="41">
        <v>6</v>
      </c>
      <c r="B8" s="41" t="s">
        <v>75</v>
      </c>
      <c r="C8" s="33">
        <v>0.09</v>
      </c>
      <c r="D8" s="33" t="s">
        <v>39</v>
      </c>
      <c r="E8" s="33" t="s">
        <v>39</v>
      </c>
      <c r="F8" s="33" t="s">
        <v>39</v>
      </c>
    </row>
    <row r="9" spans="1:6" x14ac:dyDescent="0.25">
      <c r="A9" s="41">
        <v>7</v>
      </c>
      <c r="B9" s="41" t="s">
        <v>57</v>
      </c>
      <c r="C9" s="33">
        <v>93.31</v>
      </c>
      <c r="D9" s="33">
        <v>1</v>
      </c>
      <c r="E9" s="33">
        <v>388.78</v>
      </c>
      <c r="F9" s="33">
        <v>32.44</v>
      </c>
    </row>
    <row r="10" spans="1:6" x14ac:dyDescent="0.25">
      <c r="A10" s="41">
        <v>8</v>
      </c>
      <c r="B10" s="41" t="s">
        <v>76</v>
      </c>
      <c r="C10" s="33">
        <v>12.09</v>
      </c>
      <c r="D10" s="33">
        <v>0.4</v>
      </c>
      <c r="E10" s="33" t="s">
        <v>39</v>
      </c>
      <c r="F10" s="33" t="s">
        <v>39</v>
      </c>
    </row>
    <row r="11" spans="1:6" x14ac:dyDescent="0.25">
      <c r="A11" s="41">
        <v>9</v>
      </c>
      <c r="B11" s="41" t="s">
        <v>56</v>
      </c>
      <c r="C11" s="42">
        <v>6970.41</v>
      </c>
      <c r="D11" s="42">
        <v>9176.68</v>
      </c>
      <c r="E11" s="42">
        <v>9333.3799999999992</v>
      </c>
      <c r="F11" s="42">
        <v>12861.73</v>
      </c>
    </row>
    <row r="12" spans="1:6" x14ac:dyDescent="0.25">
      <c r="A12" s="41">
        <v>10</v>
      </c>
      <c r="B12" s="41" t="s">
        <v>55</v>
      </c>
      <c r="C12" s="33">
        <v>98.92</v>
      </c>
      <c r="D12" s="33">
        <v>122.85</v>
      </c>
      <c r="E12" s="33">
        <v>767.83</v>
      </c>
      <c r="F12" s="33">
        <v>954.55</v>
      </c>
    </row>
    <row r="13" spans="1:6" x14ac:dyDescent="0.25">
      <c r="A13" s="41">
        <v>11</v>
      </c>
      <c r="B13" s="41" t="s">
        <v>54</v>
      </c>
      <c r="C13" s="42">
        <v>9436.16</v>
      </c>
      <c r="D13" s="42">
        <v>12224.9</v>
      </c>
      <c r="E13" s="42">
        <v>6743.29</v>
      </c>
      <c r="F13" s="42">
        <v>8938.7000000000007</v>
      </c>
    </row>
    <row r="14" spans="1:6" x14ac:dyDescent="0.25">
      <c r="A14" s="41">
        <v>12</v>
      </c>
      <c r="B14" s="41" t="s">
        <v>53</v>
      </c>
      <c r="C14" s="42">
        <v>3555.28</v>
      </c>
      <c r="D14" s="42">
        <v>4198.45</v>
      </c>
      <c r="E14" s="42">
        <v>6261.24</v>
      </c>
      <c r="F14" s="42">
        <v>7290.78</v>
      </c>
    </row>
    <row r="15" spans="1:6" x14ac:dyDescent="0.25">
      <c r="A15" s="41">
        <v>13</v>
      </c>
      <c r="B15" s="41" t="s">
        <v>52</v>
      </c>
      <c r="C15" s="33">
        <v>153.78</v>
      </c>
      <c r="D15" s="33">
        <v>206.31</v>
      </c>
      <c r="E15" s="33">
        <v>545.99</v>
      </c>
      <c r="F15" s="33">
        <v>243.52</v>
      </c>
    </row>
    <row r="16" spans="1:6" x14ac:dyDescent="0.25">
      <c r="A16" s="41">
        <v>14</v>
      </c>
      <c r="B16" s="41" t="s">
        <v>51</v>
      </c>
      <c r="C16" s="33">
        <v>435.47</v>
      </c>
      <c r="D16" s="33">
        <v>628.12</v>
      </c>
      <c r="E16" s="42">
        <v>3883.86</v>
      </c>
      <c r="F16" s="42">
        <v>5810.18</v>
      </c>
    </row>
    <row r="17" spans="1:14" x14ac:dyDescent="0.25">
      <c r="A17" s="41">
        <v>15</v>
      </c>
      <c r="B17" s="41" t="s">
        <v>50</v>
      </c>
      <c r="C17" s="42">
        <v>3235.68</v>
      </c>
      <c r="D17" s="42">
        <v>3683.22</v>
      </c>
      <c r="E17" s="33">
        <v>869.92</v>
      </c>
      <c r="F17" s="33">
        <v>981.02</v>
      </c>
    </row>
    <row r="18" spans="1:14" x14ac:dyDescent="0.25">
      <c r="A18" s="41">
        <v>16</v>
      </c>
      <c r="B18" s="41" t="s">
        <v>47</v>
      </c>
      <c r="C18" s="33">
        <v>0.04</v>
      </c>
      <c r="D18" s="33">
        <v>0</v>
      </c>
      <c r="E18" s="33" t="s">
        <v>39</v>
      </c>
      <c r="F18" s="33" t="s">
        <v>39</v>
      </c>
    </row>
    <row r="19" spans="1:14" x14ac:dyDescent="0.25">
      <c r="A19" s="41">
        <v>17</v>
      </c>
      <c r="B19" s="41" t="s">
        <v>45</v>
      </c>
      <c r="C19" s="33">
        <v>67.45</v>
      </c>
      <c r="D19" s="33">
        <v>96</v>
      </c>
      <c r="E19" s="33">
        <v>157.44999999999999</v>
      </c>
      <c r="F19" s="33">
        <v>212.69</v>
      </c>
    </row>
    <row r="20" spans="1:14" x14ac:dyDescent="0.25">
      <c r="A20" s="41">
        <v>18</v>
      </c>
      <c r="B20" s="41" t="s">
        <v>44</v>
      </c>
      <c r="C20" s="33">
        <v>0.04</v>
      </c>
      <c r="D20" s="33">
        <v>0</v>
      </c>
      <c r="E20" s="33">
        <v>0.03</v>
      </c>
      <c r="F20" s="33" t="s">
        <v>39</v>
      </c>
    </row>
    <row r="21" spans="1:14" x14ac:dyDescent="0.25">
      <c r="A21" s="41">
        <v>19</v>
      </c>
      <c r="B21" s="41" t="s">
        <v>43</v>
      </c>
      <c r="C21" s="33">
        <v>238.95</v>
      </c>
      <c r="D21" s="33">
        <v>258.77</v>
      </c>
      <c r="E21" s="33">
        <v>113.74</v>
      </c>
      <c r="F21" s="33">
        <v>153.81</v>
      </c>
    </row>
    <row r="22" spans="1:14" x14ac:dyDescent="0.25">
      <c r="C22">
        <f>SUM(C3:C21)</f>
        <v>39307.159999999996</v>
      </c>
      <c r="D22">
        <f t="shared" ref="D22:F22" si="0">SUM(D3:D21)</f>
        <v>49484.159999999996</v>
      </c>
      <c r="E22">
        <f t="shared" si="0"/>
        <v>40719.299999999996</v>
      </c>
      <c r="F22">
        <f t="shared" si="0"/>
        <v>50712.209999999992</v>
      </c>
      <c r="I22" s="38"/>
      <c r="J22" s="40" t="s">
        <v>42</v>
      </c>
      <c r="K22" s="39">
        <v>39307.160000000003</v>
      </c>
      <c r="L22" s="39">
        <v>40719.29</v>
      </c>
      <c r="M22" s="38"/>
      <c r="N22" s="38"/>
    </row>
    <row r="23" spans="1:14" ht="15" customHeight="1" x14ac:dyDescent="0.25">
      <c r="C23">
        <f>C22*100000</f>
        <v>3930715999.9999995</v>
      </c>
      <c r="D23">
        <f>C23/D22</f>
        <v>79433.82286372043</v>
      </c>
      <c r="E23">
        <f>E22*100000</f>
        <v>4071929999.9999995</v>
      </c>
      <c r="F23">
        <f>E23/F22</f>
        <v>80294.863899640739</v>
      </c>
      <c r="I23" s="36" t="s">
        <v>41</v>
      </c>
      <c r="J23" s="35"/>
      <c r="K23" s="37">
        <v>336095445.61000001</v>
      </c>
      <c r="L23" s="37">
        <v>291595770.04000002</v>
      </c>
      <c r="M23" s="33" t="s">
        <v>39</v>
      </c>
      <c r="N23" s="33" t="s">
        <v>39</v>
      </c>
    </row>
    <row r="24" spans="1:14" x14ac:dyDescent="0.25">
      <c r="I24" s="58" t="s">
        <v>40</v>
      </c>
      <c r="J24" s="59"/>
      <c r="K24" s="34">
        <v>1.17E-2</v>
      </c>
      <c r="L24" s="34">
        <v>1.4E-2</v>
      </c>
      <c r="M24" s="33" t="s">
        <v>39</v>
      </c>
      <c r="N24" s="33" t="s">
        <v>39</v>
      </c>
    </row>
  </sheetData>
  <mergeCells count="1">
    <mergeCell ref="I24:J24"/>
  </mergeCell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AA96-646C-4AFC-9CB0-324B1B62E294}">
  <dimension ref="A1:F21"/>
  <sheetViews>
    <sheetView showGridLines="0" workbookViewId="0">
      <selection activeCell="F21" sqref="F21"/>
    </sheetView>
  </sheetViews>
  <sheetFormatPr defaultRowHeight="15" x14ac:dyDescent="0.25"/>
  <cols>
    <col min="1" max="1" width="5.85546875" bestFit="1" customWidth="1"/>
    <col min="2" max="2" width="12.5703125" bestFit="1" customWidth="1"/>
    <col min="3" max="3" width="17.7109375" bestFit="1" customWidth="1"/>
    <col min="4" max="4" width="23" customWidth="1"/>
    <col min="5" max="5" width="19.7109375" bestFit="1" customWidth="1"/>
    <col min="6" max="6" width="23.7109375" customWidth="1"/>
  </cols>
  <sheetData>
    <row r="1" spans="1:6" ht="22.5" customHeight="1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77</v>
      </c>
      <c r="D2" s="43" t="s">
        <v>77</v>
      </c>
      <c r="E2" s="43" t="s">
        <v>78</v>
      </c>
      <c r="F2" s="43" t="s">
        <v>78</v>
      </c>
    </row>
    <row r="3" spans="1:6" x14ac:dyDescent="0.25">
      <c r="A3" s="41">
        <v>1</v>
      </c>
      <c r="B3" s="41" t="s">
        <v>79</v>
      </c>
      <c r="C3" s="33" t="s">
        <v>39</v>
      </c>
      <c r="D3" s="33" t="s">
        <v>39</v>
      </c>
      <c r="E3" s="33">
        <v>0.48</v>
      </c>
      <c r="F3" s="33">
        <v>0.2</v>
      </c>
    </row>
    <row r="4" spans="1:6" x14ac:dyDescent="0.25">
      <c r="A4" s="41">
        <v>2</v>
      </c>
      <c r="B4" s="41" t="s">
        <v>59</v>
      </c>
      <c r="C4" s="42">
        <v>1455.23</v>
      </c>
      <c r="D4" s="42">
        <v>1724.98</v>
      </c>
      <c r="E4" s="42">
        <v>1053.99</v>
      </c>
      <c r="F4" s="42">
        <v>1059.47</v>
      </c>
    </row>
    <row r="5" spans="1:6" x14ac:dyDescent="0.25">
      <c r="A5" s="41">
        <v>3</v>
      </c>
      <c r="B5" s="41" t="s">
        <v>58</v>
      </c>
      <c r="C5" s="42">
        <v>7885.5</v>
      </c>
      <c r="D5" s="42">
        <v>9622.02</v>
      </c>
      <c r="E5" s="42">
        <v>16082.84</v>
      </c>
      <c r="F5" s="42">
        <v>17813.62</v>
      </c>
    </row>
    <row r="6" spans="1:6" x14ac:dyDescent="0.25">
      <c r="A6" s="41">
        <v>4</v>
      </c>
      <c r="B6" s="41" t="s">
        <v>57</v>
      </c>
      <c r="C6" s="33">
        <v>86.2</v>
      </c>
      <c r="D6" s="33">
        <v>8.16</v>
      </c>
      <c r="E6" s="33">
        <v>2.6</v>
      </c>
      <c r="F6" s="33">
        <v>0.59</v>
      </c>
    </row>
    <row r="7" spans="1:6" x14ac:dyDescent="0.25">
      <c r="A7" s="41">
        <v>5</v>
      </c>
      <c r="B7" s="41" t="s">
        <v>76</v>
      </c>
      <c r="C7" s="33" t="s">
        <v>39</v>
      </c>
      <c r="D7" s="33" t="s">
        <v>39</v>
      </c>
      <c r="E7" s="33">
        <v>15.48</v>
      </c>
      <c r="F7" s="33">
        <v>16</v>
      </c>
    </row>
    <row r="8" spans="1:6" x14ac:dyDescent="0.25">
      <c r="A8" s="41">
        <v>6</v>
      </c>
      <c r="B8" s="41" t="s">
        <v>56</v>
      </c>
      <c r="C8" s="42">
        <v>4602.7299999999996</v>
      </c>
      <c r="D8" s="42">
        <v>6022.84</v>
      </c>
      <c r="E8" s="42">
        <v>5895.34</v>
      </c>
      <c r="F8" s="42">
        <v>6587.12</v>
      </c>
    </row>
    <row r="9" spans="1:6" x14ac:dyDescent="0.25">
      <c r="A9" s="41">
        <v>7</v>
      </c>
      <c r="B9" s="41" t="s">
        <v>55</v>
      </c>
      <c r="C9" s="33">
        <v>0.97</v>
      </c>
      <c r="D9" s="33">
        <v>0.06</v>
      </c>
      <c r="E9" s="33">
        <v>0.93</v>
      </c>
      <c r="F9" s="33">
        <v>0.04</v>
      </c>
    </row>
    <row r="10" spans="1:6" x14ac:dyDescent="0.25">
      <c r="A10" s="41">
        <v>8</v>
      </c>
      <c r="B10" s="41" t="s">
        <v>54</v>
      </c>
      <c r="C10" s="42">
        <v>1097.1500000000001</v>
      </c>
      <c r="D10" s="42">
        <v>1264.23</v>
      </c>
      <c r="E10" s="42">
        <v>3784.27</v>
      </c>
      <c r="F10" s="42">
        <v>3862.3</v>
      </c>
    </row>
    <row r="11" spans="1:6" x14ac:dyDescent="0.25">
      <c r="A11" s="41">
        <v>9</v>
      </c>
      <c r="B11" s="41" t="s">
        <v>53</v>
      </c>
      <c r="C11" s="42">
        <v>8317.1</v>
      </c>
      <c r="D11" s="42">
        <v>9749.85</v>
      </c>
      <c r="E11" s="42">
        <v>7337.27</v>
      </c>
      <c r="F11" s="42">
        <v>7382.93</v>
      </c>
    </row>
    <row r="12" spans="1:6" x14ac:dyDescent="0.25">
      <c r="A12" s="41">
        <v>10</v>
      </c>
      <c r="B12" s="41" t="s">
        <v>52</v>
      </c>
      <c r="C12" s="33">
        <v>14.24</v>
      </c>
      <c r="D12" s="33">
        <v>16</v>
      </c>
      <c r="E12" s="33">
        <v>29.24</v>
      </c>
      <c r="F12" s="33">
        <v>21.04</v>
      </c>
    </row>
    <row r="13" spans="1:6" x14ac:dyDescent="0.25">
      <c r="A13" s="41">
        <v>11</v>
      </c>
      <c r="B13" s="41" t="s">
        <v>51</v>
      </c>
      <c r="C13" s="33">
        <v>213.06</v>
      </c>
      <c r="D13" s="33">
        <v>282.42</v>
      </c>
      <c r="E13" s="33" t="s">
        <v>39</v>
      </c>
      <c r="F13" s="33" t="s">
        <v>39</v>
      </c>
    </row>
    <row r="14" spans="1:6" x14ac:dyDescent="0.25">
      <c r="A14" s="41">
        <v>12</v>
      </c>
      <c r="B14" s="41" t="s">
        <v>80</v>
      </c>
      <c r="C14" s="33">
        <v>28.53</v>
      </c>
      <c r="D14" s="33">
        <v>32</v>
      </c>
      <c r="E14" s="33" t="s">
        <v>39</v>
      </c>
      <c r="F14" s="33" t="s">
        <v>39</v>
      </c>
    </row>
    <row r="15" spans="1:6" x14ac:dyDescent="0.25">
      <c r="A15" s="41">
        <v>13</v>
      </c>
      <c r="B15" s="41" t="s">
        <v>50</v>
      </c>
      <c r="C15" s="42">
        <v>1899.29</v>
      </c>
      <c r="D15" s="42">
        <v>2093.6999999999998</v>
      </c>
      <c r="E15" s="42">
        <v>3881.95</v>
      </c>
      <c r="F15" s="42">
        <v>4000.89</v>
      </c>
    </row>
    <row r="16" spans="1:6" x14ac:dyDescent="0.25">
      <c r="A16" s="41">
        <v>14</v>
      </c>
      <c r="B16" s="41" t="s">
        <v>49</v>
      </c>
      <c r="C16" s="33">
        <v>816.23</v>
      </c>
      <c r="D16" s="33">
        <v>995.44</v>
      </c>
      <c r="E16" s="33">
        <v>705.14</v>
      </c>
      <c r="F16" s="33">
        <v>761.87</v>
      </c>
    </row>
    <row r="17" spans="1:6" x14ac:dyDescent="0.25">
      <c r="A17" s="41">
        <v>15</v>
      </c>
      <c r="B17" s="41" t="s">
        <v>45</v>
      </c>
      <c r="C17" s="33">
        <v>13.58</v>
      </c>
      <c r="D17" s="33">
        <v>16</v>
      </c>
      <c r="E17" s="33">
        <v>132.22</v>
      </c>
      <c r="F17" s="33">
        <v>156.81</v>
      </c>
    </row>
    <row r="18" spans="1:6" x14ac:dyDescent="0.25">
      <c r="A18" s="41">
        <v>16</v>
      </c>
      <c r="B18" s="41" t="s">
        <v>44</v>
      </c>
      <c r="C18" s="33" t="s">
        <v>39</v>
      </c>
      <c r="D18" s="33" t="s">
        <v>39</v>
      </c>
      <c r="E18" s="33">
        <v>7.0000000000000007E-2</v>
      </c>
      <c r="F18" s="33">
        <v>0</v>
      </c>
    </row>
    <row r="19" spans="1:6" x14ac:dyDescent="0.25">
      <c r="A19" s="41">
        <v>17</v>
      </c>
      <c r="B19" s="41" t="s">
        <v>43</v>
      </c>
      <c r="C19" s="42">
        <v>1002.2</v>
      </c>
      <c r="D19" s="33">
        <v>951.67</v>
      </c>
      <c r="E19" s="33">
        <v>370.71</v>
      </c>
      <c r="F19" s="33">
        <v>228.49</v>
      </c>
    </row>
    <row r="20" spans="1:6" x14ac:dyDescent="0.25">
      <c r="C20">
        <f>SUM(C3:C19)</f>
        <v>27432.010000000002</v>
      </c>
      <c r="D20">
        <f t="shared" ref="D20:F20" si="0">SUM(D3:D19)</f>
        <v>32779.369999999995</v>
      </c>
      <c r="E20">
        <f t="shared" si="0"/>
        <v>39292.529999999992</v>
      </c>
      <c r="F20">
        <f t="shared" si="0"/>
        <v>41891.370000000003</v>
      </c>
    </row>
    <row r="21" spans="1:6" x14ac:dyDescent="0.25">
      <c r="C21">
        <f>C20*100000</f>
        <v>2743201000</v>
      </c>
      <c r="D21">
        <f>C21/D20</f>
        <v>83686.812772789723</v>
      </c>
      <c r="E21">
        <f>E20*100000</f>
        <v>3929252999.999999</v>
      </c>
      <c r="F21">
        <f>E21/F20</f>
        <v>93796.24013251414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368C-EB5F-4BE2-95B4-0C697ABC1EE7}">
  <dimension ref="A1:F23"/>
  <sheetViews>
    <sheetView showGridLines="0" topLeftCell="A4" workbookViewId="0">
      <selection activeCell="F23" sqref="F23"/>
    </sheetView>
  </sheetViews>
  <sheetFormatPr defaultRowHeight="15" x14ac:dyDescent="0.25"/>
  <cols>
    <col min="1" max="1" width="5.85546875" bestFit="1" customWidth="1"/>
    <col min="2" max="2" width="12.5703125" bestFit="1" customWidth="1"/>
    <col min="3" max="3" width="17.7109375" bestFit="1" customWidth="1"/>
    <col min="4" max="4" width="15.42578125" customWidth="1"/>
    <col min="5" max="5" width="19.7109375" bestFit="1" customWidth="1"/>
    <col min="6" max="6" width="27.5703125" customWidth="1"/>
  </cols>
  <sheetData>
    <row r="1" spans="1:6" ht="25.5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81</v>
      </c>
      <c r="D2" s="43" t="s">
        <v>81</v>
      </c>
      <c r="E2" s="43" t="s">
        <v>82</v>
      </c>
      <c r="F2" s="43" t="s">
        <v>82</v>
      </c>
    </row>
    <row r="3" spans="1:6" x14ac:dyDescent="0.25">
      <c r="A3" s="41">
        <v>1</v>
      </c>
      <c r="B3" s="41" t="s">
        <v>61</v>
      </c>
      <c r="C3" s="33">
        <v>0.06</v>
      </c>
      <c r="D3" s="33" t="s">
        <v>39</v>
      </c>
      <c r="E3" s="33">
        <v>0.01</v>
      </c>
      <c r="F3" s="33" t="s">
        <v>39</v>
      </c>
    </row>
    <row r="4" spans="1:6" x14ac:dyDescent="0.25">
      <c r="A4" s="41">
        <v>2</v>
      </c>
      <c r="B4" s="41" t="s">
        <v>59</v>
      </c>
      <c r="C4" s="33">
        <v>565</v>
      </c>
      <c r="D4" s="33">
        <v>900.2</v>
      </c>
      <c r="E4" s="33">
        <v>984.21</v>
      </c>
      <c r="F4" s="42">
        <v>1568.12</v>
      </c>
    </row>
    <row r="5" spans="1:6" x14ac:dyDescent="0.25">
      <c r="A5" s="41">
        <v>3</v>
      </c>
      <c r="B5" s="41" t="s">
        <v>58</v>
      </c>
      <c r="C5" s="42">
        <v>4355.3</v>
      </c>
      <c r="D5" s="42">
        <v>6197.3</v>
      </c>
      <c r="E5" s="42">
        <v>3439.63</v>
      </c>
      <c r="F5" s="42">
        <v>4683.24</v>
      </c>
    </row>
    <row r="6" spans="1:6" x14ac:dyDescent="0.25">
      <c r="A6" s="41">
        <v>4</v>
      </c>
      <c r="B6" s="41" t="s">
        <v>83</v>
      </c>
      <c r="C6" s="33">
        <v>66.650000000000006</v>
      </c>
      <c r="D6" s="33">
        <v>59.24</v>
      </c>
      <c r="E6" s="33" t="s">
        <v>39</v>
      </c>
      <c r="F6" s="33" t="s">
        <v>39</v>
      </c>
    </row>
    <row r="7" spans="1:6" x14ac:dyDescent="0.25">
      <c r="A7" s="41">
        <v>5</v>
      </c>
      <c r="B7" s="41" t="s">
        <v>57</v>
      </c>
      <c r="C7" s="33">
        <v>32.53</v>
      </c>
      <c r="D7" s="33">
        <v>4.09</v>
      </c>
      <c r="E7" s="33">
        <v>7.66</v>
      </c>
      <c r="F7" s="33">
        <v>1.34</v>
      </c>
    </row>
    <row r="8" spans="1:6" x14ac:dyDescent="0.25">
      <c r="A8" s="41">
        <v>6</v>
      </c>
      <c r="B8" s="41" t="s">
        <v>56</v>
      </c>
      <c r="C8" s="42">
        <v>2162.73</v>
      </c>
      <c r="D8" s="42">
        <v>3211.09</v>
      </c>
      <c r="E8" s="42">
        <v>2544.38</v>
      </c>
      <c r="F8" s="42">
        <v>3893.34</v>
      </c>
    </row>
    <row r="9" spans="1:6" x14ac:dyDescent="0.25">
      <c r="A9" s="41">
        <v>7</v>
      </c>
      <c r="B9" s="41" t="s">
        <v>84</v>
      </c>
      <c r="C9" s="33">
        <v>0.1</v>
      </c>
      <c r="D9" s="33">
        <v>0.08</v>
      </c>
      <c r="E9" s="33">
        <v>1.76</v>
      </c>
      <c r="F9" s="33">
        <v>0.54</v>
      </c>
    </row>
    <row r="10" spans="1:6" x14ac:dyDescent="0.25">
      <c r="A10" s="41">
        <v>8</v>
      </c>
      <c r="B10" s="41" t="s">
        <v>55</v>
      </c>
      <c r="C10" s="33">
        <v>3.08</v>
      </c>
      <c r="D10" s="33">
        <v>0.22</v>
      </c>
      <c r="E10" s="33">
        <v>502.28</v>
      </c>
      <c r="F10" s="33">
        <v>892.33</v>
      </c>
    </row>
    <row r="11" spans="1:6" x14ac:dyDescent="0.25">
      <c r="A11" s="41">
        <v>9</v>
      </c>
      <c r="B11" s="41" t="s">
        <v>85</v>
      </c>
      <c r="C11" s="33" t="s">
        <v>39</v>
      </c>
      <c r="D11" s="33" t="s">
        <v>39</v>
      </c>
      <c r="E11" s="33">
        <v>21.61</v>
      </c>
      <c r="F11" s="33">
        <v>32</v>
      </c>
    </row>
    <row r="12" spans="1:6" x14ac:dyDescent="0.25">
      <c r="A12" s="41">
        <v>10</v>
      </c>
      <c r="B12" s="41" t="s">
        <v>54</v>
      </c>
      <c r="C12" s="42">
        <v>1580.7</v>
      </c>
      <c r="D12" s="42">
        <v>2341.73</v>
      </c>
      <c r="E12" s="42">
        <v>1142.27</v>
      </c>
      <c r="F12" s="42">
        <v>1719</v>
      </c>
    </row>
    <row r="13" spans="1:6" x14ac:dyDescent="0.25">
      <c r="A13" s="41">
        <v>11</v>
      </c>
      <c r="B13" s="41" t="s">
        <v>53</v>
      </c>
      <c r="C13" s="42">
        <v>4830.29</v>
      </c>
      <c r="D13" s="42">
        <v>7145.29</v>
      </c>
      <c r="E13" s="42">
        <v>5039.03</v>
      </c>
      <c r="F13" s="42">
        <v>7457.79</v>
      </c>
    </row>
    <row r="14" spans="1:6" x14ac:dyDescent="0.25">
      <c r="A14" s="41">
        <v>12</v>
      </c>
      <c r="B14" s="41" t="s">
        <v>51</v>
      </c>
      <c r="C14" s="33" t="s">
        <v>39</v>
      </c>
      <c r="D14" s="33" t="s">
        <v>39</v>
      </c>
      <c r="E14" s="33">
        <v>41.33</v>
      </c>
      <c r="F14" s="33">
        <v>48</v>
      </c>
    </row>
    <row r="15" spans="1:6" x14ac:dyDescent="0.25">
      <c r="A15" s="41">
        <v>13</v>
      </c>
      <c r="B15" s="41" t="s">
        <v>80</v>
      </c>
      <c r="C15" s="33">
        <v>170.31</v>
      </c>
      <c r="D15" s="33">
        <v>259</v>
      </c>
      <c r="E15" s="33" t="s">
        <v>39</v>
      </c>
      <c r="F15" s="33" t="s">
        <v>39</v>
      </c>
    </row>
    <row r="16" spans="1:6" x14ac:dyDescent="0.25">
      <c r="A16" s="41">
        <v>14</v>
      </c>
      <c r="B16" s="41" t="s">
        <v>50</v>
      </c>
      <c r="C16" s="42">
        <v>2073.69</v>
      </c>
      <c r="D16" s="42">
        <v>2921.08</v>
      </c>
      <c r="E16" s="42">
        <v>2247.02</v>
      </c>
      <c r="F16" s="42">
        <v>3218.37</v>
      </c>
    </row>
    <row r="17" spans="1:6" x14ac:dyDescent="0.25">
      <c r="A17" s="41">
        <v>15</v>
      </c>
      <c r="B17" s="41" t="s">
        <v>49</v>
      </c>
      <c r="C17" s="33">
        <v>792.78</v>
      </c>
      <c r="D17" s="42">
        <v>1253.03</v>
      </c>
      <c r="E17" s="33">
        <v>797.49</v>
      </c>
      <c r="F17" s="42">
        <v>1308.74</v>
      </c>
    </row>
    <row r="18" spans="1:6" x14ac:dyDescent="0.25">
      <c r="A18" s="41">
        <v>16</v>
      </c>
      <c r="B18" s="41" t="s">
        <v>48</v>
      </c>
      <c r="C18" s="33" t="s">
        <v>39</v>
      </c>
      <c r="D18" s="33" t="s">
        <v>39</v>
      </c>
      <c r="E18" s="33">
        <v>16.64</v>
      </c>
      <c r="F18" s="33">
        <v>16.8</v>
      </c>
    </row>
    <row r="19" spans="1:6" x14ac:dyDescent="0.25">
      <c r="A19" s="41">
        <v>17</v>
      </c>
      <c r="B19" s="41" t="s">
        <v>45</v>
      </c>
      <c r="C19" s="33">
        <v>19.78</v>
      </c>
      <c r="D19" s="33">
        <v>32</v>
      </c>
      <c r="E19" s="33">
        <v>20.02</v>
      </c>
      <c r="F19" s="33">
        <v>32</v>
      </c>
    </row>
    <row r="20" spans="1:6" x14ac:dyDescent="0.25">
      <c r="A20" s="41">
        <v>18</v>
      </c>
      <c r="B20" s="41" t="s">
        <v>44</v>
      </c>
      <c r="C20" s="33" t="s">
        <v>39</v>
      </c>
      <c r="D20" s="33" t="s">
        <v>39</v>
      </c>
      <c r="E20" s="33">
        <v>0.12</v>
      </c>
      <c r="F20" s="33">
        <v>0.01</v>
      </c>
    </row>
    <row r="21" spans="1:6" x14ac:dyDescent="0.25">
      <c r="A21" s="41">
        <v>19</v>
      </c>
      <c r="B21" s="41" t="s">
        <v>43</v>
      </c>
      <c r="C21" s="33">
        <v>238.32</v>
      </c>
      <c r="D21" s="33">
        <v>212.16</v>
      </c>
      <c r="E21" s="33">
        <v>278.02</v>
      </c>
      <c r="F21" s="33">
        <v>255.43</v>
      </c>
    </row>
    <row r="22" spans="1:6" x14ac:dyDescent="0.25">
      <c r="C22">
        <f>SUM(C3:C21)</f>
        <v>16891.32</v>
      </c>
      <c r="D22">
        <f t="shared" ref="D22:F22" si="0">SUM(D3:D21)</f>
        <v>24536.51</v>
      </c>
      <c r="E22">
        <f t="shared" si="0"/>
        <v>17083.48</v>
      </c>
      <c r="F22">
        <f t="shared" si="0"/>
        <v>25127.05</v>
      </c>
    </row>
    <row r="23" spans="1:6" x14ac:dyDescent="0.25">
      <c r="C23">
        <f>C22*10^5</f>
        <v>1689132000</v>
      </c>
      <c r="D23">
        <f>C23/D22</f>
        <v>68841.57526885446</v>
      </c>
      <c r="E23">
        <f>E22*10^5</f>
        <v>1708348000</v>
      </c>
      <c r="F23">
        <f>E23/F22</f>
        <v>67988.402936277838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2A20-95A1-44BF-8C02-3657E90D8AD9}">
  <dimension ref="A1:F20"/>
  <sheetViews>
    <sheetView showGridLines="0" workbookViewId="0">
      <selection activeCell="D20" sqref="D20"/>
    </sheetView>
  </sheetViews>
  <sheetFormatPr defaultRowHeight="15" x14ac:dyDescent="0.25"/>
  <cols>
    <col min="1" max="1" width="5.85546875" bestFit="1" customWidth="1"/>
    <col min="2" max="2" width="12.5703125" bestFit="1" customWidth="1"/>
    <col min="3" max="3" width="17.7109375" bestFit="1" customWidth="1"/>
    <col min="4" max="4" width="25.42578125" customWidth="1"/>
    <col min="5" max="5" width="19.7109375" bestFit="1" customWidth="1"/>
    <col min="6" max="6" width="22.85546875" customWidth="1"/>
  </cols>
  <sheetData>
    <row r="1" spans="1:6" ht="19.5" customHeight="1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86</v>
      </c>
      <c r="D2" s="43" t="s">
        <v>86</v>
      </c>
      <c r="E2" s="43" t="s">
        <v>87</v>
      </c>
      <c r="F2" s="43" t="s">
        <v>87</v>
      </c>
    </row>
    <row r="3" spans="1:6" x14ac:dyDescent="0.25">
      <c r="A3" s="41">
        <v>13</v>
      </c>
      <c r="B3" s="41" t="s">
        <v>48</v>
      </c>
      <c r="C3" s="33" t="s">
        <v>39</v>
      </c>
      <c r="D3" s="33" t="s">
        <v>39</v>
      </c>
      <c r="E3" s="33">
        <v>1.1000000000000001</v>
      </c>
      <c r="F3" s="33">
        <v>1.98</v>
      </c>
    </row>
    <row r="4" spans="1:6" x14ac:dyDescent="0.25">
      <c r="A4" s="41">
        <v>9</v>
      </c>
      <c r="B4" s="41" t="s">
        <v>53</v>
      </c>
      <c r="C4" s="42">
        <v>7172.78</v>
      </c>
      <c r="D4" s="42">
        <v>6202.47</v>
      </c>
      <c r="E4" s="42">
        <v>6453.24</v>
      </c>
      <c r="F4" s="42">
        <v>6074.49</v>
      </c>
    </row>
    <row r="5" spans="1:6" x14ac:dyDescent="0.25">
      <c r="A5" s="41">
        <v>11</v>
      </c>
      <c r="B5" s="41" t="s">
        <v>50</v>
      </c>
      <c r="C5" s="42">
        <v>3661.04</v>
      </c>
      <c r="D5" s="42">
        <v>2892.74</v>
      </c>
      <c r="E5" s="42">
        <v>3216.09</v>
      </c>
      <c r="F5" s="42">
        <v>2828</v>
      </c>
    </row>
    <row r="6" spans="1:6" x14ac:dyDescent="0.25">
      <c r="A6" s="41">
        <v>2</v>
      </c>
      <c r="B6" s="41" t="s">
        <v>58</v>
      </c>
      <c r="C6" s="42">
        <v>3110.61</v>
      </c>
      <c r="D6" s="42">
        <v>2656.81</v>
      </c>
      <c r="E6" s="42">
        <v>5336.54</v>
      </c>
      <c r="F6" s="42">
        <v>5261.22</v>
      </c>
    </row>
    <row r="7" spans="1:6" x14ac:dyDescent="0.25">
      <c r="A7" s="41">
        <v>5</v>
      </c>
      <c r="B7" s="41" t="s">
        <v>56</v>
      </c>
      <c r="C7" s="42">
        <v>2881.54</v>
      </c>
      <c r="D7" s="42">
        <v>2637.09</v>
      </c>
      <c r="E7" s="42">
        <v>4255.7</v>
      </c>
      <c r="F7" s="42">
        <v>4103.33</v>
      </c>
    </row>
    <row r="8" spans="1:6" x14ac:dyDescent="0.25">
      <c r="A8" s="41">
        <v>8</v>
      </c>
      <c r="B8" s="41" t="s">
        <v>54</v>
      </c>
      <c r="C8" s="42">
        <v>1219.21</v>
      </c>
      <c r="D8" s="33">
        <v>973.9</v>
      </c>
      <c r="E8" s="42">
        <v>1150.29</v>
      </c>
      <c r="F8" s="42">
        <v>1069.8</v>
      </c>
    </row>
    <row r="9" spans="1:6" x14ac:dyDescent="0.25">
      <c r="A9" s="41">
        <v>12</v>
      </c>
      <c r="B9" s="41" t="s">
        <v>49</v>
      </c>
      <c r="C9" s="33">
        <v>453.91</v>
      </c>
      <c r="D9" s="33">
        <v>395.22</v>
      </c>
      <c r="E9" s="33">
        <v>686.17</v>
      </c>
      <c r="F9" s="33">
        <v>658.66</v>
      </c>
    </row>
    <row r="10" spans="1:6" x14ac:dyDescent="0.25">
      <c r="A10" s="41">
        <v>3</v>
      </c>
      <c r="B10" s="41" t="s">
        <v>83</v>
      </c>
      <c r="C10" s="33">
        <v>394.18</v>
      </c>
      <c r="D10" s="33">
        <v>328.94</v>
      </c>
      <c r="E10" s="33">
        <v>165.91</v>
      </c>
      <c r="F10" s="33">
        <v>136.80000000000001</v>
      </c>
    </row>
    <row r="11" spans="1:6" x14ac:dyDescent="0.25">
      <c r="A11" s="41">
        <v>10</v>
      </c>
      <c r="B11" s="41" t="s">
        <v>80</v>
      </c>
      <c r="C11" s="33">
        <v>299.67</v>
      </c>
      <c r="D11" s="33">
        <v>255.75</v>
      </c>
      <c r="E11" s="33">
        <v>429.62</v>
      </c>
      <c r="F11" s="33">
        <v>404.16</v>
      </c>
    </row>
    <row r="12" spans="1:6" x14ac:dyDescent="0.25">
      <c r="A12" s="41">
        <v>16</v>
      </c>
      <c r="B12" s="41" t="s">
        <v>43</v>
      </c>
      <c r="C12" s="33">
        <v>190.49</v>
      </c>
      <c r="D12" s="33">
        <v>171.69</v>
      </c>
      <c r="E12" s="33">
        <v>132.79</v>
      </c>
      <c r="F12" s="33">
        <v>128.93</v>
      </c>
    </row>
    <row r="13" spans="1:6" x14ac:dyDescent="0.25">
      <c r="A13" s="41">
        <v>1</v>
      </c>
      <c r="B13" s="41" t="s">
        <v>59</v>
      </c>
      <c r="C13" s="33">
        <v>163.03</v>
      </c>
      <c r="D13" s="33">
        <v>132.12</v>
      </c>
      <c r="E13" s="33">
        <v>196.47</v>
      </c>
      <c r="F13" s="33">
        <v>172.24</v>
      </c>
    </row>
    <row r="14" spans="1:6" x14ac:dyDescent="0.25">
      <c r="A14" s="41">
        <v>14</v>
      </c>
      <c r="B14" s="41" t="s">
        <v>45</v>
      </c>
      <c r="C14" s="33">
        <v>16.05</v>
      </c>
      <c r="D14" s="33">
        <v>16</v>
      </c>
      <c r="E14" s="33" t="s">
        <v>39</v>
      </c>
      <c r="F14" s="33" t="s">
        <v>39</v>
      </c>
    </row>
    <row r="15" spans="1:6" x14ac:dyDescent="0.25">
      <c r="A15" s="41">
        <v>6</v>
      </c>
      <c r="B15" s="41" t="s">
        <v>84</v>
      </c>
      <c r="C15" s="33">
        <v>14.31</v>
      </c>
      <c r="D15" s="33">
        <v>4.04</v>
      </c>
      <c r="E15" s="33">
        <v>2.5299999999999998</v>
      </c>
      <c r="F15" s="33">
        <v>0.72</v>
      </c>
    </row>
    <row r="16" spans="1:6" x14ac:dyDescent="0.25">
      <c r="A16" s="41">
        <v>4</v>
      </c>
      <c r="B16" s="41" t="s">
        <v>57</v>
      </c>
      <c r="C16" s="33">
        <v>11.07</v>
      </c>
      <c r="D16" s="33">
        <v>1.4</v>
      </c>
      <c r="E16" s="33">
        <v>1.95</v>
      </c>
      <c r="F16" s="33">
        <v>0.28000000000000003</v>
      </c>
    </row>
    <row r="17" spans="1:6" x14ac:dyDescent="0.25">
      <c r="A17" s="41">
        <v>7</v>
      </c>
      <c r="B17" s="41" t="s">
        <v>55</v>
      </c>
      <c r="C17" s="33">
        <v>6.05</v>
      </c>
      <c r="D17" s="33">
        <v>0.38</v>
      </c>
      <c r="E17" s="33">
        <v>4.2</v>
      </c>
      <c r="F17" s="33">
        <v>1.25</v>
      </c>
    </row>
    <row r="18" spans="1:6" x14ac:dyDescent="0.25">
      <c r="A18" s="41">
        <v>15</v>
      </c>
      <c r="B18" s="41" t="s">
        <v>44</v>
      </c>
      <c r="C18" s="33">
        <v>0.01</v>
      </c>
      <c r="D18" s="33">
        <v>0</v>
      </c>
      <c r="E18" s="33">
        <v>0.11</v>
      </c>
      <c r="F18" s="33">
        <v>0.01</v>
      </c>
    </row>
    <row r="19" spans="1:6" x14ac:dyDescent="0.25">
      <c r="C19" s="54">
        <f>SUM(C3:C18)</f>
        <v>19593.949999999997</v>
      </c>
      <c r="D19" s="54">
        <f>SUM(D3:D18)</f>
        <v>16668.55</v>
      </c>
      <c r="E19" s="54">
        <f>SUM(E3:E18)</f>
        <v>22032.710000000003</v>
      </c>
      <c r="F19" s="54">
        <f t="shared" ref="F19" si="0">SUM(F3:F18)</f>
        <v>20841.869999999995</v>
      </c>
    </row>
    <row r="20" spans="1:6" x14ac:dyDescent="0.25">
      <c r="C20">
        <f>C19*100000</f>
        <v>1959394999.9999998</v>
      </c>
      <c r="D20">
        <f>C20/D19</f>
        <v>117550.41680290127</v>
      </c>
      <c r="E20">
        <f>E19*100000</f>
        <v>2203271000.0000005</v>
      </c>
      <c r="F20">
        <f>E20/F19</f>
        <v>105713.69075807501</v>
      </c>
    </row>
  </sheetData>
  <autoFilter ref="A1:F18" xr:uid="{3A0E2A20-95A1-44BF-8C02-3657E90D8AD9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BF9F-2BC2-4DE0-95CA-976BF8302DC0}">
  <dimension ref="A1:F25"/>
  <sheetViews>
    <sheetView showGridLines="0" topLeftCell="A8" workbookViewId="0">
      <selection activeCell="F25" sqref="F25"/>
    </sheetView>
  </sheetViews>
  <sheetFormatPr defaultRowHeight="15" x14ac:dyDescent="0.25"/>
  <cols>
    <col min="1" max="1" width="5.85546875" bestFit="1" customWidth="1"/>
    <col min="2" max="2" width="14.140625" bestFit="1" customWidth="1"/>
    <col min="3" max="3" width="17.7109375" bestFit="1" customWidth="1"/>
    <col min="4" max="4" width="24.7109375" customWidth="1"/>
    <col min="5" max="5" width="19.7109375" bestFit="1" customWidth="1"/>
    <col min="6" max="6" width="23.28515625" customWidth="1"/>
  </cols>
  <sheetData>
    <row r="1" spans="1:6" ht="24" customHeight="1" x14ac:dyDescent="0.25">
      <c r="A1" s="43" t="s">
        <v>67</v>
      </c>
      <c r="B1" s="43" t="s">
        <v>66</v>
      </c>
      <c r="C1" s="43" t="s">
        <v>65</v>
      </c>
      <c r="D1" s="43" t="s">
        <v>64</v>
      </c>
      <c r="E1" s="43" t="s">
        <v>65</v>
      </c>
      <c r="F1" s="43" t="s">
        <v>64</v>
      </c>
    </row>
    <row r="2" spans="1:6" x14ac:dyDescent="0.25">
      <c r="A2" s="43"/>
      <c r="B2" s="43"/>
      <c r="C2" s="43" t="s">
        <v>88</v>
      </c>
      <c r="D2" s="43" t="s">
        <v>88</v>
      </c>
      <c r="E2" s="43" t="s">
        <v>89</v>
      </c>
      <c r="F2" s="43" t="s">
        <v>89</v>
      </c>
    </row>
    <row r="3" spans="1:6" x14ac:dyDescent="0.25">
      <c r="A3" s="41">
        <v>1</v>
      </c>
      <c r="B3" s="41" t="s">
        <v>90</v>
      </c>
      <c r="C3" s="33">
        <v>2.8</v>
      </c>
      <c r="D3" s="33">
        <v>1.92</v>
      </c>
      <c r="E3" s="33">
        <v>1.44</v>
      </c>
      <c r="F3" s="33">
        <v>0.8</v>
      </c>
    </row>
    <row r="4" spans="1:6" x14ac:dyDescent="0.25">
      <c r="A4" s="41">
        <v>2</v>
      </c>
      <c r="B4" s="41" t="s">
        <v>61</v>
      </c>
      <c r="C4" s="33">
        <v>25.44</v>
      </c>
      <c r="D4" s="33">
        <v>17.579999999999998</v>
      </c>
      <c r="E4" s="33">
        <v>20.350000000000001</v>
      </c>
      <c r="F4" s="33">
        <v>17.03</v>
      </c>
    </row>
    <row r="5" spans="1:6" x14ac:dyDescent="0.25">
      <c r="A5" s="41">
        <v>3</v>
      </c>
      <c r="B5" s="41" t="s">
        <v>59</v>
      </c>
      <c r="C5" s="33">
        <v>470.07</v>
      </c>
      <c r="D5" s="33">
        <v>443.85</v>
      </c>
      <c r="E5" s="33">
        <v>146.15</v>
      </c>
      <c r="F5" s="33">
        <v>136.13999999999999</v>
      </c>
    </row>
    <row r="6" spans="1:6" x14ac:dyDescent="0.25">
      <c r="A6" s="41">
        <v>4</v>
      </c>
      <c r="B6" s="41" t="s">
        <v>58</v>
      </c>
      <c r="C6" s="42">
        <v>2634.56</v>
      </c>
      <c r="D6" s="42">
        <v>2264.7399999999998</v>
      </c>
      <c r="E6" s="42">
        <v>4890.3999999999996</v>
      </c>
      <c r="F6" s="42">
        <v>4600.46</v>
      </c>
    </row>
    <row r="7" spans="1:6" x14ac:dyDescent="0.25">
      <c r="A7" s="41">
        <v>5</v>
      </c>
      <c r="B7" s="41" t="s">
        <v>75</v>
      </c>
      <c r="C7" s="33">
        <v>17.59</v>
      </c>
      <c r="D7" s="33">
        <v>17</v>
      </c>
      <c r="E7" s="33" t="s">
        <v>39</v>
      </c>
      <c r="F7" s="33" t="s">
        <v>39</v>
      </c>
    </row>
    <row r="8" spans="1:6" x14ac:dyDescent="0.25">
      <c r="A8" s="41">
        <v>6</v>
      </c>
      <c r="B8" s="41" t="s">
        <v>83</v>
      </c>
      <c r="C8" s="33">
        <v>394.08</v>
      </c>
      <c r="D8" s="33">
        <v>320.73</v>
      </c>
      <c r="E8" s="33">
        <v>481.8</v>
      </c>
      <c r="F8" s="33">
        <v>411.2</v>
      </c>
    </row>
    <row r="9" spans="1:6" x14ac:dyDescent="0.25">
      <c r="A9" s="41">
        <v>7</v>
      </c>
      <c r="B9" s="41" t="s">
        <v>57</v>
      </c>
      <c r="C9" s="33">
        <v>91.12</v>
      </c>
      <c r="D9" s="33">
        <v>101.07</v>
      </c>
      <c r="E9" s="33">
        <v>0.1</v>
      </c>
      <c r="F9" s="33">
        <v>0.05</v>
      </c>
    </row>
    <row r="10" spans="1:6" x14ac:dyDescent="0.25">
      <c r="A10" s="41">
        <v>8</v>
      </c>
      <c r="B10" s="41" t="s">
        <v>56</v>
      </c>
      <c r="C10" s="42">
        <v>2256.4299999999998</v>
      </c>
      <c r="D10" s="42">
        <v>2089.36</v>
      </c>
      <c r="E10" s="42">
        <v>1795.62</v>
      </c>
      <c r="F10" s="42">
        <v>1840.38</v>
      </c>
    </row>
    <row r="11" spans="1:6" x14ac:dyDescent="0.25">
      <c r="A11" s="41">
        <v>9</v>
      </c>
      <c r="B11" s="41" t="s">
        <v>84</v>
      </c>
      <c r="C11" s="33">
        <v>8.77</v>
      </c>
      <c r="D11" s="33">
        <v>4</v>
      </c>
      <c r="E11" s="33" t="s">
        <v>39</v>
      </c>
      <c r="F11" s="33" t="s">
        <v>39</v>
      </c>
    </row>
    <row r="12" spans="1:6" x14ac:dyDescent="0.25">
      <c r="A12" s="41">
        <v>10</v>
      </c>
      <c r="B12" s="41" t="s">
        <v>55</v>
      </c>
      <c r="C12" s="33">
        <v>425.49</v>
      </c>
      <c r="D12" s="33">
        <v>388.27</v>
      </c>
      <c r="E12" s="33">
        <v>18.89</v>
      </c>
      <c r="F12" s="33">
        <v>16.2</v>
      </c>
    </row>
    <row r="13" spans="1:6" x14ac:dyDescent="0.25">
      <c r="A13" s="41">
        <v>11</v>
      </c>
      <c r="B13" s="41" t="s">
        <v>54</v>
      </c>
      <c r="C13" s="33">
        <v>174.81</v>
      </c>
      <c r="D13" s="33">
        <v>144.80000000000001</v>
      </c>
      <c r="E13" s="42">
        <v>1632.92</v>
      </c>
      <c r="F13" s="42">
        <v>1545.4</v>
      </c>
    </row>
    <row r="14" spans="1:6" x14ac:dyDescent="0.25">
      <c r="A14" s="41">
        <v>12</v>
      </c>
      <c r="B14" s="41" t="s">
        <v>53</v>
      </c>
      <c r="C14" s="42">
        <v>5290.39</v>
      </c>
      <c r="D14" s="42">
        <v>4465.29</v>
      </c>
      <c r="E14" s="42">
        <v>5158.3500000000004</v>
      </c>
      <c r="F14" s="42">
        <v>5036.79</v>
      </c>
    </row>
    <row r="15" spans="1:6" x14ac:dyDescent="0.25">
      <c r="A15" s="41">
        <v>13</v>
      </c>
      <c r="B15" s="41" t="s">
        <v>91</v>
      </c>
      <c r="C15" s="33">
        <v>20.67</v>
      </c>
      <c r="D15" s="33">
        <v>16</v>
      </c>
      <c r="E15" s="33" t="s">
        <v>39</v>
      </c>
      <c r="F15" s="33" t="s">
        <v>39</v>
      </c>
    </row>
    <row r="16" spans="1:6" x14ac:dyDescent="0.25">
      <c r="A16" s="41">
        <v>14</v>
      </c>
      <c r="B16" s="41" t="s">
        <v>80</v>
      </c>
      <c r="C16" s="33">
        <v>20.190000000000001</v>
      </c>
      <c r="D16" s="33">
        <v>16.8</v>
      </c>
      <c r="E16" s="33" t="s">
        <v>39</v>
      </c>
      <c r="F16" s="33" t="s">
        <v>39</v>
      </c>
    </row>
    <row r="17" spans="1:6" x14ac:dyDescent="0.25">
      <c r="A17" s="41">
        <v>15</v>
      </c>
      <c r="B17" s="41" t="s">
        <v>50</v>
      </c>
      <c r="C17" s="42">
        <v>2526.46</v>
      </c>
      <c r="D17" s="42">
        <v>2043.86</v>
      </c>
      <c r="E17" s="42">
        <v>2841.26</v>
      </c>
      <c r="F17" s="42">
        <v>2589.69</v>
      </c>
    </row>
    <row r="18" spans="1:6" x14ac:dyDescent="0.25">
      <c r="A18" s="41">
        <v>16</v>
      </c>
      <c r="B18" s="41" t="s">
        <v>49</v>
      </c>
      <c r="C18" s="33">
        <v>22.84</v>
      </c>
      <c r="D18" s="33">
        <v>17</v>
      </c>
      <c r="E18" s="33">
        <v>94.24</v>
      </c>
      <c r="F18" s="33">
        <v>96</v>
      </c>
    </row>
    <row r="19" spans="1:6" x14ac:dyDescent="0.25">
      <c r="A19" s="41">
        <v>17</v>
      </c>
      <c r="B19" s="41" t="s">
        <v>47</v>
      </c>
      <c r="C19" s="33" t="s">
        <v>39</v>
      </c>
      <c r="D19" s="33" t="s">
        <v>39</v>
      </c>
      <c r="E19" s="33">
        <v>1.23</v>
      </c>
      <c r="F19" s="33">
        <v>0.24</v>
      </c>
    </row>
    <row r="20" spans="1:6" x14ac:dyDescent="0.25">
      <c r="A20" s="41">
        <v>18</v>
      </c>
      <c r="B20" s="41" t="s">
        <v>92</v>
      </c>
      <c r="C20" s="33">
        <v>5.96</v>
      </c>
      <c r="D20" s="33">
        <v>5</v>
      </c>
      <c r="E20" s="33" t="s">
        <v>39</v>
      </c>
      <c r="F20" s="33" t="s">
        <v>39</v>
      </c>
    </row>
    <row r="21" spans="1:6" x14ac:dyDescent="0.25">
      <c r="A21" s="41">
        <v>19</v>
      </c>
      <c r="B21" s="41" t="s">
        <v>45</v>
      </c>
      <c r="C21" s="33">
        <v>9.99</v>
      </c>
      <c r="D21" s="33">
        <v>16.66</v>
      </c>
      <c r="E21" s="33" t="s">
        <v>39</v>
      </c>
      <c r="F21" s="33" t="s">
        <v>39</v>
      </c>
    </row>
    <row r="22" spans="1:6" x14ac:dyDescent="0.25">
      <c r="A22" s="41">
        <v>20</v>
      </c>
      <c r="B22" s="41" t="s">
        <v>44</v>
      </c>
      <c r="C22" s="33">
        <v>0.03</v>
      </c>
      <c r="D22" s="33">
        <v>0.01</v>
      </c>
      <c r="E22" s="33">
        <v>0.05</v>
      </c>
      <c r="F22" s="33">
        <v>0.04</v>
      </c>
    </row>
    <row r="23" spans="1:6" x14ac:dyDescent="0.25">
      <c r="A23" s="41">
        <v>21</v>
      </c>
      <c r="B23" s="41" t="s">
        <v>43</v>
      </c>
      <c r="C23" s="33">
        <v>173.34</v>
      </c>
      <c r="D23" s="33">
        <v>169.47</v>
      </c>
      <c r="E23" s="33">
        <v>130.13999999999999</v>
      </c>
      <c r="F23" s="33">
        <v>117.38</v>
      </c>
    </row>
    <row r="24" spans="1:6" x14ac:dyDescent="0.25">
      <c r="C24">
        <f>SUM(C3:C23)</f>
        <v>14571.030000000002</v>
      </c>
      <c r="D24">
        <f t="shared" ref="D24:F24" si="0">SUM(D3:D23)</f>
        <v>12543.41</v>
      </c>
      <c r="E24">
        <f t="shared" si="0"/>
        <v>17212.939999999999</v>
      </c>
      <c r="F24">
        <f t="shared" si="0"/>
        <v>16407.800000000003</v>
      </c>
    </row>
    <row r="25" spans="1:6" x14ac:dyDescent="0.25">
      <c r="C25">
        <f>C24*10^5</f>
        <v>1457103000.0000002</v>
      </c>
      <c r="D25">
        <f>C25/D24</f>
        <v>116164.82280336849</v>
      </c>
      <c r="E25">
        <f>E24*10^5</f>
        <v>1721293999.9999998</v>
      </c>
      <c r="F25">
        <f>E25/F24</f>
        <v>104907.05640000485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ITC India Import</vt:lpstr>
      <vt:lpstr>ITC India Export</vt:lpstr>
      <vt:lpstr>Export Potential</vt:lpstr>
      <vt:lpstr>eidb (1)</vt:lpstr>
      <vt:lpstr>eidb (2)</vt:lpstr>
      <vt:lpstr>eidb (3)</vt:lpstr>
      <vt:lpstr>eidb (4)</vt:lpstr>
      <vt:lpstr>eidb (5)</vt:lpstr>
      <vt:lpstr>eidb (6)</vt:lpstr>
      <vt:lpstr>India 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2023-06-26T09:17:04Z</dcterms:created>
  <dcterms:modified xsi:type="dcterms:W3CDTF">2023-07-04T08:50:23Z</dcterms:modified>
</cp:coreProperties>
</file>