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985" firstSheet="4" activeTab="6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eat_Cancels1" sheetId="44" state="visible" r:id="rId44"/>
    <sheet xmlns:r="http://schemas.openxmlformats.org/officeDocument/2006/relationships" name="Delays_Info1" sheetId="45" state="visible" r:id="rId45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3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165" fontId="7" fillId="10" borderId="43" applyAlignment="1" pivotButton="0" quotePrefix="0" xfId="1">
      <alignment horizontal="center" vertical="center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2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10"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3" t="inlineStr">
        <is>
          <t>UAX Daily Snapshot for</t>
        </is>
      </c>
      <c r="B1" s="344" t="n"/>
      <c r="C1" s="345">
        <f>TODAY()-1</f>
        <v/>
      </c>
      <c r="D1" s="344" t="n"/>
    </row>
    <row r="2" ht="15.75" customHeight="1" thickBot="1">
      <c r="E2" s="1" t="n"/>
    </row>
    <row r="3" ht="18" customHeight="1" thickBot="1">
      <c r="A3" s="304" t="inlineStr">
        <is>
          <t>Reliability Snapshot</t>
        </is>
      </c>
      <c r="B3" s="346" t="n"/>
      <c r="C3" s="346" t="n"/>
      <c r="D3" s="346" t="n"/>
      <c r="E3" s="346" t="n"/>
      <c r="F3" s="346" t="n"/>
      <c r="G3" s="346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7" t="n">
        <v>0.9979</v>
      </c>
      <c r="C5" s="347" t="n">
        <v>0.9879</v>
      </c>
      <c r="D5" s="348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7" t="n">
        <v>0.722</v>
      </c>
      <c r="C6" s="347" t="n">
        <v>0.722</v>
      </c>
      <c r="D6" s="348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49" t="n">
        <v>0.8100000000000001</v>
      </c>
      <c r="C7" s="349" t="n">
        <v>0.722</v>
      </c>
      <c r="D7" s="350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49" t="n">
        <v>0.8100000000000001</v>
      </c>
      <c r="C8" s="349" t="n">
        <v>0.722</v>
      </c>
      <c r="D8" s="350" t="n">
        <v>0.8</v>
      </c>
    </row>
    <row r="9" ht="20.45" customHeight="1">
      <c r="A9" s="44" t="inlineStr">
        <is>
          <t>STAR D:00</t>
        </is>
      </c>
      <c r="B9" s="347" t="n">
        <v>0.844</v>
      </c>
      <c r="C9" s="347" t="n">
        <v>0.844</v>
      </c>
      <c r="D9" s="348" t="n">
        <v>0.9</v>
      </c>
    </row>
    <row r="10" ht="19.9" customHeight="1">
      <c r="A10" s="44" t="inlineStr">
        <is>
          <t>Controllable Completion</t>
        </is>
      </c>
      <c r="B10" s="347" t="n">
        <v>0.9903999999999999</v>
      </c>
      <c r="C10" s="347" t="n">
        <v>0.9903999999999999</v>
      </c>
      <c r="D10" s="348" t="n">
        <v>0.99</v>
      </c>
    </row>
    <row r="14" ht="12.75" customHeight="1" thickBot="1">
      <c r="B14" s="351" t="n"/>
    </row>
    <row r="15" ht="15.75" customHeight="1" thickBot="1">
      <c r="A15" s="304" t="inlineStr">
        <is>
          <t>Cancel Detail</t>
        </is>
      </c>
      <c r="B15" s="346" t="n"/>
      <c r="C15" s="346" t="n"/>
      <c r="D15" s="346" t="n"/>
      <c r="E15" s="346" t="n"/>
      <c r="F15" s="346" t="n"/>
      <c r="G15" s="346" t="n"/>
      <c r="H15" s="346" t="n"/>
      <c r="I15" s="346" t="n"/>
      <c r="J15" s="346" t="n"/>
      <c r="K15" s="346" t="n"/>
      <c r="L15" s="346" t="n"/>
      <c r="M15" s="346" t="n"/>
      <c r="N15" s="346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6" t="inlineStr">
        <is>
          <t>Network</t>
        </is>
      </c>
      <c r="I16" s="306" t="inlineStr">
        <is>
          <t>IT</t>
        </is>
      </c>
      <c r="J16" s="352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7" t="inlineStr">
        <is>
          <t>ATC</t>
        </is>
      </c>
      <c r="D17" s="307" t="inlineStr">
        <is>
          <t>Operations</t>
        </is>
      </c>
      <c r="E17" s="307" t="inlineStr">
        <is>
          <t>Operations</t>
        </is>
      </c>
      <c r="F17" s="307" t="inlineStr">
        <is>
          <t>Services</t>
        </is>
      </c>
      <c r="G17" s="307" t="inlineStr">
        <is>
          <t>Operations</t>
        </is>
      </c>
      <c r="H17" s="307" t="inlineStr">
        <is>
          <t>Operations</t>
        </is>
      </c>
      <c r="I17" s="26" t="n"/>
      <c r="J17" s="353" t="n"/>
      <c r="K17" s="354" t="n"/>
      <c r="L17" s="354" t="n"/>
      <c r="M17" s="354" t="n"/>
      <c r="N17" s="354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12" t="inlineStr">
        <is>
          <t>Residual Cancel Detail</t>
        </is>
      </c>
      <c r="B30" s="355" t="n"/>
      <c r="C30" s="355" t="n"/>
      <c r="D30" s="355" t="n"/>
      <c r="E30" s="355" t="n"/>
      <c r="F30" s="355" t="n"/>
      <c r="G30" s="355" t="n"/>
      <c r="H30" s="355" t="n"/>
      <c r="I30" s="355" t="n"/>
      <c r="J30" s="355" t="n"/>
      <c r="K30" s="355" t="n"/>
      <c r="L30" s="355" t="n"/>
      <c r="M30" s="355" t="n"/>
      <c r="N30" s="355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6" t="inlineStr">
        <is>
          <t>Network</t>
        </is>
      </c>
      <c r="I31" s="306" t="inlineStr">
        <is>
          <t>IT</t>
        </is>
      </c>
      <c r="J31" s="352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7" t="inlineStr">
        <is>
          <t>ATC</t>
        </is>
      </c>
      <c r="D32" s="307" t="inlineStr">
        <is>
          <t>Operations</t>
        </is>
      </c>
      <c r="E32" s="307" t="inlineStr">
        <is>
          <t>Operations</t>
        </is>
      </c>
      <c r="F32" s="307" t="inlineStr">
        <is>
          <t>Services</t>
        </is>
      </c>
      <c r="G32" s="307" t="inlineStr">
        <is>
          <t>Operations</t>
        </is>
      </c>
      <c r="H32" s="307" t="inlineStr">
        <is>
          <t>Operations</t>
        </is>
      </c>
      <c r="I32" s="26" t="n"/>
      <c r="J32" s="353" t="n"/>
      <c r="K32" s="354" t="n"/>
      <c r="L32" s="354" t="n"/>
      <c r="M32" s="354" t="n"/>
      <c r="N32" s="354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3" t="inlineStr">
        <is>
          <t>UAX Daily Snapshot for</t>
        </is>
      </c>
      <c r="C2" s="344" t="n"/>
      <c r="D2" s="345">
        <f>TODAY()-1</f>
        <v/>
      </c>
      <c r="E2" s="344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4" t="inlineStr">
        <is>
          <t>Reliability Snapshot</t>
        </is>
      </c>
      <c r="C4" s="346" t="n"/>
      <c r="D4" s="346" t="n"/>
      <c r="E4" s="346" t="n"/>
      <c r="F4" s="346" t="n"/>
      <c r="G4" s="346" t="n"/>
      <c r="H4" s="346" t="n"/>
      <c r="I4" s="56" t="n"/>
      <c r="J4" s="318" t="inlineStr">
        <is>
          <t>Reliability Snapshot - Hubs</t>
        </is>
      </c>
      <c r="K4" s="353" t="n"/>
      <c r="L4" s="353" t="n"/>
      <c r="M4" s="353" t="n"/>
      <c r="N4" s="353" t="n"/>
      <c r="O4" s="353" t="n"/>
      <c r="P4" s="353" t="n"/>
      <c r="Q4" s="353" t="n"/>
      <c r="R4" s="353" t="n"/>
      <c r="S4" s="353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6">
        <f>UA_SQL_1!N2/UA_SQL_1!M2</f>
        <v/>
      </c>
      <c r="D6" s="356">
        <f>UA_SQL_1!F2/UA_SQL_1!E2</f>
        <v/>
      </c>
      <c r="E6" s="348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7" t="n"/>
      <c r="L6" s="357" t="n"/>
      <c r="M6" s="358" t="n"/>
      <c r="N6" s="91" t="n"/>
      <c r="O6" s="96" t="n"/>
      <c r="P6" s="93" t="n"/>
      <c r="Q6" s="357" t="n"/>
      <c r="R6" s="357" t="n"/>
      <c r="S6" s="357" t="n"/>
    </row>
    <row r="7" ht="19.9" customHeight="1">
      <c r="B7" s="59" t="inlineStr">
        <is>
          <t>A:00</t>
        </is>
      </c>
      <c r="C7" s="356">
        <f>UA_SQL_1!Q2/UA_SQL_1!M2</f>
        <v/>
      </c>
      <c r="D7" s="356">
        <f>UA_SQL_1!I2/UA_SQL_1!E2</f>
        <v/>
      </c>
      <c r="E7" s="348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7" t="n"/>
      <c r="L7" s="357" t="n"/>
      <c r="M7" s="357" t="n"/>
      <c r="N7" s="357" t="n"/>
      <c r="O7" s="359" t="n"/>
      <c r="P7" s="360" t="n"/>
      <c r="Q7" s="357" t="n"/>
      <c r="R7" s="357" t="n"/>
      <c r="S7" s="357" t="n"/>
    </row>
    <row r="8" ht="19.15" customHeight="1">
      <c r="B8" s="60" t="inlineStr">
        <is>
          <t xml:space="preserve">CS D:00 </t>
        </is>
      </c>
      <c r="C8" s="356">
        <f>UA_SQL_1!P2/UA_SQL_1!M2</f>
        <v/>
      </c>
      <c r="D8" s="361">
        <f>UA_SQL_1!H2/UA_SQL_1!E2</f>
        <v/>
      </c>
      <c r="E8" s="348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7" t="n"/>
      <c r="L8" s="357" t="n"/>
      <c r="M8" s="357" t="n"/>
      <c r="N8" s="357" t="n"/>
      <c r="O8" s="359" t="n"/>
      <c r="P8" s="360" t="n"/>
      <c r="Q8" s="357" t="n"/>
      <c r="R8" s="357" t="n"/>
      <c r="S8" s="357" t="n"/>
    </row>
    <row r="9" ht="19.9" customHeight="1">
      <c r="B9" s="60" t="inlineStr">
        <is>
          <t xml:space="preserve">D:00 </t>
        </is>
      </c>
      <c r="C9" s="356">
        <f>UA_SQL_1!O2/UA_SQL_1!M2</f>
        <v/>
      </c>
      <c r="D9" s="361">
        <f>UA_SQL_1!G2/UA_SQL_1!E2</f>
        <v/>
      </c>
      <c r="E9" s="348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7" t="n"/>
      <c r="L9" s="357" t="n"/>
      <c r="M9" s="357" t="n"/>
      <c r="N9" s="357" t="n"/>
      <c r="O9" s="359" t="n"/>
      <c r="P9" s="360" t="n"/>
      <c r="Q9" s="357" t="n"/>
      <c r="R9" s="357" t="n"/>
      <c r="S9" s="357" t="n"/>
    </row>
    <row r="10" ht="20.45" customHeight="1">
      <c r="B10" s="59" t="inlineStr">
        <is>
          <t>STAR D:00</t>
        </is>
      </c>
      <c r="C10" s="356">
        <f>UA_SQL_1!S2/UA_SQL_1!R2</f>
        <v/>
      </c>
      <c r="D10" s="356">
        <f>UA_SQL_1!K2/UA_SQL_1!J2</f>
        <v/>
      </c>
      <c r="E10" s="348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7" t="n"/>
      <c r="L10" s="357" t="n"/>
      <c r="M10" s="357" t="n"/>
      <c r="N10" s="357" t="n"/>
      <c r="O10" s="359" t="n"/>
      <c r="P10" s="360" t="n"/>
      <c r="Q10" s="357" t="n"/>
      <c r="R10" s="357" t="n"/>
      <c r="S10" s="357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7" t="n"/>
      <c r="L11" s="357" t="n"/>
      <c r="M11" s="357" t="n"/>
      <c r="N11" s="357" t="n"/>
      <c r="O11" s="359" t="n"/>
      <c r="P11" s="360" t="n"/>
      <c r="Q11" s="357" t="n"/>
      <c r="R11" s="357" t="n"/>
      <c r="S11" s="357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7" t="n"/>
      <c r="L12" s="357" t="n"/>
      <c r="M12" s="357" t="n"/>
      <c r="N12" s="357" t="n"/>
      <c r="O12" s="359" t="n"/>
      <c r="P12" s="360" t="n"/>
      <c r="Q12" s="357" t="n"/>
      <c r="R12" s="357" t="n"/>
      <c r="S12" s="357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2" t="n"/>
      <c r="L13" s="362" t="n"/>
      <c r="M13" s="362" t="n"/>
      <c r="N13" s="362" t="n"/>
      <c r="O13" s="363" t="n"/>
      <c r="P13" s="364" t="n"/>
      <c r="Q13" s="362" t="n"/>
      <c r="R13" s="362" t="n"/>
      <c r="S13" s="362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1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4" t="inlineStr">
        <is>
          <t>Cancel Detail</t>
        </is>
      </c>
      <c r="C19" s="346" t="n"/>
      <c r="D19" s="346" t="n"/>
      <c r="E19" s="346" t="n"/>
      <c r="F19" s="346" t="n"/>
      <c r="G19" s="346" t="n"/>
      <c r="H19" s="346" t="n"/>
      <c r="I19" s="346" t="n"/>
      <c r="J19" s="346" t="n"/>
      <c r="K19" s="346" t="n"/>
      <c r="L19" s="346" t="n"/>
      <c r="M19" s="346" t="n"/>
      <c r="N19" s="346" t="n"/>
      <c r="O19" s="346" t="n"/>
      <c r="P19" s="346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6" t="inlineStr">
        <is>
          <t>Residual Cancel Detail</t>
        </is>
      </c>
      <c r="C33" s="355" t="n"/>
      <c r="D33" s="355" t="n"/>
      <c r="E33" s="355" t="n"/>
      <c r="F33" s="355" t="n"/>
      <c r="G33" s="355" t="n"/>
      <c r="H33" s="355" t="n"/>
      <c r="I33" s="355" t="n"/>
      <c r="J33" s="355" t="n"/>
      <c r="K33" s="355" t="n"/>
      <c r="L33" s="355" t="n"/>
      <c r="M33" s="355" t="n"/>
      <c r="N33" s="355" t="n"/>
      <c r="O33" s="355" t="n"/>
      <c r="P33" s="355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8"/>
  </conditionalFormatting>
  <conditionalFormatting sqref="D35:D42">
    <cfRule type="top10" rank="1" priority="86" dxfId="8"/>
  </conditionalFormatting>
  <conditionalFormatting sqref="E21:E28">
    <cfRule type="top10" rank="1" priority="94" dxfId="8"/>
  </conditionalFormatting>
  <conditionalFormatting sqref="E35:E42">
    <cfRule type="top10" rank="1" priority="85" dxfId="8"/>
  </conditionalFormatting>
  <conditionalFormatting sqref="F8">
    <cfRule type="cellIs" priority="63" operator="greaterThan" dxfId="92">
      <formula>0</formula>
    </cfRule>
    <cfRule type="cellIs" priority="64" operator="greaterThan" dxfId="91">
      <formula>0</formula>
    </cfRule>
  </conditionalFormatting>
  <conditionalFormatting sqref="F21:F28">
    <cfRule type="top10" rank="1" priority="93" dxfId="8"/>
  </conditionalFormatting>
  <conditionalFormatting sqref="F35:F42">
    <cfRule type="top10" rank="1" priority="84" dxfId="8"/>
  </conditionalFormatting>
  <conditionalFormatting sqref="F6:G6">
    <cfRule type="cellIs" priority="73" operator="greaterThan" dxfId="91">
      <formula>0</formula>
    </cfRule>
  </conditionalFormatting>
  <conditionalFormatting sqref="F6:G8">
    <cfRule type="cellIs" priority="65" operator="lessThan" dxfId="0">
      <formula>0</formula>
    </cfRule>
  </conditionalFormatting>
  <conditionalFormatting sqref="G6:G8">
    <cfRule type="cellIs" priority="66" operator="greaterThan" dxfId="92">
      <formula>0</formula>
    </cfRule>
  </conditionalFormatting>
  <conditionalFormatting sqref="G7:G8">
    <cfRule type="cellIs" priority="67" operator="greaterThan" dxfId="91">
      <formula>0</formula>
    </cfRule>
  </conditionalFormatting>
  <conditionalFormatting sqref="G21:G28">
    <cfRule type="top10" rank="1" priority="92" dxfId="8"/>
  </conditionalFormatting>
  <conditionalFormatting sqref="G35:G42">
    <cfRule type="top10" rank="1" priority="83" dxfId="8"/>
  </conditionalFormatting>
  <conditionalFormatting sqref="H21:H28">
    <cfRule type="top10" rank="1" priority="91" dxfId="8"/>
  </conditionalFormatting>
  <conditionalFormatting sqref="H35:H42">
    <cfRule type="top10" rank="1" priority="82" dxfId="8"/>
  </conditionalFormatting>
  <conditionalFormatting sqref="I21:I28">
    <cfRule type="top10" rank="1" priority="90" dxfId="8"/>
  </conditionalFormatting>
  <conditionalFormatting sqref="I35:I42">
    <cfRule type="top10" rank="1" priority="81" dxfId="8"/>
  </conditionalFormatting>
  <conditionalFormatting sqref="J21:J28">
    <cfRule type="top10" rank="1" priority="89" dxfId="8"/>
  </conditionalFormatting>
  <conditionalFormatting sqref="J35:J42">
    <cfRule type="top10" rank="1" priority="80" dxfId="8"/>
  </conditionalFormatting>
  <conditionalFormatting sqref="K21:K28">
    <cfRule type="top10" rank="1" priority="88" dxfId="8"/>
  </conditionalFormatting>
  <conditionalFormatting sqref="K35:K42">
    <cfRule type="top10" rank="1" priority="79" dxfId="8"/>
  </conditionalFormatting>
  <conditionalFormatting sqref="L21:L28">
    <cfRule type="top10" rank="1" priority="87" dxfId="8"/>
  </conditionalFormatting>
  <conditionalFormatting sqref="L35:L42">
    <cfRule type="top10" rank="1" priority="78" dxfId="8"/>
  </conditionalFormatting>
  <conditionalFormatting sqref="N8">
    <cfRule type="cellIs" priority="4" operator="greaterThan" dxfId="91">
      <formula>0</formula>
    </cfRule>
    <cfRule type="cellIs" priority="3" operator="greaterThan" dxfId="92">
      <formula>0</formula>
    </cfRule>
  </conditionalFormatting>
  <conditionalFormatting sqref="N6:O6">
    <cfRule type="cellIs" priority="13" operator="greaterThan" dxfId="91">
      <formula>0</formula>
    </cfRule>
  </conditionalFormatting>
  <conditionalFormatting sqref="N6:O8">
    <cfRule type="cellIs" priority="5" operator="lessThan" dxfId="0">
      <formula>0</formula>
    </cfRule>
  </conditionalFormatting>
  <conditionalFormatting sqref="O6:O8">
    <cfRule type="cellIs" priority="6" operator="greaterThan" dxfId="92">
      <formula>0</formula>
    </cfRule>
  </conditionalFormatting>
  <conditionalFormatting sqref="O7:O8">
    <cfRule type="cellIs" priority="7" operator="greaterThan" dxfId="9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3" t="inlineStr">
        <is>
          <t>UAX Daily Snapshot for</t>
        </is>
      </c>
      <c r="C2" s="344" t="n"/>
      <c r="D2" s="345">
        <f>TODAY()-1</f>
        <v/>
      </c>
      <c r="E2" s="344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4" t="inlineStr">
        <is>
          <t>Reliability Snapshot - SYS</t>
        </is>
      </c>
      <c r="C4" s="346" t="n"/>
      <c r="D4" s="346" t="n"/>
      <c r="E4" s="346" t="n"/>
      <c r="F4" s="346" t="n"/>
      <c r="G4" s="346" t="n"/>
      <c r="H4" s="34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6">
        <f>UA_SQL_1!N2/UA_SQL_1!M2</f>
        <v/>
      </c>
      <c r="D6" s="356">
        <f>UA_SQL_1!F2/UA_SQL_1!E2</f>
        <v/>
      </c>
      <c r="E6" s="348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6">
        <f>UA_SQL_1!Q2/UA_SQL_1!M2</f>
        <v/>
      </c>
      <c r="D7" s="356">
        <f>UA_SQL_1!I2/UA_SQL_1!E2</f>
        <v/>
      </c>
      <c r="E7" s="348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6">
        <f>UA_SQL_1!P2/UA_SQL_1!M2</f>
        <v/>
      </c>
      <c r="D8" s="361">
        <f>UA_SQL_1!H2/UA_SQL_1!E2</f>
        <v/>
      </c>
      <c r="E8" s="348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6">
        <f>UA_SQL_1!O2/UA_SQL_1!M2</f>
        <v/>
      </c>
      <c r="D9" s="361">
        <f>UA_SQL_1!G2/UA_SQL_1!E2</f>
        <v/>
      </c>
      <c r="E9" s="348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6">
        <f>UA_SQL_1!S2/UA_SQL_1!R2</f>
        <v/>
      </c>
      <c r="D10" s="356">
        <f>UA_SQL_1!K2/UA_SQL_1!J2</f>
        <v/>
      </c>
      <c r="E10" s="348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6" t="inlineStr">
        <is>
          <t>Reliability Snapshot - Hubs</t>
        </is>
      </c>
      <c r="C16" s="355" t="n"/>
      <c r="D16" s="355" t="n"/>
      <c r="E16" s="355" t="n"/>
      <c r="F16" s="355" t="n"/>
      <c r="G16" s="355" t="n"/>
      <c r="H16" s="355" t="n"/>
      <c r="I16" s="355" t="n"/>
      <c r="J16" s="355" t="n"/>
      <c r="K16" s="355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8">
        <f>SUMIFS(UA_HUB_SQL_7!J:J,UA_HUB_SQL_7!$B:$B,'PAGE_1 (4)'!B18)/SUMIFS(UA_HUB_SQL_7!$F:$F,UA_HUB_SQL_7!$B:$B,'PAGE_1 (4)'!B18)</f>
        <v/>
      </c>
      <c r="D18" s="348">
        <f>SUMIFS(UA_HUB_SQL_7!K:K,UA_HUB_SQL_7!B:B,'PAGE_1 (4)'!B18)/SUMIFS(UA_HUB_SQL_7!F:F,UA_HUB_SQL_7!B:B,'PAGE_1 (4)'!B18)</f>
        <v/>
      </c>
      <c r="E18" s="365" t="inlineStr">
        <is>
          <t>-</t>
        </is>
      </c>
      <c r="F18" s="366" t="n"/>
      <c r="G18" s="111" t="inlineStr">
        <is>
          <t>-</t>
        </is>
      </c>
      <c r="H18" s="348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8">
        <f>SUMIFS(UA_HUB_SQL_7!J:J,UA_HUB_SQL_7!$B:$B,'PAGE_1 (4)'!B19)/SUMIFS(UA_HUB_SQL_7!$F:$F,UA_HUB_SQL_7!$B:$B,'PAGE_1 (4)'!B19)</f>
        <v/>
      </c>
      <c r="D19" s="348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7" t="n"/>
      <c r="G19" s="51">
        <f>RANK!F9</f>
        <v/>
      </c>
      <c r="H19" s="348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8">
        <f>SUMIFS(UA_HUB_SQL_7!J:J,UA_HUB_SQL_7!$B:$B,'PAGE_1 (4)'!B20)/SUMIFS(UA_HUB_SQL_7!$F:$F,UA_HUB_SQL_7!$B:$B,'PAGE_1 (4)'!B20)</f>
        <v/>
      </c>
      <c r="D20" s="348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7" t="n"/>
      <c r="G20" s="51">
        <f>RANK!F10</f>
        <v/>
      </c>
      <c r="H20" s="348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8">
        <f>SUMIFS(UA_HUB_SQL_7!J:J,UA_HUB_SQL_7!$B:$B,'PAGE_1 (4)'!B21)/SUMIFS(UA_HUB_SQL_7!$F:$F,UA_HUB_SQL_7!$B:$B,'PAGE_1 (4)'!B21)</f>
        <v/>
      </c>
      <c r="D21" s="348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7" t="n"/>
      <c r="G21" s="51">
        <f>RANK!F11</f>
        <v/>
      </c>
      <c r="H21" s="348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8">
        <f>SUMIFS(UA_HUB_SQL_7!J:J,UA_HUB_SQL_7!$B:$B,'PAGE_1 (4)'!B22)/SUMIFS(UA_HUB_SQL_7!$F:$F,UA_HUB_SQL_7!$B:$B,'PAGE_1 (4)'!B22)</f>
        <v/>
      </c>
      <c r="D22" s="348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7" t="n"/>
      <c r="G22" s="51">
        <f>RANK!F12</f>
        <v/>
      </c>
      <c r="H22" s="348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8">
        <f>SUMIFS(UA_HUB_SQL_7!J:J,UA_HUB_SQL_7!$B:$B,'PAGE_1 (4)'!B23)/SUMIFS(UA_HUB_SQL_7!$F:$F,UA_HUB_SQL_7!$B:$B,'PAGE_1 (4)'!B23)</f>
        <v/>
      </c>
      <c r="D23" s="348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7" t="n"/>
      <c r="G23" s="51">
        <f>RANK!F13</f>
        <v/>
      </c>
      <c r="H23" s="348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8">
        <f>SUMIFS(UA_HUB_SQL_7!J:J,UA_HUB_SQL_7!$B:$B,'PAGE_1 (4)'!B24)/SUMIFS(UA_HUB_SQL_7!$F:$F,UA_HUB_SQL_7!$B:$B,'PAGE_1 (4)'!B24)</f>
        <v/>
      </c>
      <c r="D24" s="348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7" t="n"/>
      <c r="G24" s="111" t="inlineStr">
        <is>
          <t>-</t>
        </is>
      </c>
      <c r="H24" s="348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1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4" t="inlineStr">
        <is>
          <t>Cancel Detail</t>
        </is>
      </c>
      <c r="C27" s="346" t="n"/>
      <c r="D27" s="346" t="n"/>
      <c r="E27" s="346" t="n"/>
      <c r="F27" s="346" t="n"/>
      <c r="G27" s="346" t="n"/>
      <c r="H27" s="346" t="n"/>
      <c r="I27" s="346" t="n"/>
      <c r="J27" s="346" t="n"/>
      <c r="K27" s="346" t="n"/>
      <c r="L27" s="346" t="n"/>
      <c r="M27" s="346" t="n"/>
      <c r="N27" s="346" t="n"/>
      <c r="O27" s="346" t="n"/>
      <c r="P27" s="346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6" t="inlineStr">
        <is>
          <t>Residual Cancel Detail</t>
        </is>
      </c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355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8"/>
  </conditionalFormatting>
  <conditionalFormatting sqref="D43:D50">
    <cfRule type="top10" rank="1" priority="64" dxfId="8"/>
  </conditionalFormatting>
  <conditionalFormatting sqref="E19:E24">
    <cfRule type="cellIs" priority="1" operator="greaterThan" dxfId="105">
      <formula>0</formula>
    </cfRule>
    <cfRule type="cellIs" priority="2" operator="lessThan" dxfId="0">
      <formula>0</formula>
    </cfRule>
  </conditionalFormatting>
  <conditionalFormatting sqref="E29:E36">
    <cfRule type="top10" rank="1" priority="72" dxfId="8"/>
  </conditionalFormatting>
  <conditionalFormatting sqref="E43:E50">
    <cfRule type="top10" rank="1" priority="63" dxfId="8"/>
  </conditionalFormatting>
  <conditionalFormatting sqref="F6">
    <cfRule type="cellIs" priority="53" operator="greaterThan" dxfId="91">
      <formula>0</formula>
    </cfRule>
  </conditionalFormatting>
  <conditionalFormatting sqref="F8">
    <cfRule type="cellIs" priority="42" operator="greaterThan" dxfId="92">
      <formula>0</formula>
    </cfRule>
    <cfRule type="cellIs" priority="43" operator="greaterThan" dxfId="91">
      <formula>0</formula>
    </cfRule>
  </conditionalFormatting>
  <conditionalFormatting sqref="F29:F36">
    <cfRule type="top10" rank="1" priority="71" dxfId="8"/>
  </conditionalFormatting>
  <conditionalFormatting sqref="F43:F50">
    <cfRule type="top10" rank="1" priority="62" dxfId="8"/>
  </conditionalFormatting>
  <conditionalFormatting sqref="F6:G8">
    <cfRule type="cellIs" priority="44" operator="lessThan" dxfId="0">
      <formula>0</formula>
    </cfRule>
  </conditionalFormatting>
  <conditionalFormatting sqref="G6">
    <cfRule type="cellIs" priority="51" operator="greaterThan" dxfId="105">
      <formula>0</formula>
    </cfRule>
  </conditionalFormatting>
  <conditionalFormatting sqref="G7:G8">
    <cfRule type="cellIs" priority="45" operator="greaterThan" dxfId="92">
      <formula>0</formula>
    </cfRule>
    <cfRule type="cellIs" priority="46" operator="greaterThan" dxfId="91">
      <formula>0</formula>
    </cfRule>
  </conditionalFormatting>
  <conditionalFormatting sqref="G29:G36">
    <cfRule type="top10" rank="1" priority="70" dxfId="8"/>
  </conditionalFormatting>
  <conditionalFormatting sqref="G43:G50">
    <cfRule type="top10" rank="1" priority="61" dxfId="8"/>
  </conditionalFormatting>
  <conditionalFormatting sqref="H29:H36">
    <cfRule type="top10" rank="1" priority="69" dxfId="8"/>
  </conditionalFormatting>
  <conditionalFormatting sqref="H43:H50">
    <cfRule type="top10" rank="1" priority="60" dxfId="8"/>
  </conditionalFormatting>
  <conditionalFormatting sqref="I19:I20">
    <cfRule type="cellIs" priority="16" operator="lessThan" dxfId="0">
      <formula>0</formula>
    </cfRule>
    <cfRule type="cellIs" priority="15" operator="greaterThan" dxfId="105">
      <formula>0</formula>
    </cfRule>
  </conditionalFormatting>
  <conditionalFormatting sqref="I22">
    <cfRule type="cellIs" priority="8" operator="lessThan" dxfId="0">
      <formula>0</formula>
    </cfRule>
  </conditionalFormatting>
  <conditionalFormatting sqref="I29:I36">
    <cfRule type="top10" rank="1" priority="68" dxfId="8"/>
  </conditionalFormatting>
  <conditionalFormatting sqref="I43:I50">
    <cfRule type="top10" rank="1" priority="59" dxfId="8"/>
  </conditionalFormatting>
  <conditionalFormatting sqref="I22:J22">
    <cfRule type="cellIs" priority="5" operator="greaterThanOrEqual" dxfId="105">
      <formula>0</formula>
    </cfRule>
  </conditionalFormatting>
  <conditionalFormatting sqref="J19:J21">
    <cfRule type="cellIs" priority="9" operator="greaterThan" dxfId="105">
      <formula>0</formula>
    </cfRule>
  </conditionalFormatting>
  <conditionalFormatting sqref="J19:J23">
    <cfRule type="cellIs" priority="4" operator="lessThan" dxfId="0">
      <formula>0</formula>
    </cfRule>
  </conditionalFormatting>
  <conditionalFormatting sqref="J23">
    <cfRule type="cellIs" priority="3" operator="greaterThan" dxfId="105">
      <formula>0</formula>
    </cfRule>
  </conditionalFormatting>
  <conditionalFormatting sqref="J29:J36">
    <cfRule type="top10" rank="1" priority="67" dxfId="8"/>
  </conditionalFormatting>
  <conditionalFormatting sqref="J43:J50">
    <cfRule type="top10" rank="1" priority="58" dxfId="8"/>
  </conditionalFormatting>
  <conditionalFormatting sqref="K29:K36">
    <cfRule type="top10" rank="1" priority="66" dxfId="8"/>
  </conditionalFormatting>
  <conditionalFormatting sqref="K43:K50">
    <cfRule type="top10" rank="1" priority="57" dxfId="8"/>
  </conditionalFormatting>
  <conditionalFormatting sqref="L29:L36">
    <cfRule type="top10" rank="1" priority="65" dxfId="8"/>
  </conditionalFormatting>
  <conditionalFormatting sqref="L43:L50">
    <cfRule type="top10" rank="1" priority="56" dxfId="8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3" t="inlineStr">
        <is>
          <t>UAX Daily Snapshot for</t>
        </is>
      </c>
      <c r="C2" s="344" t="n"/>
      <c r="D2" s="345">
        <f>TODAY()-1</f>
        <v/>
      </c>
      <c r="E2" s="344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4" t="inlineStr">
        <is>
          <t>Reliability Snapshot - SYS</t>
        </is>
      </c>
      <c r="C4" s="346" t="n"/>
      <c r="D4" s="346" t="n"/>
      <c r="E4" s="346" t="n"/>
      <c r="F4" s="346" t="n"/>
      <c r="G4" s="346" t="n"/>
      <c r="H4" s="346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8">
        <f>UA_SQL_1!$Q$2/UA_SQL_1!$M$2</f>
        <v/>
      </c>
      <c r="D7" s="348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8">
        <f>UA_SQL_1!$P$2/UA_SQL_1!$M$2</f>
        <v/>
      </c>
      <c r="D8" s="350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8">
        <f>UA_SQL_1!$O$2/UA_SQL_1!$M$2</f>
        <v/>
      </c>
      <c r="D9" s="350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8">
        <f>UA_SQL_1!$S$2/UA_SQL_1!$R$2</f>
        <v/>
      </c>
      <c r="D10" s="348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4" t="inlineStr">
        <is>
          <t>Reliability Snapshot - Hubs</t>
        </is>
      </c>
      <c r="C18" s="353" t="n"/>
      <c r="D18" s="353" t="n"/>
      <c r="E18" s="353" t="n"/>
      <c r="F18" s="353" t="n"/>
      <c r="G18" s="353" t="n"/>
      <c r="H18" s="353" t="n"/>
      <c r="I18" s="353" t="n"/>
      <c r="J18" s="353" t="n"/>
      <c r="K18" s="353" t="n"/>
      <c r="L18" s="353" t="n"/>
      <c r="M18" s="353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8">
        <f>SUMIFS(UA_HUB_SQL_7!J:J,UA_HUB_SQL_7!$B:$B,PAGE_1!B20)/SUMIFS(UA_HUB_SQL_7!$F:$F,UA_HUB_SQL_7!$B:$B,PAGE_1!B20)</f>
        <v/>
      </c>
      <c r="D20" s="348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8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8">
        <f>IFERROR(SUMIFS(UA_HUB_SQL_7!J:J,UA_HUB_SQL_7!$B:$B,PAGE_1!B21)/SUMIFS(UA_HUB_SQL_7!$F:$F,UA_HUB_SQL_7!$B:$B,PAGE_1!B21),"-")</f>
        <v/>
      </c>
      <c r="D21" s="348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8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8">
        <f>SUMIFS(UA_HUB_SQL_7!J:J,UA_HUB_SQL_7!$B:$B,PAGE_1!B22)/SUMIFS(UA_HUB_SQL_7!$F:$F,UA_HUB_SQL_7!$B:$B,PAGE_1!B22)</f>
        <v/>
      </c>
      <c r="D22" s="348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8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8">
        <f>SUMIFS(UA_HUB_SQL_7!J:J,UA_HUB_SQL_7!$B:$B,PAGE_1!B23)/SUMIFS(UA_HUB_SQL_7!$F:$F,UA_HUB_SQL_7!$B:$B,PAGE_1!B23)</f>
        <v/>
      </c>
      <c r="D23" s="348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8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8">
        <f>IFERROR(SUMIFS(UA_HUB_SQL_7!J:J,UA_HUB_SQL_7!$B:$B,PAGE_1!B24)/SUMIFS(UA_HUB_SQL_7!$F:$F,UA_HUB_SQL_7!$B:$B,PAGE_1!B24),"-")</f>
        <v/>
      </c>
      <c r="D24" s="348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8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8">
        <f>SUMIFS(UA_HUB_SQL_7!J:J,UA_HUB_SQL_7!$B:$B,PAGE_1!B25)/SUMIFS(UA_HUB_SQL_7!$F:$F,UA_HUB_SQL_7!$B:$B,PAGE_1!B25)</f>
        <v/>
      </c>
      <c r="D25" s="348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8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8">
        <f>SUMIFS(UA_HUB_SQL_7!J:J,UA_HUB_SQL_7!$B:$B,PAGE_1!B26)/SUMIFS(UA_HUB_SQL_7!$F:$F,UA_HUB_SQL_7!$B:$B,PAGE_1!B26)</f>
        <v/>
      </c>
      <c r="D26" s="348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8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8">
        <f>SUMIFS(UA_HUB_SQL_7!J:J,UA_HUB_SQL_7!$B:$B,PAGE_1!A27)/SUMIFS(UA_HUB_SQL_7!$F:$F,UA_HUB_SQL_7!$B:$B,PAGE_1!A27)</f>
        <v/>
      </c>
      <c r="D27" s="348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8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1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4" t="inlineStr">
        <is>
          <t>Cancel Detail</t>
        </is>
      </c>
      <c r="C30" s="346" t="n"/>
      <c r="D30" s="346" t="n"/>
      <c r="E30" s="346" t="n"/>
      <c r="F30" s="346" t="n"/>
      <c r="G30" s="346" t="n"/>
      <c r="H30" s="346" t="n"/>
      <c r="I30" s="346" t="n"/>
      <c r="J30" s="346" t="n"/>
      <c r="K30" s="346" t="n"/>
      <c r="L30" s="346" t="n"/>
      <c r="M30" s="346" t="n"/>
      <c r="N30" s="346" t="n"/>
      <c r="O30" s="346" t="n"/>
      <c r="P30" s="346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6" t="inlineStr">
        <is>
          <t>Residual Cancel Detail</t>
        </is>
      </c>
      <c r="C42" s="355" t="n"/>
      <c r="D42" s="355" t="n"/>
      <c r="E42" s="355" t="n"/>
      <c r="F42" s="355" t="n"/>
      <c r="G42" s="355" t="n"/>
      <c r="H42" s="355" t="n"/>
      <c r="I42" s="355" t="n"/>
      <c r="J42" s="355" t="n"/>
      <c r="K42" s="355" t="n"/>
      <c r="L42" s="355" t="n"/>
      <c r="M42" s="355" t="n"/>
      <c r="N42" s="355" t="n"/>
      <c r="O42" s="355" t="n"/>
      <c r="P42" s="355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8"/>
  </conditionalFormatting>
  <conditionalFormatting sqref="D44:D49">
    <cfRule type="top10" rank="1" priority="9" dxfId="8"/>
  </conditionalFormatting>
  <conditionalFormatting sqref="E21:E22">
    <cfRule type="cellIs" priority="91" operator="lessThan" dxfId="0">
      <formula>0</formula>
    </cfRule>
    <cfRule type="cellIs" priority="90" operator="greaterThanOrEqual" dxfId="105">
      <formula>0</formula>
    </cfRule>
  </conditionalFormatting>
  <conditionalFormatting sqref="E24:E25">
    <cfRule type="cellIs" priority="78" operator="greaterThanOrEqual" dxfId="105">
      <formula>0</formula>
    </cfRule>
    <cfRule type="cellIs" priority="79" operator="lessThan" dxfId="0">
      <formula>0</formula>
    </cfRule>
  </conditionalFormatting>
  <conditionalFormatting sqref="E32:E37">
    <cfRule type="top10" rank="1" priority="17" dxfId="8"/>
  </conditionalFormatting>
  <conditionalFormatting sqref="E44:E49">
    <cfRule type="top10" rank="1" priority="8" dxfId="8"/>
  </conditionalFormatting>
  <conditionalFormatting sqref="E27:F27">
    <cfRule type="cellIs" priority="74" operator="greaterThanOrEqual" dxfId="105">
      <formula>0</formula>
    </cfRule>
    <cfRule type="cellIs" priority="75" operator="lessThan" dxfId="0">
      <formula>0</formula>
    </cfRule>
  </conditionalFormatting>
  <conditionalFormatting sqref="F6">
    <cfRule type="cellIs" priority="230" operator="greaterThanOrEqual" dxfId="1">
      <formula>0</formula>
    </cfRule>
  </conditionalFormatting>
  <conditionalFormatting sqref="F21:F25">
    <cfRule type="cellIs" priority="93" operator="lessThan" dxfId="0">
      <formula>0</formula>
    </cfRule>
    <cfRule type="cellIs" priority="92" operator="greaterThanOrEqual" dxfId="105">
      <formula>0</formula>
    </cfRule>
  </conditionalFormatting>
  <conditionalFormatting sqref="F32:F37">
    <cfRule type="top10" rank="1" priority="16" dxfId="8"/>
  </conditionalFormatting>
  <conditionalFormatting sqref="F44:F49">
    <cfRule type="top10" rank="1" priority="7" dxfId="8"/>
  </conditionalFormatting>
  <conditionalFormatting sqref="F6:G8">
    <cfRule type="cellIs" priority="109" operator="lessThan" dxfId="0">
      <formula>0</formula>
    </cfRule>
  </conditionalFormatting>
  <conditionalFormatting sqref="F7:G8">
    <cfRule type="cellIs" priority="108" operator="greaterThan" dxfId="92">
      <formula>0</formula>
    </cfRule>
  </conditionalFormatting>
  <conditionalFormatting sqref="G6">
    <cfRule type="cellIs" priority="227" operator="greaterThanOrEqual" dxfId="105">
      <formula>0</formula>
    </cfRule>
  </conditionalFormatting>
  <conditionalFormatting sqref="G25:G27">
    <cfRule type="cellIs" priority="70" operator="greaterThanOrEqual" dxfId="105">
      <formula>0</formula>
    </cfRule>
    <cfRule type="cellIs" priority="71" operator="lessThan" dxfId="0">
      <formula>0</formula>
    </cfRule>
  </conditionalFormatting>
  <conditionalFormatting sqref="G32:G37">
    <cfRule type="top10" rank="1" priority="15" dxfId="8"/>
  </conditionalFormatting>
  <conditionalFormatting sqref="G44:G49">
    <cfRule type="top10" rank="1" priority="6" dxfId="8"/>
  </conditionalFormatting>
  <conditionalFormatting sqref="H32:H37">
    <cfRule type="top10" rank="1" priority="14" dxfId="8"/>
  </conditionalFormatting>
  <conditionalFormatting sqref="H44:H49">
    <cfRule type="top10" rank="1" priority="5" dxfId="8"/>
  </conditionalFormatting>
  <conditionalFormatting sqref="I32:I37">
    <cfRule type="top10" rank="1" priority="13" dxfId="8"/>
  </conditionalFormatting>
  <conditionalFormatting sqref="I44:I49">
    <cfRule type="top10" rank="1" priority="4" dxfId="8"/>
  </conditionalFormatting>
  <conditionalFormatting sqref="J21:J22">
    <cfRule type="cellIs" priority="98" operator="greaterThanOrEqual" dxfId="105">
      <formula>0</formula>
    </cfRule>
    <cfRule type="cellIs" priority="99" operator="lessThan" dxfId="0">
      <formula>0</formula>
    </cfRule>
  </conditionalFormatting>
  <conditionalFormatting sqref="J24">
    <cfRule type="cellIs" priority="128" operator="lessThan" dxfId="0">
      <formula>0</formula>
    </cfRule>
  </conditionalFormatting>
  <conditionalFormatting sqref="J32:J37">
    <cfRule type="top10" rank="1" priority="12" dxfId="8"/>
  </conditionalFormatting>
  <conditionalFormatting sqref="J44:J49">
    <cfRule type="top10" rank="1" priority="3" dxfId="8"/>
  </conditionalFormatting>
  <conditionalFormatting sqref="J24:K24">
    <cfRule type="cellIs" priority="125" operator="greaterThanOrEqual" dxfId="105">
      <formula>0</formula>
    </cfRule>
  </conditionalFormatting>
  <conditionalFormatting sqref="J27:K27">
    <cfRule type="cellIs" priority="65" operator="lessThan" dxfId="0">
      <formula>0</formula>
    </cfRule>
    <cfRule type="cellIs" priority="64" operator="greaterThanOrEqual" dxfId="105">
      <formula>0</formula>
    </cfRule>
  </conditionalFormatting>
  <conditionalFormatting sqref="K21:K23">
    <cfRule type="cellIs" priority="66" operator="greaterThanOrEqual" dxfId="105">
      <formula>0</formula>
    </cfRule>
  </conditionalFormatting>
  <conditionalFormatting sqref="K21:K25">
    <cfRule type="cellIs" priority="67" operator="lessThan" dxfId="0">
      <formula>0</formula>
    </cfRule>
  </conditionalFormatting>
  <conditionalFormatting sqref="K25">
    <cfRule type="cellIs" priority="106" operator="greaterThanOrEqual" dxfId="105">
      <formula>0</formula>
    </cfRule>
  </conditionalFormatting>
  <conditionalFormatting sqref="K32:K37">
    <cfRule type="top10" rank="1" priority="11" dxfId="8"/>
  </conditionalFormatting>
  <conditionalFormatting sqref="K44:K49">
    <cfRule type="top10" rank="1" priority="2" dxfId="8"/>
  </conditionalFormatting>
  <conditionalFormatting sqref="L26:L27">
    <cfRule type="cellIs" priority="83" operator="lessThan" dxfId="0">
      <formula>0</formula>
    </cfRule>
    <cfRule type="cellIs" priority="82" operator="greaterThanOrEqual" dxfId="105">
      <formula>0</formula>
    </cfRule>
  </conditionalFormatting>
  <conditionalFormatting sqref="L32:L37">
    <cfRule type="top10" rank="1" priority="10" dxfId="8"/>
  </conditionalFormatting>
  <conditionalFormatting sqref="L44:L49">
    <cfRule type="top10" rank="1" priority="1" dxfId="8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3" t="inlineStr">
        <is>
          <t>UAX Daily Snapshot for</t>
        </is>
      </c>
      <c r="C2" s="344" t="n"/>
      <c r="D2" s="345">
        <f>TODAY()-1</f>
        <v/>
      </c>
      <c r="E2" s="344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4" t="inlineStr">
        <is>
          <t>Reliability Snapshot - SYS</t>
        </is>
      </c>
      <c r="C4" s="346" t="n"/>
      <c r="D4" s="346" t="n"/>
      <c r="E4" s="346" t="n"/>
      <c r="F4" s="346" t="n"/>
      <c r="G4" s="346" t="n"/>
      <c r="H4" s="34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6">
        <f>UA_SQL_1!N2/UA_SQL_1!M2</f>
        <v/>
      </c>
      <c r="D6" s="356">
        <f>UA_SQL_1!F2/UA_SQL_1!E2</f>
        <v/>
      </c>
      <c r="E6" s="348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6">
        <f>UA_SQL_1!Q2/UA_SQL_1!M2</f>
        <v/>
      </c>
      <c r="D7" s="356">
        <f>UA_SQL_1!I2/UA_SQL_1!E2</f>
        <v/>
      </c>
      <c r="E7" s="348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6">
        <f>UA_SQL_1!P2/UA_SQL_1!M2</f>
        <v/>
      </c>
      <c r="D8" s="361">
        <f>UA_SQL_1!H2/UA_SQL_1!E2</f>
        <v/>
      </c>
      <c r="E8" s="348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6">
        <f>UA_SQL_1!O2/UA_SQL_1!M2</f>
        <v/>
      </c>
      <c r="D9" s="361">
        <f>UA_SQL_1!G2/UA_SQL_1!E2</f>
        <v/>
      </c>
      <c r="E9" s="348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6">
        <f>UA_SQL_1!S2/UA_SQL_1!R2</f>
        <v/>
      </c>
      <c r="D10" s="356">
        <f>UA_SQL_1!K2/UA_SQL_1!J2</f>
        <v/>
      </c>
      <c r="E10" s="348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6" t="inlineStr">
        <is>
          <t>Reliability Snapshot - Hubs</t>
        </is>
      </c>
      <c r="C16" s="355" t="n"/>
      <c r="D16" s="355" t="n"/>
      <c r="E16" s="355" t="n"/>
      <c r="F16" s="355" t="n"/>
      <c r="G16" s="355" t="n"/>
      <c r="H16" s="355" t="n"/>
      <c r="I16" s="355" t="n"/>
      <c r="J16" s="355" t="n"/>
      <c r="K16" s="355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6">
        <f>SUMIFS(UA_HUB_SQL_7!J:J,UA_HUB_SQL_7!$B:$B,PAGE_1_old!B18)/SUMIFS(UA_HUB_SQL_7!$F:$F,UA_HUB_SQL_7!$B:$B,PAGE_1_old!B18)</f>
        <v/>
      </c>
      <c r="D18" s="356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6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6">
        <f>SUMIFS(UA_HUB_SQL_7!J:J,UA_HUB_SQL_7!$B:$B,PAGE_1_old!B19)/SUMIFS(UA_HUB_SQL_7!$F:$F,UA_HUB_SQL_7!$B:$B,PAGE_1_old!B19)</f>
        <v/>
      </c>
      <c r="D19" s="356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6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6">
        <f>SUMIFS(UA_HUB_SQL_7!J:J,UA_HUB_SQL_7!$B:$B,PAGE_1_old!B20)/SUMIFS(UA_HUB_SQL_7!$F:$F,UA_HUB_SQL_7!$B:$B,PAGE_1_old!B20)</f>
        <v/>
      </c>
      <c r="D20" s="356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6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6">
        <f>SUMIFS(UA_HUB_SQL_7!J:J,UA_HUB_SQL_7!$B:$B,PAGE_1_old!B21)/SUMIFS(UA_HUB_SQL_7!$F:$F,UA_HUB_SQL_7!$B:$B,PAGE_1_old!B21)</f>
        <v/>
      </c>
      <c r="D21" s="356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6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6">
        <f>SUMIFS(UA_HUB_SQL_7!J:J,UA_HUB_SQL_7!$B:$B,PAGE_1_old!B22)/SUMIFS(UA_HUB_SQL_7!$F:$F,UA_HUB_SQL_7!$B:$B,PAGE_1_old!B22)</f>
        <v/>
      </c>
      <c r="D22" s="356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6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6">
        <f>SUMIFS(UA_HUB_SQL_7!J:J,UA_HUB_SQL_7!$B:$B,PAGE_1_old!B23)/SUMIFS(UA_HUB_SQL_7!$F:$F,UA_HUB_SQL_7!$B:$B,PAGE_1_old!B23)</f>
        <v/>
      </c>
      <c r="D23" s="356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6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6">
        <f>SUMIFS(UA_HUB_SQL_7!J:J,UA_HUB_SQL_7!$B:$B,PAGE_1_old!B24)/SUMIFS(UA_HUB_SQL_7!$F:$F,UA_HUB_SQL_7!$B:$B,PAGE_1_old!B24)</f>
        <v/>
      </c>
      <c r="D24" s="356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6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1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4" t="inlineStr">
        <is>
          <t>Cancel Detail</t>
        </is>
      </c>
      <c r="C27" s="346" t="n"/>
      <c r="D27" s="346" t="n"/>
      <c r="E27" s="346" t="n"/>
      <c r="F27" s="346" t="n"/>
      <c r="G27" s="346" t="n"/>
      <c r="H27" s="346" t="n"/>
      <c r="I27" s="346" t="n"/>
      <c r="J27" s="346" t="n"/>
      <c r="K27" s="346" t="n"/>
      <c r="L27" s="346" t="n"/>
      <c r="M27" s="346" t="n"/>
      <c r="N27" s="346" t="n"/>
      <c r="O27" s="346" t="n"/>
      <c r="P27" s="346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6" t="inlineStr">
        <is>
          <t>Residual Cancel Detail</t>
        </is>
      </c>
      <c r="C41" s="355" t="n"/>
      <c r="D41" s="355" t="n"/>
      <c r="E41" s="355" t="n"/>
      <c r="F41" s="355" t="n"/>
      <c r="G41" s="355" t="n"/>
      <c r="H41" s="355" t="n"/>
      <c r="I41" s="355" t="n"/>
      <c r="J41" s="355" t="n"/>
      <c r="K41" s="355" t="n"/>
      <c r="L41" s="355" t="n"/>
      <c r="M41" s="355" t="n"/>
      <c r="N41" s="355" t="n"/>
      <c r="O41" s="355" t="n"/>
      <c r="P41" s="355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8"/>
  </conditionalFormatting>
  <conditionalFormatting sqref="D43:D50">
    <cfRule type="top10" rank="1" priority="110" dxfId="8"/>
  </conditionalFormatting>
  <conditionalFormatting sqref="E29:E36">
    <cfRule type="top10" rank="1" priority="118" dxfId="8"/>
  </conditionalFormatting>
  <conditionalFormatting sqref="E43:E50">
    <cfRule type="top10" rank="1" priority="109" dxfId="8"/>
  </conditionalFormatting>
  <conditionalFormatting sqref="F8">
    <cfRule type="cellIs" priority="82" operator="greaterThan" dxfId="92">
      <formula>0</formula>
    </cfRule>
    <cfRule type="cellIs" priority="83" operator="greaterThan" dxfId="91">
      <formula>0</formula>
    </cfRule>
  </conditionalFormatting>
  <conditionalFormatting sqref="F29:F36">
    <cfRule type="top10" rank="1" priority="117" dxfId="8"/>
  </conditionalFormatting>
  <conditionalFormatting sqref="F43:F50">
    <cfRule type="top10" rank="1" priority="108" dxfId="8"/>
  </conditionalFormatting>
  <conditionalFormatting sqref="F6:G6">
    <cfRule type="cellIs" priority="92" operator="greaterThan" dxfId="91">
      <formula>0</formula>
    </cfRule>
  </conditionalFormatting>
  <conditionalFormatting sqref="F6:G8">
    <cfRule type="cellIs" priority="84" operator="lessThan" dxfId="0">
      <formula>0</formula>
    </cfRule>
  </conditionalFormatting>
  <conditionalFormatting sqref="G6:G8">
    <cfRule type="cellIs" priority="85" operator="greaterThan" dxfId="92">
      <formula>0</formula>
    </cfRule>
  </conditionalFormatting>
  <conditionalFormatting sqref="G7:G8">
    <cfRule type="cellIs" priority="86" operator="greaterThan" dxfId="91">
      <formula>0</formula>
    </cfRule>
  </conditionalFormatting>
  <conditionalFormatting sqref="G29:G36">
    <cfRule type="top10" rank="1" priority="116" dxfId="8"/>
  </conditionalFormatting>
  <conditionalFormatting sqref="G43:G50">
    <cfRule type="top10" rank="1" priority="107" dxfId="8"/>
  </conditionalFormatting>
  <conditionalFormatting sqref="H29:H36">
    <cfRule type="top10" rank="1" priority="115" dxfId="8"/>
  </conditionalFormatting>
  <conditionalFormatting sqref="H43:H50">
    <cfRule type="top10" rank="1" priority="106" dxfId="8"/>
  </conditionalFormatting>
  <conditionalFormatting sqref="I29:I36">
    <cfRule type="top10" rank="1" priority="114" dxfId="8"/>
  </conditionalFormatting>
  <conditionalFormatting sqref="I43:I50">
    <cfRule type="top10" rank="1" priority="105" dxfId="8"/>
  </conditionalFormatting>
  <conditionalFormatting sqref="J29:J36">
    <cfRule type="top10" rank="1" priority="113" dxfId="8"/>
  </conditionalFormatting>
  <conditionalFormatting sqref="J43:J50">
    <cfRule type="top10" rank="1" priority="104" dxfId="8"/>
  </conditionalFormatting>
  <conditionalFormatting sqref="K29:K36">
    <cfRule type="top10" rank="1" priority="112" dxfId="8"/>
  </conditionalFormatting>
  <conditionalFormatting sqref="K43:K50">
    <cfRule type="top10" rank="1" priority="103" dxfId="8"/>
  </conditionalFormatting>
  <conditionalFormatting sqref="L29:L36">
    <cfRule type="top10" rank="1" priority="111" dxfId="8"/>
  </conditionalFormatting>
  <conditionalFormatting sqref="L43:L50">
    <cfRule type="top10" rank="1" priority="102" dxfId="8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tabSelected="1" workbookViewId="0">
      <selection activeCell="J24" sqref="J24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69" t="inlineStr">
        <is>
          <t>UAX Weekly Snapshot</t>
        </is>
      </c>
      <c r="C1" s="370" t="n"/>
      <c r="D1" s="370" t="n"/>
      <c r="E1" s="370" t="n"/>
      <c r="F1" s="370" t="n"/>
      <c r="G1" s="370" t="n"/>
      <c r="H1" s="370" t="n"/>
      <c r="I1" s="371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2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6" t="inlineStr">
        <is>
          <t>Reliability Metrics</t>
        </is>
      </c>
      <c r="C5" s="138" t="n"/>
      <c r="D5" s="141" t="inlineStr">
        <is>
          <t>Cancellation Rate</t>
        </is>
      </c>
      <c r="E5" s="373">
        <f>UA_SQL_1!$N$2/UA_SQL_1!$M$2</f>
        <v/>
      </c>
      <c r="F5" s="374">
        <f>(O11-P11)</f>
        <v/>
      </c>
      <c r="G5" s="374">
        <f>(O11-Q11)</f>
        <v/>
      </c>
      <c r="H5" s="209">
        <f>$R$11</f>
        <v/>
      </c>
      <c r="I5" s="223" t="n"/>
      <c r="J5" s="138" t="n"/>
      <c r="L5" s="372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5" t="n"/>
      <c r="C6" s="138" t="n"/>
      <c r="D6" s="141" t="inlineStr">
        <is>
          <t>Controllable Cancellation Rate</t>
        </is>
      </c>
      <c r="E6" s="373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5" t="n"/>
      <c r="C7" s="138" t="n"/>
      <c r="D7" s="141" t="inlineStr">
        <is>
          <t>Seat Cancellations</t>
        </is>
      </c>
      <c r="E7" s="373">
        <f>UA_Seat_cancels!$C$2</f>
        <v/>
      </c>
      <c r="F7" s="374">
        <f>O12-P12</f>
        <v/>
      </c>
      <c r="G7" s="374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5" t="n"/>
      <c r="C8" s="138" t="n"/>
      <c r="D8" s="141" t="inlineStr">
        <is>
          <t>A00</t>
        </is>
      </c>
      <c r="E8" s="373">
        <f>(UA_SQL_1!$Q$2)/UA_SQL_1!$M$2</f>
        <v/>
      </c>
      <c r="F8" s="208">
        <f>(RANK!$P$3-RANK!Q3)*100</f>
        <v/>
      </c>
      <c r="G8" s="208">
        <f>(RANK!$P$3-RANK!R3)*100</f>
        <v/>
      </c>
      <c r="H8" s="211">
        <f>RANK!$T$3</f>
        <v/>
      </c>
      <c r="I8" s="223" t="n"/>
      <c r="J8" s="138" t="n"/>
    </row>
    <row r="9">
      <c r="B9" s="375" t="n"/>
      <c r="C9" s="138" t="n"/>
      <c r="D9" s="141" t="inlineStr">
        <is>
          <t>CD00</t>
        </is>
      </c>
      <c r="E9" s="373">
        <f>(UA_SQL_1!$P$2)/UA_SQL_1!$M$2</f>
        <v/>
      </c>
      <c r="F9" s="208">
        <f>(RANK!$P$4-RANK!Q4)*100</f>
        <v/>
      </c>
      <c r="G9" s="208">
        <f>(RANK!$P$4-RANK!R4)*100</f>
        <v/>
      </c>
      <c r="H9" s="211" t="n">
        <v>2</v>
      </c>
      <c r="I9" s="223" t="n"/>
      <c r="J9" s="138" t="n"/>
    </row>
    <row r="10">
      <c r="B10" s="375" t="n"/>
      <c r="C10" s="138" t="n"/>
      <c r="D10" s="141" t="inlineStr">
        <is>
          <t>D00</t>
        </is>
      </c>
      <c r="E10" s="373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5" t="n"/>
      <c r="C11" s="138" t="n"/>
      <c r="D11" s="141" t="inlineStr">
        <is>
          <t>STAR D00</t>
        </is>
      </c>
      <c r="E11" s="373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2">
        <f>$E$5</f>
        <v/>
      </c>
      <c r="P11" s="376">
        <f>1-(OA_SQL_1!$K$3/OA_SQL_1!$I$3)</f>
        <v/>
      </c>
      <c r="Q11" s="376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2">
        <f>$E$7</f>
        <v/>
      </c>
      <c r="P12" s="376">
        <f>OA_SeatCnxl!$B$3</f>
        <v/>
      </c>
      <c r="Q12" s="376">
        <f>OA_SeatCnxl!$B$2</f>
        <v/>
      </c>
      <c r="R12">
        <f>RANK($O$12,$O$12:$Q$12,1)</f>
        <v/>
      </c>
    </row>
    <row r="13">
      <c r="B13" s="326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2">
        <f>$E$8</f>
        <v/>
      </c>
      <c r="P13" s="376">
        <f>OA_SQL_1!$L$3/OA_SQL_1!$I$3</f>
        <v/>
      </c>
      <c r="Q13" s="376">
        <f>OA_SQL_1!$L$2/OA_SQL_1!$I$2</f>
        <v/>
      </c>
      <c r="R13">
        <f>RANK($O$13,$O$13:$Q$13,0)</f>
        <v/>
      </c>
    </row>
    <row r="14">
      <c r="B14" s="375" t="n"/>
      <c r="C14" s="144" t="n"/>
      <c r="D14" s="141" t="inlineStr">
        <is>
          <t>&gt;15 mins delays</t>
        </is>
      </c>
      <c r="E14" s="373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2">
        <f>$E$9</f>
        <v/>
      </c>
      <c r="P14" s="376">
        <f>OA_SQL_1!$J$3/OA_SQL_1!$I$3</f>
        <v/>
      </c>
      <c r="Q14" s="376">
        <f>OA_SQL_1!$J$2/OA_SQL_1!$I$2</f>
        <v/>
      </c>
      <c r="R14">
        <f>RANK($O$14,$O$14:$Q$14,0)</f>
        <v/>
      </c>
    </row>
    <row r="15">
      <c r="B15" s="375" t="n"/>
      <c r="C15" s="144" t="n"/>
      <c r="D15" s="141" t="inlineStr">
        <is>
          <t>Flight Ops delays</t>
        </is>
      </c>
      <c r="E15" s="373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5" t="n"/>
      <c r="C16" s="144" t="n"/>
      <c r="D16" s="145" t="inlineStr">
        <is>
          <t xml:space="preserve">          Crew Connections</t>
        </is>
      </c>
      <c r="E16" s="373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5" t="n"/>
      <c r="C17" s="144" t="n"/>
      <c r="D17" s="145" t="inlineStr">
        <is>
          <t xml:space="preserve">          Crew Availability</t>
        </is>
      </c>
      <c r="E17" s="373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5" t="n"/>
      <c r="C18" s="144" t="n"/>
      <c r="D18" s="145" t="inlineStr">
        <is>
          <t xml:space="preserve">          Ops Process</t>
        </is>
      </c>
      <c r="E18" s="373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5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5" t="n"/>
      <c r="C20" s="144" t="n"/>
      <c r="D20" s="145" t="inlineStr">
        <is>
          <t xml:space="preserve">          Crew Connections</t>
        </is>
      </c>
      <c r="E20" s="373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5" t="n"/>
      <c r="C21" s="144" t="n"/>
      <c r="D21" s="145" t="inlineStr">
        <is>
          <t xml:space="preserve">          Crew Availability</t>
        </is>
      </c>
      <c r="E21" s="373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5" t="n"/>
      <c r="C22" s="144" t="n"/>
      <c r="D22" s="145" t="inlineStr">
        <is>
          <t xml:space="preserve">          Ops Process</t>
        </is>
      </c>
      <c r="E22" s="373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6" t="n"/>
      <c r="C23" s="144" t="n"/>
      <c r="D23" s="146" t="inlineStr">
        <is>
          <t>Tech Ops Delay</t>
        </is>
      </c>
      <c r="E23" s="373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7" t="n"/>
      <c r="F24" s="215" t="n"/>
      <c r="G24" s="216" t="n"/>
      <c r="H24" s="216" t="n"/>
      <c r="I24" s="223" t="n"/>
      <c r="J24" s="138" t="n"/>
    </row>
    <row r="25">
      <c r="B25" s="326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5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5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5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5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5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8:G9">
    <cfRule type="cellIs" priority="24" operator="greaterThan" dxfId="1">
      <formula>0</formula>
    </cfRule>
    <cfRule type="cellIs" priority="25" operator="lessThan" dxfId="6">
      <formula>0</formula>
    </cfRule>
  </conditionalFormatting>
  <conditionalFormatting sqref="F6:G6">
    <cfRule type="cellIs" priority="7" operator="greaterThan" dxfId="1">
      <formula>0</formula>
    </cfRule>
    <cfRule type="cellIs" priority="8" operator="lessThan" dxfId="6">
      <formula>0</formula>
    </cfRule>
  </conditionalFormatting>
  <conditionalFormatting sqref="H6">
    <cfRule type="cellIs" priority="5" operator="greaterThanOrEqual" dxfId="1">
      <formula>0</formula>
    </cfRule>
    <cfRule type="cellIs" priority="6" operator="lessThan" dxfId="0">
      <formula>0</formula>
    </cfRule>
  </conditionalFormatting>
  <conditionalFormatting sqref="F5:G5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F7:G7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opLeftCell="A12" zoomScale="75" zoomScaleNormal="75" workbookViewId="0">
      <selection activeCell="W12" sqref="W12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78" t="inlineStr">
        <is>
          <t>Reliability Snapshot - Hubs Competitor Analysis</t>
        </is>
      </c>
      <c r="C2" s="379" t="n"/>
      <c r="D2" s="379" t="n"/>
      <c r="E2" s="379" t="n"/>
      <c r="F2" s="379" t="n"/>
      <c r="G2" s="379" t="n"/>
      <c r="H2" s="379" t="n"/>
      <c r="I2" s="379" t="n"/>
      <c r="J2" s="379" t="n"/>
      <c r="K2" s="379" t="n"/>
      <c r="L2" s="379" t="n"/>
      <c r="M2" s="379" t="n"/>
      <c r="N2" s="379" t="n"/>
      <c r="O2" s="379" t="n"/>
      <c r="P2" s="380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1">
        <f>SUMIFS(UA_HUB_SQL_7!$J:$J,UA_HUB_SQL_7!$B:$B,'Pg2'!$T6)/SUMIFS(UA_HUB_SQL_7!$F:$F,UA_HUB_SQL_7!$B:$B,'Pg2'!$T6)</f>
        <v/>
      </c>
      <c r="E5" s="381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1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1">
        <f>SUMIFS(UA_HUB_SQL_7!$J:$J,UA_HUB_SQL_7!$B:$B,'Pg2'!$T7)/SUMIFS(UA_HUB_SQL_7!$F:$F,UA_HUB_SQL_7!$B:$B,'Pg2'!$T7)</f>
        <v/>
      </c>
      <c r="E6" s="381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1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1">
        <f>SUMIFS(UA_HUB_SQL_7!$J:$J,UA_HUB_SQL_7!$B:$B,'Pg2'!$T8)/SUMIFS(UA_HUB_SQL_7!$F:$F,UA_HUB_SQL_7!$B:$B,'Pg2'!$T8)</f>
        <v/>
      </c>
      <c r="E7" s="381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1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1">
        <f>SUMIFS(UA_HUB_SQL_7!$J:$J,UA_HUB_SQL_7!$B:$B,'Pg2'!$T9)/SUMIFS(UA_HUB_SQL_7!$F:$F,UA_HUB_SQL_7!$B:$B,'Pg2'!$T9)</f>
        <v/>
      </c>
      <c r="E8" s="381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1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1">
        <f>SUMIFS(UA_HUB_SQL_7!$J:$J,UA_HUB_SQL_7!$B:$B,'Pg2'!$T10)/SUMIFS(UA_HUB_SQL_7!$F:$F,UA_HUB_SQL_7!$B:$B,'Pg2'!$T10)</f>
        <v/>
      </c>
      <c r="E9" s="381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1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1">
        <f>SUMIFS(UA_HUB_SQL_7!$J:$J,UA_HUB_SQL_7!$B:$B,'Pg2'!$T11)/SUMIFS(UA_HUB_SQL_7!$F:$F,UA_HUB_SQL_7!$B:$B,'Pg2'!$T11)</f>
        <v/>
      </c>
      <c r="E10" s="381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1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1">
        <f>SUMIFS(UA_HUB_SQL_7!$J:$J,UA_HUB_SQL_7!$B:$B,'Pg2'!$T12)/SUMIFS(UA_HUB_SQL_7!$F:$F,UA_HUB_SQL_7!$B:$B,'Pg2'!$T12)</f>
        <v/>
      </c>
      <c r="E11" s="381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1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1">
        <f>SUMIFS(UA_HUB_SQL_7!$J:$J,UA_HUB_SQL_7!$B:$B,'Pg2'!$T13)/SUMIFS(UA_HUB_SQL_7!$F:$F,UA_HUB_SQL_7!$B:$B,'Pg2'!$T13)</f>
        <v/>
      </c>
      <c r="E12" s="381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1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1">
        <f>SUMIFS(UA_Line!$K:$K,UA_Line!$B:$B,"Line Int")/SUMIFS(UA_Line!$F:$F,UA_Line!$B:$B,"Line Int")</f>
        <v/>
      </c>
      <c r="E13" s="381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1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2">
        <f>SUMIFS(UA_Line!$K:$K,UA_Line!$B:$B,"Line Dom")/SUMIFS(UA_Line!$F:$F,UA_Line!$B:$B,"Line Dom")</f>
        <v/>
      </c>
      <c r="E14" s="382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2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4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5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3">
        <f>IF(Carrier_delays!B$4/Carrier_delays!$K$4 = 0, " ",Carrier_delays!B$4/Carrier_delays!$K$4)</f>
        <v/>
      </c>
      <c r="F35" s="383">
        <f>IF(Carrier_delays!C$4/Carrier_delays!$K$4 = 0, " ",Carrier_delays!C$4/Carrier_delays!$K$4)</f>
        <v/>
      </c>
      <c r="G35" s="383">
        <f>IF(Carrier_delays!D$4/Carrier_delays!$K$4 = 0, " ",Carrier_delays!D$4/Carrier_delays!$K$4)</f>
        <v/>
      </c>
      <c r="H35" s="383">
        <f>IF(Carrier_delays!E$4/Carrier_delays!$K$4 = 0, " ",Carrier_delays!E$4/Carrier_delays!$K$4)</f>
        <v/>
      </c>
      <c r="I35" s="383">
        <f>IF(Carrier_delays!F$4/Carrier_delays!$K$4 = 0, " ",Carrier_delays!F$4/Carrier_delays!$K$4)</f>
        <v/>
      </c>
      <c r="J35" s="383">
        <f>IF(Carrier_delays!G$4/Carrier_delays!$K$4 = 0, " ",Carrier_delays!G$4/Carrier_delays!$K$4)</f>
        <v/>
      </c>
      <c r="K35" s="383">
        <f>IF(Carrier_delays!H$4/Carrier_delays!$K$4 = 0, " ",Carrier_delays!H$4/Carrier_delays!$K$4)</f>
        <v/>
      </c>
      <c r="L35" s="383">
        <f>IF(Carrier_delays!I$4/Carrier_delays!$K$4 = 0, " ",Carrier_delays!I$4/Carrier_delays!$K$4)</f>
        <v/>
      </c>
      <c r="M35" s="383">
        <f>IF(Carrier_delays!$L4/Carrier_delays!$K$4=0," ",Carrier_delays!$L4/Carrier_delays!$K$4)</f>
        <v/>
      </c>
      <c r="N35" s="260">
        <f>Carrier_delays!$J$4</f>
        <v/>
      </c>
      <c r="O35" s="384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5">
        <f>IF(Carrier_delays!B$6/Carrier_delays!$K$6 = 0, " ", Carrier_delays!B$6/Carrier_delays!$K$6)</f>
        <v/>
      </c>
      <c r="F36" s="385">
        <f>IF(Carrier_delays!C$6/Carrier_delays!$K$6 = 0, " ", Carrier_delays!C$6/Carrier_delays!$K$6)</f>
        <v/>
      </c>
      <c r="G36" s="385">
        <f>IF(Carrier_delays!D$6/Carrier_delays!$K$6 = 0, " ", Carrier_delays!D$6/Carrier_delays!$K$6)</f>
        <v/>
      </c>
      <c r="H36" s="385">
        <f>IF(Carrier_delays!E$6/Carrier_delays!$K$6 = 0, " ", Carrier_delays!E$6/Carrier_delays!$K$6)</f>
        <v/>
      </c>
      <c r="I36" s="385">
        <f>IF(Carrier_delays!F$6/Carrier_delays!$K$6 = 0, " ", Carrier_delays!F$6/Carrier_delays!$K$6)</f>
        <v/>
      </c>
      <c r="J36" s="385">
        <f>IF(Carrier_delays!G$6/Carrier_delays!$K$6 = 0, " ", Carrier_delays!G$6/Carrier_delays!$K$6)</f>
        <v/>
      </c>
      <c r="K36" s="385">
        <f>IF(Carrier_delays!H$6/Carrier_delays!$K$6 = 0, " ", Carrier_delays!H$6/Carrier_delays!$K$6)</f>
        <v/>
      </c>
      <c r="L36" s="385">
        <f>IF(Carrier_delays!I$6/Carrier_delays!$K$6 = 0, " ", Carrier_delays!I$6/Carrier_delays!$K$6)</f>
        <v/>
      </c>
      <c r="M36" s="385">
        <f>IF(Carrier_delays!$L5/Carrier_delays!$K$4=0," ",Carrier_delays!$L5/Carrier_delays!$K$4)</f>
        <v/>
      </c>
      <c r="N36" s="261">
        <f>Carrier_delays!$J$6</f>
        <v/>
      </c>
      <c r="O36" s="386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3">
        <f>IF(Carrier_delays!B$3/Carrier_delays!$K$3 = 0, " ",Carrier_delays!B$3/Carrier_delays!$K$3)</f>
        <v/>
      </c>
      <c r="F37" s="383">
        <f>IF(Carrier_delays!C$3/Carrier_delays!$K$3 = 0, " ",Carrier_delays!C$3/Carrier_delays!$K$3)</f>
        <v/>
      </c>
      <c r="G37" s="383">
        <f>IF(Carrier_delays!D$3/Carrier_delays!$K$3 = 0, " ",Carrier_delays!D$3/Carrier_delays!$K$3)</f>
        <v/>
      </c>
      <c r="H37" s="383">
        <f>IF(Carrier_delays!E$3/Carrier_delays!$K$3 = 0, " ",Carrier_delays!E$3/Carrier_delays!$K$3)</f>
        <v/>
      </c>
      <c r="I37" s="383">
        <f>IF(Carrier_delays!F$3/Carrier_delays!$K$3 = 0, " ",Carrier_delays!F$3/Carrier_delays!$K$3)</f>
        <v/>
      </c>
      <c r="J37" s="383">
        <f>IF(Carrier_delays!G$3/Carrier_delays!$K$3 = 0, " ",Carrier_delays!G$3/Carrier_delays!$K$3)</f>
        <v/>
      </c>
      <c r="K37" s="383">
        <f>IF(Carrier_delays!H$3/Carrier_delays!$K$3 = 0, " ",Carrier_delays!H$3/Carrier_delays!$K$3)</f>
        <v/>
      </c>
      <c r="L37" s="383">
        <f>IF(Carrier_delays!I$3/Carrier_delays!$K$3 = 0, " ",Carrier_delays!I$3/Carrier_delays!$K$3)</f>
        <v/>
      </c>
      <c r="M37" s="383">
        <f>IF(Carrier_delays!$L6/Carrier_delays!$K$4=0," ",Carrier_delays!$L6/Carrier_delays!$K$4)</f>
        <v/>
      </c>
      <c r="N37" s="257">
        <f>Carrier_delays!J3</f>
        <v/>
      </c>
      <c r="O37" s="384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5">
        <f>IF(Carrier_delays!B$2/Carrier_delays!$K$2 = 0, " ", Carrier_delays!B$2/Carrier_delays!$K$2)</f>
        <v/>
      </c>
      <c r="F38" s="385">
        <f>IF(Carrier_delays!C$2/Carrier_delays!$K$2 = 0, " ", Carrier_delays!C$2/Carrier_delays!$K$2)</f>
        <v/>
      </c>
      <c r="G38" s="385">
        <f>IF(Carrier_delays!D$2/Carrier_delays!$K$2 = 0, " ", Carrier_delays!D$2/Carrier_delays!$K$2)</f>
        <v/>
      </c>
      <c r="H38" s="385">
        <f>IF(Carrier_delays!E$2/Carrier_delays!$K$2 = 0, " ", Carrier_delays!E$2/Carrier_delays!$K$2)</f>
        <v/>
      </c>
      <c r="I38" s="385">
        <f>IF(Carrier_delays!F$2/Carrier_delays!$K$2 = 0, " ", Carrier_delays!F$2/Carrier_delays!$K$2)</f>
        <v/>
      </c>
      <c r="J38" s="385">
        <f>IF(Carrier_delays!G$2/Carrier_delays!$K$2 = 0, " ", Carrier_delays!G$2/Carrier_delays!$K$2)</f>
        <v/>
      </c>
      <c r="K38" s="385">
        <f>IF(Carrier_delays!H$2/Carrier_delays!$K$2 = 0, " ", Carrier_delays!H$2/Carrier_delays!$K$2)</f>
        <v/>
      </c>
      <c r="L38" s="385">
        <f>IF(Carrier_delays!I$2/Carrier_delays!$K$2 = 0, " ", Carrier_delays!I$2/Carrier_delays!$K$2)</f>
        <v/>
      </c>
      <c r="M38" s="385">
        <f>IF(Carrier_delays!$L7/Carrier_delays!$K$4=0," ",Carrier_delays!$L7/Carrier_delays!$K$4)</f>
        <v/>
      </c>
      <c r="N38" s="261">
        <f>Carrier_delays!$J$2</f>
        <v/>
      </c>
      <c r="O38" s="386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3">
        <f>IF(Carrier_delays!B$5/Carrier_delays!$K$5 = 0, " ", Carrier_delays!B$5/Carrier_delays!$K$5 )</f>
        <v/>
      </c>
      <c r="F39" s="383">
        <f>IF(Carrier_delays!C$5/Carrier_delays!$K$5 = 0, " ", Carrier_delays!C$5/Carrier_delays!$K$5 )</f>
        <v/>
      </c>
      <c r="G39" s="383">
        <f>IF(Carrier_delays!D$5/Carrier_delays!$K$5 = 0, " ", Carrier_delays!D$5/Carrier_delays!$K$5 )</f>
        <v/>
      </c>
      <c r="H39" s="383">
        <f>IF(Carrier_delays!E$5/Carrier_delays!$K$5 = 0, " ", Carrier_delays!E$5/Carrier_delays!$K$5 )</f>
        <v/>
      </c>
      <c r="I39" s="383">
        <f>IF(Carrier_delays!F$5/Carrier_delays!$K$5 = 0, " ", Carrier_delays!F$5/Carrier_delays!$K$5 )</f>
        <v/>
      </c>
      <c r="J39" s="383">
        <f>IF(Carrier_delays!G$5/Carrier_delays!$K$5 = 0, " ", Carrier_delays!G$5/Carrier_delays!$K$5 )</f>
        <v/>
      </c>
      <c r="K39" s="383">
        <f>IF(Carrier_delays!H$5/Carrier_delays!$K$5 = 0, " ", Carrier_delays!H$5/Carrier_delays!$K$5 )</f>
        <v/>
      </c>
      <c r="L39" s="383">
        <f>IF(Carrier_delays!I$5/Carrier_delays!$K$5 = 0, " ", Carrier_delays!I$5/Carrier_delays!$K$5 )</f>
        <v/>
      </c>
      <c r="M39" s="383">
        <f>IF(Carrier_delays!$L8/Carrier_delays!$K$4=0," ",Carrier_delays!$L8/Carrier_delays!$K$4)</f>
        <v/>
      </c>
      <c r="N39" s="257">
        <f>Carrier_delays!$J$5</f>
        <v/>
      </c>
      <c r="O39" s="384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5">
        <f>IF(Carrier_delays!B$7/Carrier_delays!$K$7 = 0," ", Carrier_delays!B$7/Carrier_delays!$K$7)</f>
        <v/>
      </c>
      <c r="F40" s="385">
        <f>IF(Carrier_delays!C$7/Carrier_delays!$K$7 = 0," ", Carrier_delays!C$7/Carrier_delays!$K$7)</f>
        <v/>
      </c>
      <c r="G40" s="385">
        <f>IF(Carrier_delays!D$7/Carrier_delays!$K$7 = 0," ", Carrier_delays!D$7/Carrier_delays!$K$7)</f>
        <v/>
      </c>
      <c r="H40" s="385">
        <f>IF(Carrier_delays!E$7/Carrier_delays!$K$7 = 0," ", Carrier_delays!E$7/Carrier_delays!$K$7)</f>
        <v/>
      </c>
      <c r="I40" s="385">
        <f>IF(Carrier_delays!F$7/Carrier_delays!$K$7 = 0," ", Carrier_delays!F$7/Carrier_delays!$K$7)</f>
        <v/>
      </c>
      <c r="J40" s="385">
        <f>IF(Carrier_delays!G$7/Carrier_delays!$K$7 = 0," ", Carrier_delays!G$7/Carrier_delays!$K$7)</f>
        <v/>
      </c>
      <c r="K40" s="385">
        <f>IF(Carrier_delays!H$7/Carrier_delays!$K$7 = 0," ", Carrier_delays!H$7/Carrier_delays!$K$7)</f>
        <v/>
      </c>
      <c r="L40" s="385">
        <f>IF(Carrier_delays!I$7/Carrier_delays!$K$7 = 0," ", Carrier_delays!I$7/Carrier_delays!$K$7)</f>
        <v/>
      </c>
      <c r="M40" s="385">
        <f>IF(Carrier_delays!$L9/Carrier_delays!$K$4=0," ",Carrier_delays!$L9/Carrier_delays!$K$4)</f>
        <v/>
      </c>
      <c r="N40" s="261">
        <f>Carrier_delays!$J$7</f>
        <v/>
      </c>
      <c r="O40" s="386">
        <f>N40/D40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7">
        <f>SUM(Carrier_delays!B2:B7)/SUM(Carrier_delays!$K$2:$K$7)</f>
        <v/>
      </c>
      <c r="F41" s="387">
        <f>SUM(Carrier_delays!C2:C7)/SUM(Carrier_delays!$K$2:$K$7)</f>
        <v/>
      </c>
      <c r="G41" s="387">
        <f>SUM(Carrier_delays!D2:D7)/SUM(Carrier_delays!$K$2:$K$7)</f>
        <v/>
      </c>
      <c r="H41" s="387">
        <f>SUM(Carrier_delays!E2:E7)/SUM(Carrier_delays!$K$2:$K$7)</f>
        <v/>
      </c>
      <c r="I41" s="387">
        <f>SUM(Carrier_delays!F2:F7)/SUM(Carrier_delays!$K$2:$K$7)</f>
        <v/>
      </c>
      <c r="J41" s="387">
        <f>SUM(Carrier_delays!G2:G7)/SUM(Carrier_delays!$K$2:$K$7)</f>
        <v/>
      </c>
      <c r="K41" s="387">
        <f>SUM(Carrier_delays!H2:H7)/SUM(Carrier_delays!$K$2:$K$7)</f>
        <v/>
      </c>
      <c r="L41" s="387">
        <f>SUM(Carrier_delays!I2:I7)/SUM(Carrier_delays!$K$2:$K$7)</f>
        <v/>
      </c>
      <c r="M41" s="387">
        <f>SUM(Carrier_delays!L2:L7)/SUM(Carrier_delays!$K$2:$K$7)</f>
        <v/>
      </c>
      <c r="N41" s="231">
        <f>IF(SUM(N35:N40)=0,"",SUM(N35:N40))</f>
        <v/>
      </c>
      <c r="O41" s="388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3" t="n"/>
      <c r="D46" s="333" t="n"/>
      <c r="E46" s="333" t="n"/>
      <c r="F46" s="333" t="n"/>
      <c r="G46" s="333" t="n"/>
      <c r="H46" s="333" t="n"/>
      <c r="I46" s="333" t="n"/>
      <c r="J46" s="333" t="n"/>
      <c r="K46" s="333" t="n"/>
      <c r="L46" s="333" t="n"/>
      <c r="M46" s="333" t="n"/>
      <c r="N46" s="333" t="n"/>
      <c r="O46" s="333" t="n"/>
      <c r="P46" s="333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3" t="n"/>
      <c r="D47" s="333" t="n"/>
      <c r="E47" s="333" t="n"/>
      <c r="F47" s="333" t="n"/>
      <c r="G47" s="333" t="n"/>
      <c r="H47" s="333" t="n"/>
      <c r="I47" s="333" t="n"/>
      <c r="J47" s="333" t="n"/>
      <c r="K47" s="333" t="n"/>
      <c r="L47" s="333" t="n"/>
      <c r="M47" s="333" t="n"/>
      <c r="N47" s="333" t="n"/>
      <c r="O47" s="333" t="n"/>
      <c r="P47" s="333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3" t="n"/>
      <c r="Q59" s="138" t="n"/>
      <c r="R59" s="138" t="n"/>
    </row>
    <row r="60" ht="21" customHeight="1">
      <c r="B60" s="333" t="n"/>
      <c r="C60" s="333" t="n"/>
      <c r="D60" s="333" t="n"/>
      <c r="E60" s="333" t="n"/>
      <c r="F60" s="333" t="n"/>
      <c r="G60" s="333" t="n"/>
      <c r="H60" s="333" t="n"/>
      <c r="I60" s="333" t="n"/>
      <c r="J60" s="333" t="n"/>
      <c r="K60" s="333" t="n"/>
      <c r="L60" s="333" t="n"/>
      <c r="M60" s="333" t="n"/>
      <c r="N60" s="333" t="n"/>
      <c r="O60" s="333" t="n"/>
      <c r="P60" s="333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8"/>
    <cfRule type="top10" rank="1" priority="106" dxfId="8"/>
  </conditionalFormatting>
  <conditionalFormatting sqref="E49:E54">
    <cfRule type="top10" rank="1" priority="33" dxfId="8"/>
  </conditionalFormatting>
  <conditionalFormatting sqref="E62:E67">
    <cfRule type="top10" rank="1" priority="16" dxfId="8"/>
  </conditionalFormatting>
  <conditionalFormatting sqref="E36:L36">
    <cfRule type="top10" rank="1" priority="7" dxfId="8"/>
  </conditionalFormatting>
  <conditionalFormatting sqref="E37:L37">
    <cfRule type="top10" rank="1" priority="6" dxfId="8"/>
  </conditionalFormatting>
  <conditionalFormatting sqref="E38:L38">
    <cfRule type="top10" rank="1" priority="5" dxfId="8"/>
  </conditionalFormatting>
  <conditionalFormatting sqref="E39:L39">
    <cfRule type="top10" rank="1" priority="4" dxfId="8"/>
  </conditionalFormatting>
  <conditionalFormatting sqref="E40:L40">
    <cfRule type="top10" rank="1" priority="3" dxfId="8"/>
  </conditionalFormatting>
  <conditionalFormatting sqref="E35:M35 M35:M40">
    <cfRule type="top10" rank="1" priority="8" dxfId="8"/>
  </conditionalFormatting>
  <conditionalFormatting sqref="F6">
    <cfRule type="cellIs" priority="2" operator="greaterThan" dxfId="0">
      <formula>0</formula>
    </cfRule>
    <cfRule type="cellIs" priority="1" operator="lessThan" dxfId="1">
      <formula>0</formula>
    </cfRule>
  </conditionalFormatting>
  <conditionalFormatting sqref="F22:F27">
    <cfRule type="top10" rank="1" priority="48" dxfId="8"/>
  </conditionalFormatting>
  <conditionalFormatting sqref="F5:I5">
    <cfRule type="cellIs" priority="50" operator="lessThan" dxfId="6">
      <formula>0</formula>
    </cfRule>
    <cfRule type="cellIs" priority="49" operator="greaterThan" dxfId="1">
      <formula>0</formula>
    </cfRule>
  </conditionalFormatting>
  <conditionalFormatting sqref="G22:G27">
    <cfRule type="top10" rank="1" priority="54" dxfId="8"/>
  </conditionalFormatting>
  <conditionalFormatting sqref="F7:H14 G6:H6">
    <cfRule type="cellIs" priority="119" operator="greaterThan" dxfId="1">
      <formula>0</formula>
    </cfRule>
    <cfRule type="cellIs" priority="120" operator="lessThan" dxfId="6">
      <formula>0</formula>
    </cfRule>
  </conditionalFormatting>
  <conditionalFormatting sqref="G49:L54">
    <cfRule type="top10" rank="1" priority="40" dxfId="8"/>
    <cfRule type="top10" rank="1" priority="32" dxfId="8"/>
    <cfRule type="top10" rank="1" priority="38" dxfId="8"/>
    <cfRule type="top10" rank="1" priority="39" dxfId="8"/>
    <cfRule type="top10" rank="1" priority="30" dxfId="8"/>
    <cfRule type="top10" rank="1" priority="31" dxfId="8"/>
  </conditionalFormatting>
  <conditionalFormatting sqref="G50:L54">
    <cfRule type="top10" rank="1" priority="35" dxfId="8"/>
    <cfRule type="top10" rank="1" priority="36" dxfId="8"/>
    <cfRule type="top10" rank="1" priority="37" dxfId="8"/>
  </conditionalFormatting>
  <conditionalFormatting sqref="G62:L67">
    <cfRule type="top10" rank="1" priority="14" dxfId="8"/>
    <cfRule type="top10" rank="1" priority="13" dxfId="8"/>
    <cfRule type="top10" rank="1" priority="20" dxfId="8"/>
    <cfRule type="top10" rank="1" priority="15" dxfId="8"/>
    <cfRule type="top10" rank="1" priority="21" dxfId="8"/>
    <cfRule type="top10" rank="1" priority="22" dxfId="8"/>
  </conditionalFormatting>
  <conditionalFormatting sqref="G63:L67">
    <cfRule type="top10" rank="1" priority="17" dxfId="8"/>
    <cfRule type="top10" rank="1" priority="18" dxfId="8"/>
    <cfRule type="top10" rank="1" priority="19" dxfId="8"/>
  </conditionalFormatting>
  <conditionalFormatting sqref="H49:H54">
    <cfRule type="top10" rank="1" priority="28" dxfId="8"/>
  </conditionalFormatting>
  <conditionalFormatting sqref="H62:H67">
    <cfRule type="top10" rank="1" priority="11" dxfId="8"/>
  </conditionalFormatting>
  <conditionalFormatting sqref="H22:L22">
    <cfRule type="top10" rank="1" priority="60" dxfId="8"/>
    <cfRule type="top10" rank="1" priority="59" dxfId="8"/>
    <cfRule type="top10" rank="1" priority="58" dxfId="8"/>
  </conditionalFormatting>
  <conditionalFormatting sqref="H23:L27">
    <cfRule type="top10" rank="1" priority="56" dxfId="8"/>
    <cfRule type="top10" rank="1" priority="57" dxfId="8"/>
    <cfRule type="top10" rank="1" priority="55" dxfId="8"/>
  </conditionalFormatting>
  <conditionalFormatting sqref="I49:I54">
    <cfRule type="top10" rank="1" priority="29" dxfId="8"/>
  </conditionalFormatting>
  <conditionalFormatting sqref="I62:I67">
    <cfRule type="top10" rank="1" priority="12" dxfId="8"/>
  </conditionalFormatting>
  <conditionalFormatting sqref="L49:L54">
    <cfRule type="top10" rank="1" priority="45" dxfId="8"/>
  </conditionalFormatting>
  <conditionalFormatting sqref="L50">
    <cfRule type="top10" rank="1" priority="44" dxfId="8"/>
  </conditionalFormatting>
  <conditionalFormatting sqref="L51:L52 L54">
    <cfRule type="top10" rank="1" priority="46" dxfId="8"/>
  </conditionalFormatting>
  <conditionalFormatting sqref="L53">
    <cfRule type="top10" rank="1" priority="43" dxfId="8"/>
  </conditionalFormatting>
  <conditionalFormatting sqref="L52 L54">
    <cfRule type="top10" rank="1" priority="47" dxfId="8"/>
  </conditionalFormatting>
  <conditionalFormatting sqref="L62:L67">
    <cfRule type="top10" rank="1" priority="25" dxfId="8"/>
  </conditionalFormatting>
  <conditionalFormatting sqref="L63">
    <cfRule type="top10" rank="1" priority="24" dxfId="8"/>
  </conditionalFormatting>
  <conditionalFormatting sqref="L64:L65 L67">
    <cfRule type="top10" rank="1" priority="26" dxfId="8"/>
  </conditionalFormatting>
  <conditionalFormatting sqref="L66">
    <cfRule type="top10" rank="1" priority="23" dxfId="8"/>
  </conditionalFormatting>
  <conditionalFormatting sqref="L65 L67">
    <cfRule type="top10" rank="1" priority="27" dxfId="8"/>
  </conditionalFormatting>
  <conditionalFormatting sqref="L5:N14">
    <cfRule type="cellIs" priority="9" operator="lessThan" dxfId="1">
      <formula>0</formula>
    </cfRule>
    <cfRule type="cellIs" priority="10" operator="greaterThan" dxfId="0">
      <formula>0</formula>
    </cfRule>
  </conditionalFormatting>
  <conditionalFormatting sqref="M22">
    <cfRule type="top10" rank="1" priority="109" dxfId="8"/>
  </conditionalFormatting>
  <conditionalFormatting sqref="M23">
    <cfRule type="top10" rank="1" priority="108" dxfId="8"/>
  </conditionalFormatting>
  <conditionalFormatting sqref="M24:M25 M27">
    <cfRule type="top10" rank="1" priority="110" dxfId="8"/>
  </conditionalFormatting>
  <conditionalFormatting sqref="M26">
    <cfRule type="top10" rank="1" priority="107" dxfId="8"/>
  </conditionalFormatting>
  <conditionalFormatting sqref="E22:E27 M25 M27">
    <cfRule type="top10" rank="1" priority="116" dxfId="8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6" t="n"/>
      <c r="F2" s="50">
        <f>RANK(B2,B2:D2,0)</f>
        <v/>
      </c>
      <c r="H2" s="44" t="inlineStr">
        <is>
          <t>Completion</t>
        </is>
      </c>
      <c r="I2" s="347">
        <f>(UA_SQL_1!$X$2/UA_SQL_1!$W$2)</f>
        <v/>
      </c>
      <c r="J2" s="376">
        <f>SUMIF(OA_SQL_1!$A$1:$A$3,"DL",OA_SQL_1!$O$1:$O$3)/SUMIF(OA_SQL_1!$A$1:$A$3,"DL",OA_SQL_1!$M$1:$M$3)</f>
        <v/>
      </c>
      <c r="K2" s="376">
        <f>SUMIF(OA_SQL_1!$A$1:$A$3,"AA",OA_SQL_1!$O1:O$3)/SUMIF(OA_SQL_1!$A$1:$A$3,"AA",OA_SQL_1!$M$1:$M$3)</f>
        <v/>
      </c>
      <c r="L2" s="376" t="n"/>
      <c r="M2" s="50">
        <f>RANK(I2,I2:K2,0)</f>
        <v/>
      </c>
      <c r="N2" s="50" t="n"/>
      <c r="O2" s="44" t="inlineStr">
        <is>
          <t>Completion</t>
        </is>
      </c>
      <c r="P2" s="389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6" t="n"/>
      <c r="T2" s="50">
        <f>RANK(P2,P2:R2,2)</f>
        <v/>
      </c>
    </row>
    <row r="3">
      <c r="A3" s="44" t="inlineStr">
        <is>
          <t>A:00</t>
        </is>
      </c>
      <c r="B3" s="347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6" t="n"/>
      <c r="F3" s="50">
        <f>RANK(B3,B3:D3,0)</f>
        <v/>
      </c>
      <c r="H3" s="44" t="inlineStr">
        <is>
          <t>A:00</t>
        </is>
      </c>
      <c r="I3" s="347">
        <f>UA_SQL_1!Y2/UA_SQL_1!U2</f>
        <v/>
      </c>
      <c r="J3" s="376">
        <f>SUMIF(OA_SQL_1!$A$1:$A$3,"DL",OA_SQL_1!$P$1:$P$3)/SUMIF(OA_SQL_1!$A$1:$A$3,"DL",OA_SQL_1!$M$1:$M$3)</f>
        <v/>
      </c>
      <c r="K3" s="376">
        <f>SUMIF(OA_SQL_1!$A$1:$A$3,"AA",OA_SQL_1!$P$1:$P$3)/SUMIF(OA_SQL_1!$A$1:$A$3,"AA",OA_SQL_1!$M$1:$M$3)</f>
        <v/>
      </c>
      <c r="L3" s="376" t="n"/>
      <c r="M3" s="50">
        <f>RANK(I3,I3:K3,0)</f>
        <v/>
      </c>
      <c r="N3" s="50" t="n"/>
      <c r="O3" s="44" t="inlineStr">
        <is>
          <t>A:00</t>
        </is>
      </c>
      <c r="P3" s="389">
        <f>UA_SQL_1!$I$2/UA_SQL_1!$E$2</f>
        <v/>
      </c>
      <c r="Q3" s="376">
        <f>SUMIFS(OA_SQL_1!$H:$H,OA_SQL_1!$A:$A,"DL")/SUMIFS(OA_SQL_1!$E:$E,OA_SQL_1!$A:$A,"DL")</f>
        <v/>
      </c>
      <c r="R3" s="376">
        <f>SUMIFS(OA_SQL_1!$H:$H,OA_SQL_1!$A:$A,"AA")/SUMIFS(OA_SQL_1!$E:$E,OA_SQL_1!$A:$A,"AA")</f>
        <v/>
      </c>
      <c r="S3" s="376" t="n"/>
      <c r="T3" s="50">
        <f>RANK(P3,P3:R3,0)</f>
        <v/>
      </c>
    </row>
    <row r="4">
      <c r="A4" s="43" t="inlineStr">
        <is>
          <t xml:space="preserve">CS D:00 </t>
        </is>
      </c>
      <c r="B4" s="349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6" t="n"/>
      <c r="F4" s="50">
        <f>RANK(B4,B4:D4,0)</f>
        <v/>
      </c>
      <c r="H4" s="43" t="inlineStr">
        <is>
          <t xml:space="preserve">CS D:00 </t>
        </is>
      </c>
      <c r="I4" s="349">
        <f>UA_SQL_1!X2/UA_SQL_1!U2</f>
        <v/>
      </c>
      <c r="J4" s="376">
        <f>SUMIF(OA_SQL_1!$A$1:$A$3,"DL",OA_SQL_1!$N$1:$N$3)/SUMIF(OA_SQL_1!$A$1:$A$3,"DL",OA_SQL_1!$M$1:$M$3)</f>
        <v/>
      </c>
      <c r="K4" s="376">
        <f>SUMIF(OA_SQL_1!$A$1:$A$3,"AA",OA_SQL_1!$N$1:$N$3)/SUMIF(OA_SQL_1!$A$1:$A$3,"AA",OA_SQL_1!$M$1:$M$3)</f>
        <v/>
      </c>
      <c r="L4" s="376" t="n"/>
      <c r="M4" s="50">
        <f>RANK(I4,I4:K4,0)</f>
        <v/>
      </c>
      <c r="N4" s="50" t="n"/>
      <c r="O4" s="43" t="inlineStr">
        <is>
          <t xml:space="preserve">CS D:00 </t>
        </is>
      </c>
      <c r="P4" s="389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6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89">
        <f>UA_SQL_1!$J$2/UA_SQL_1!$E$2</f>
        <v/>
      </c>
      <c r="Q5" s="372">
        <f>SUMIFS(OA_SQL_1!$I:$I,OA_SQL_1!$A:$A,"DL")/SUMIFS(OA_SQL_1!$E:$E,OA_SQL_1!$A:$A,"DL")</f>
        <v/>
      </c>
      <c r="R5" s="372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6">
        <f>SUMIFS(UA_HUB_SQL_7!$K:$K,UA_HUB_SQL_7!$B:$B,RANK!$A8)/SUMIFS(UA_HUB_SQL_7!$F:$F,UA_HUB_SQL_7!$B:$B,RANK!$A8)</f>
        <v/>
      </c>
      <c r="C8" s="376" t="n"/>
      <c r="D8" s="376" t="n"/>
      <c r="E8" s="376" t="n"/>
      <c r="F8" s="50" t="n"/>
      <c r="H8" s="105" t="inlineStr">
        <is>
          <t>Denver</t>
        </is>
      </c>
      <c r="I8" s="356">
        <f>SUMIFS(UA_HUB_SQL_7!P:P,UA_HUB_SQL_7!B:B,RANK!H8)/SUMIFS(UA_HUB_SQL_7!M:M,UA_HUB_SQL_7!B:B,RANK!H8)</f>
        <v/>
      </c>
      <c r="J8" s="376" t="n"/>
      <c r="K8" s="376" t="n"/>
      <c r="L8" s="376" t="n"/>
      <c r="M8" s="50" t="n"/>
      <c r="N8" s="50" t="n"/>
      <c r="O8" s="105" t="inlineStr">
        <is>
          <t>Denver</t>
        </is>
      </c>
      <c r="P8" s="356">
        <f>SUMIFS(UA_HUB_SQL_7!$W:$W,UA_HUB_SQL_7!$B:$B,RANK!$O8)/SUMIFS(UA_HUB_SQL_7!$R:$R,UA_HUB_SQL_7!$B:$B,RANK!$O8)</f>
        <v/>
      </c>
      <c r="Q8" s="376" t="n"/>
      <c r="R8" s="376" t="n"/>
      <c r="S8" s="376" t="n"/>
      <c r="T8" s="50" t="n"/>
    </row>
    <row r="9">
      <c r="A9" s="105" t="inlineStr">
        <is>
          <t>New York</t>
        </is>
      </c>
      <c r="B9" s="356">
        <f>SUMIFS(UA_HUB_SQL_7!$K:$K,UA_HUB_SQL_7!$B:$B,RANK!$A9)/SUMIFS(UA_HUB_SQL_7!$F:$F,UA_HUB_SQL_7!$B:$B,RANK!$A9)</f>
        <v/>
      </c>
      <c r="C9" s="376">
        <f>(SUMIFS(OA_SQL_2!$K:$K,OA_SQL_2!$B:$B,"DL",OA_SQL_2!$A:$A,RANK!$A9)/SUMIFS(OA_SQL_2!$J:$J,OA_SQL_2!$B:$B,"DL",OA_SQL_2!$A:$A,RANK!$A9))</f>
        <v/>
      </c>
      <c r="D9" s="376">
        <f>(SUMIFS(OA_SQL_2!$K:$K,OA_SQL_2!$B:$B,"AA",OA_SQL_2!$A:$A,RANK!$A9)/SUMIFS(OA_SQL_2!$J:$J,OA_SQL_2!$B:$B,"AA",OA_SQL_2!$A:$A,RANK!$A9))</f>
        <v/>
      </c>
      <c r="E9" s="376" t="n"/>
      <c r="F9" s="50">
        <f>RANK(B9,B9:D9,0)</f>
        <v/>
      </c>
      <c r="H9" s="105" t="inlineStr">
        <is>
          <t>New York</t>
        </is>
      </c>
      <c r="I9" s="356">
        <f>SUMIFS(UA_HUB_SQL_7!P:P,UA_HUB_SQL_7!B:B,RANK!H9)/SUMIFS(UA_HUB_SQL_7!M:M,UA_HUB_SQL_7!B:B,RANK!H9)</f>
        <v/>
      </c>
      <c r="J9" s="376">
        <f>1-(IFERROR(SUMIFS(OA_SQL_2!O:O,OA_SQL_2!A:A,RANK!H9,OA_SQL_2!B:B,"DL")/SUMIFS(OA_SQL_2!N:N,OA_SQL_2!A:A,RANK!H9,OA_SQL_2!B:B,"DL"),"-"))</f>
        <v/>
      </c>
      <c r="K9" s="376">
        <f>1-(IFERROR(SUMIFS(OA_SQL_2!$O:$O,OA_SQL_2!$A:$A,RANK!H9,OA_SQL_2!$B:$B,"AA")/SUMIFS(OA_SQL_2!$N:$N,OA_SQL_2!$A:$A,RANK!H9,OA_SQL_2!$B:$B,"AA"),"-"))</f>
        <v/>
      </c>
      <c r="L9" s="376" t="n"/>
      <c r="M9" s="50">
        <f>RANK(I9,I9:K9,0)</f>
        <v/>
      </c>
      <c r="N9" s="50" t="n"/>
      <c r="O9" s="105" t="inlineStr">
        <is>
          <t>New York</t>
        </is>
      </c>
      <c r="P9" s="356">
        <f>SUMIFS(UA_HUB_SQL_7!$W:$W,UA_HUB_SQL_7!$B:$B,RANK!$O9)/SUMIFS(UA_HUB_SQL_7!$R:$R,UA_HUB_SQL_7!$B:$B,RANK!$O9)</f>
        <v/>
      </c>
      <c r="Q9" s="376">
        <f>SUMIFS(OA_SQL_2!$G:$G,OA_SQL_2!$B:$B,"DL",OA_SQL_2!$A:$A,RANK!$O9)/SUMIFS(OA_SQL_2!$F:$F,OA_SQL_2!$B:$B,"DL",OA_SQL_2!$A:$A,RANK!$O9)</f>
        <v/>
      </c>
      <c r="R9" s="376">
        <f>IFERROR((SUMIFS(OA_SQL_2!$K:$K,OA_SQL_2!$A:$A,RANK!O9,OA_SQL_2!$B:$B,"AA")/SUMIFS(OA_SQL_2!$J:$J,OA_SQL_2!$A:$A,O9,OA_SQL_2!$B:$B,"AA")),"-")</f>
        <v/>
      </c>
      <c r="S9" s="376" t="n"/>
      <c r="T9" s="50">
        <f>RANK(P9,P9:R9,0)</f>
        <v/>
      </c>
    </row>
    <row r="10">
      <c r="A10" s="106" t="inlineStr">
        <is>
          <t>Washington DC</t>
        </is>
      </c>
      <c r="B10" s="356">
        <f>SUMIFS(UA_HUB_SQL_7!$K:$K,UA_HUB_SQL_7!$B:$B,RANK!$A10)/SUMIFS(UA_HUB_SQL_7!$F:$F,UA_HUB_SQL_7!$B:$B,RANK!$A10)</f>
        <v/>
      </c>
      <c r="C10" s="376">
        <f>(SUMIFS(OA_SQL_2!$K:$K,OA_SQL_2!$B:$B,"DL",OA_SQL_2!$A:$A,RANK!$A10)/SUMIFS(OA_SQL_2!$J:$J,OA_SQL_2!$B:$B,"DL",OA_SQL_2!$A:$A,RANK!$A10))</f>
        <v/>
      </c>
      <c r="D10" s="376">
        <f>(SUMIFS(OA_SQL_2!$K:$K,OA_SQL_2!$B:$B,"AA",OA_SQL_2!$A:$A,RANK!$A10)/SUMIFS(OA_SQL_2!$J:$J,OA_SQL_2!$B:$B,"AA",OA_SQL_2!$A:$A,RANK!$A10))</f>
        <v/>
      </c>
      <c r="E10" s="376" t="n"/>
      <c r="F10" s="50">
        <f>RANK(B10,B10:D10,0)</f>
        <v/>
      </c>
      <c r="H10" s="106" t="inlineStr">
        <is>
          <t>Washington DC</t>
        </is>
      </c>
      <c r="I10" s="356">
        <f>SUMIFS(UA_HUB_SQL_7!P:P,UA_HUB_SQL_7!B:B,RANK!H10)/SUMIFS(UA_HUB_SQL_7!M:M,UA_HUB_SQL_7!B:B,RANK!H10)</f>
        <v/>
      </c>
      <c r="J10" s="376">
        <f>1-(IFERROR(SUMIFS(OA_SQL_2!O:O,OA_SQL_2!A:A,RANK!H10,OA_SQL_2!B:B,"DL")/SUMIFS(OA_SQL_2!N:N,OA_SQL_2!A:A,RANK!H10,OA_SQL_2!B:B,"DL"),"-"))</f>
        <v/>
      </c>
      <c r="K10" s="376">
        <f>1-(IFERROR(SUMIFS(OA_SQL_2!$O:$O,OA_SQL_2!$A:$A,RANK!H10,OA_SQL_2!$B:$B,"AA")/SUMIFS(OA_SQL_2!$N:$N,OA_SQL_2!$A:$A,RANK!H10,OA_SQL_2!$B:$B,"AA"),"-"))</f>
        <v/>
      </c>
      <c r="L10" s="376" t="n"/>
      <c r="M10" s="50">
        <f>RANK(I10,I10:K10,0)</f>
        <v/>
      </c>
      <c r="N10" s="50" t="n"/>
      <c r="O10" s="106" t="inlineStr">
        <is>
          <t>Washington DC</t>
        </is>
      </c>
      <c r="P10" s="356">
        <f>SUMIFS(UA_HUB_SQL_7!$W:$W,UA_HUB_SQL_7!$B:$B,RANK!$O10)/SUMIFS(UA_HUB_SQL_7!$R:$R,UA_HUB_SQL_7!$B:$B,RANK!$O10)</f>
        <v/>
      </c>
      <c r="Q10" s="376">
        <f>SUMIFS(OA_SQL_2!$G:$G,OA_SQL_2!$B:$B,"DL",OA_SQL_2!$A:$A,RANK!$O10)/SUMIFS(OA_SQL_2!$F:$F,OA_SQL_2!$B:$B,"DL",OA_SQL_2!$A:$A,RANK!$O10)</f>
        <v/>
      </c>
      <c r="R10" s="376">
        <f>IFERROR((SUMIFS(OA_SQL_2!$K:$K,OA_SQL_2!$A:$A,RANK!O10,OA_SQL_2!$B:$B,"AA")/SUMIFS(OA_SQL_2!$J:$J,OA_SQL_2!$A:$A,O10,OA_SQL_2!$B:$B,"AA")),"-")</f>
        <v/>
      </c>
      <c r="S10" s="376" t="n"/>
      <c r="T10" s="50">
        <f>RANK(P10,P10:R10,0)</f>
        <v/>
      </c>
    </row>
    <row r="11">
      <c r="A11" s="106" t="inlineStr">
        <is>
          <t>Texas</t>
        </is>
      </c>
      <c r="B11" s="356">
        <f>SUMIFS(UA_HUB_SQL_7!$K:$K,UA_HUB_SQL_7!$B:$B,RANK!$A11)/SUMIFS(UA_HUB_SQL_7!$F:$F,UA_HUB_SQL_7!$B:$B,RANK!$A11)</f>
        <v/>
      </c>
      <c r="C11" s="376">
        <f>IFERROR(SUMIFS(OA_SQL_2!$G:$G,OA_SQL_2!$B:$B,"DL",OA_SQL_2!$A:$A,'Pg2'!$T9)/SUMIFS(OA_SQL_2!$F:$F,OA_SQL_2!$B:$B,"DL",OA_SQL_2!$A:$A,'Pg2'!$T9),"-")</f>
        <v/>
      </c>
      <c r="D11" s="376">
        <f>(SUMIFS(OA_SQL_2!$K:$K,OA_SQL_2!$B:$B,"AA",OA_SQL_2!$A:$A,RANK!$A11)/SUMIFS(OA_SQL_2!$J:$J,OA_SQL_2!$B:$B,"AA",OA_SQL_2!$A:$A,RANK!$A11))</f>
        <v/>
      </c>
      <c r="E11" s="376" t="n"/>
      <c r="F11" s="50">
        <f>RANK(B11,B11:D11,0)</f>
        <v/>
      </c>
      <c r="H11" s="106" t="inlineStr">
        <is>
          <t>Texas</t>
        </is>
      </c>
      <c r="I11" s="356">
        <f>SUMIFS(UA_HUB_SQL_7!P:P,UA_HUB_SQL_7!B:B,RANK!H11)/SUMIFS(UA_HUB_SQL_7!M:M,UA_HUB_SQL_7!B:B,RANK!H11)</f>
        <v/>
      </c>
      <c r="J11" s="376" t="n"/>
      <c r="K11" s="376">
        <f>1-(IFERROR(SUMIFS(OA_SQL_2!$O:$O,OA_SQL_2!$A:$A,RANK!H11,OA_SQL_2!$B:$B,"AA")/SUMIFS(OA_SQL_2!$N:$N,OA_SQL_2!$A:$A,RANK!H11,OA_SQL_2!$B:$B,"AA"),"-"))</f>
        <v/>
      </c>
      <c r="L11" s="376" t="n"/>
      <c r="M11" s="50">
        <f>RANK(I11,I11:K11,0)</f>
        <v/>
      </c>
      <c r="N11" s="50" t="n"/>
      <c r="O11" s="106" t="inlineStr">
        <is>
          <t>Texas</t>
        </is>
      </c>
      <c r="P11" s="356">
        <f>SUMIFS(UA_HUB_SQL_7!$W:$W,UA_HUB_SQL_7!$B:$B,RANK!$O11)/SUMIFS(UA_HUB_SQL_7!$R:$R,UA_HUB_SQL_7!$B:$B,RANK!$O11)</f>
        <v/>
      </c>
      <c r="Q11" s="376" t="n"/>
      <c r="R11" s="376">
        <f>IFERROR((SUMIFS(OA_SQL_2!$K:$K,OA_SQL_2!$A:$A,RANK!O11,OA_SQL_2!$B:$B,"AA")/SUMIFS(OA_SQL_2!$J:$J,OA_SQL_2!$A:$A,O11,OA_SQL_2!$B:$B,"AA")),"-")</f>
        <v/>
      </c>
      <c r="S11" s="376" t="n"/>
      <c r="T11" s="50">
        <f>RANK(P11,P11:R11,0)</f>
        <v/>
      </c>
    </row>
    <row r="12">
      <c r="A12" s="105" t="inlineStr">
        <is>
          <t>Los Angeles</t>
        </is>
      </c>
      <c r="B12" s="356">
        <f>SUMIFS(UA_HUB_SQL_7!$K:$K,UA_HUB_SQL_7!$B:$B,RANK!$A12)/SUMIFS(UA_HUB_SQL_7!$F:$F,UA_HUB_SQL_7!$B:$B,RANK!$A12)</f>
        <v/>
      </c>
      <c r="C12" s="376">
        <f>(SUMIFS(OA_SQL_2!$K:$K,OA_SQL_2!$B:$B,"DL",OA_SQL_2!$A:$A,RANK!$A12)/SUMIFS(OA_SQL_2!$J:$J,OA_SQL_2!$B:$B,"DL",OA_SQL_2!$A:$A,RANK!$A12))</f>
        <v/>
      </c>
      <c r="D12" s="376">
        <f>(SUMIFS(OA_SQL_2!$K:$K,OA_SQL_2!$B:$B,"AA",OA_SQL_2!$A:$A,RANK!$A12)/SUMIFS(OA_SQL_2!$J:$J,OA_SQL_2!$B:$B,"AA",OA_SQL_2!$A:$A,RANK!$A12))</f>
        <v/>
      </c>
      <c r="E12" s="376" t="n"/>
      <c r="F12" s="50">
        <f>RANK(B12,B12:D12,0)</f>
        <v/>
      </c>
      <c r="H12" s="105" t="inlineStr">
        <is>
          <t>Los Angeles</t>
        </is>
      </c>
      <c r="I12" s="356">
        <f>SUMIFS(UA_HUB_SQL_7!P:P,UA_HUB_SQL_7!B:B,RANK!H12)/SUMIFS(UA_HUB_SQL_7!M:M,UA_HUB_SQL_7!B:B,RANK!H12)</f>
        <v/>
      </c>
      <c r="J12" s="376">
        <f>1-(IFERROR(SUMIFS(OA_SQL_2!O:O,OA_SQL_2!A:A,RANK!H12,OA_SQL_2!B:B,"DL")/SUMIFS(OA_SQL_2!N:N,OA_SQL_2!A:A,RANK!H12,OA_SQL_2!B:B,"DL"),"-"))</f>
        <v/>
      </c>
      <c r="K12" s="376">
        <f>IFERROR(SUMIFS(OA_SQL_2!$O:$O,OA_SQL_2!$A:$A,RANK!H12,OA_SQL_2!$B:$B,"AA")/SUMIFS(OA_SQL_2!$N:$N,OA_SQL_2!$A:$A,RANK!H12,OA_SQL_2!$B:$B,"AA"),"-")</f>
        <v/>
      </c>
      <c r="L12" s="376" t="n"/>
      <c r="M12" s="50">
        <f>RANK(I12,I12:K12,0)</f>
        <v/>
      </c>
      <c r="N12" s="50" t="n"/>
      <c r="O12" s="105" t="inlineStr">
        <is>
          <t>Los Angeles</t>
        </is>
      </c>
      <c r="P12" s="356">
        <f>SUMIFS(UA_HUB_SQL_7!$W:$W,UA_HUB_SQL_7!$B:$B,RANK!$O12)/SUMIFS(UA_HUB_SQL_7!$R:$R,UA_HUB_SQL_7!$B:$B,RANK!$O12)</f>
        <v/>
      </c>
      <c r="Q12" s="376">
        <f>SUMIFS(OA_SQL_2!$G:$G,OA_SQL_2!$B:$B,"DL",OA_SQL_2!$A:$A,RANK!$O12)/SUMIFS(OA_SQL_2!$F:$F,OA_SQL_2!$B:$B,"DL",OA_SQL_2!$A:$A,RANK!$O12)</f>
        <v/>
      </c>
      <c r="R12" s="376">
        <f>IFERROR((SUMIFS(OA_SQL_2!$K:$K,OA_SQL_2!$A:$A,RANK!O12,OA_SQL_2!$B:$B,"AA")/SUMIFS(OA_SQL_2!$J:$J,OA_SQL_2!$A:$A,O12,OA_SQL_2!$B:$B,"AA")),"-")</f>
        <v/>
      </c>
      <c r="S12" s="376" t="n"/>
      <c r="T12" s="50">
        <f>RANK(P12,P12:R12,0)</f>
        <v/>
      </c>
    </row>
    <row r="13">
      <c r="A13" s="106" t="inlineStr">
        <is>
          <t>Chicago</t>
        </is>
      </c>
      <c r="B13" s="356">
        <f>SUMIFS(UA_HUB_SQL_7!$K:$K,UA_HUB_SQL_7!$B:$B,RANK!$A13)/SUMIFS(UA_HUB_SQL_7!$F:$F,UA_HUB_SQL_7!$B:$B,RANK!$A13)</f>
        <v/>
      </c>
      <c r="C13" s="376">
        <f>"-"</f>
        <v/>
      </c>
      <c r="D13" s="376">
        <f>(SUMIFS(OA_SQL_2!$K:$K,OA_SQL_2!$B:$B,"AA",OA_SQL_2!$A:$A,RANK!$A13)/SUMIFS(OA_SQL_2!$J:$J,OA_SQL_2!$B:$B,"AA",OA_SQL_2!$A:$A,RANK!$A13))</f>
        <v/>
      </c>
      <c r="E13" s="376" t="n"/>
      <c r="F13" s="50">
        <f>RANK(B13,B13:D13,0)</f>
        <v/>
      </c>
      <c r="H13" s="106" t="inlineStr">
        <is>
          <t>Chicago</t>
        </is>
      </c>
      <c r="I13" s="356">
        <f>SUMIFS(UA_HUB_SQL_7!P:P,UA_HUB_SQL_7!B:B,RANK!H13)/SUMIFS(UA_HUB_SQL_7!M:M,UA_HUB_SQL_7!B:B,RANK!H13)</f>
        <v/>
      </c>
      <c r="J13" s="376" t="n"/>
      <c r="K13" s="376">
        <f>IFERROR(SUMIFS(OA_SQL_2!$O:$O,OA_SQL_2!$A:$A,RANK!H13,OA_SQL_2!$B:$B,"AA")/SUMIFS(OA_SQL_2!$N:$N,OA_SQL_2!$A:$A,RANK!H13,OA_SQL_2!$B:$B,"AA"),"-")</f>
        <v/>
      </c>
      <c r="L13" s="376" t="n"/>
      <c r="M13" s="50">
        <f>RANK(I13,I13:K13,0)</f>
        <v/>
      </c>
      <c r="N13" s="50" t="n"/>
      <c r="O13" s="106" t="inlineStr">
        <is>
          <t>Chicago</t>
        </is>
      </c>
      <c r="P13" s="356">
        <f>SUMIFS(UA_HUB_SQL_7!$W:$W,UA_HUB_SQL_7!$B:$B,RANK!$O13)/SUMIFS(UA_HUB_SQL_7!$R:$R,UA_HUB_SQL_7!$B:$B,RANK!$O13)</f>
        <v/>
      </c>
      <c r="Q13" s="376" t="n"/>
      <c r="R13" s="376">
        <f>IFERROR((SUMIFS(OA_SQL_2!$K:$K,OA_SQL_2!$A:$A,RANK!O13,OA_SQL_2!$B:$B,"AA")/SUMIFS(OA_SQL_2!$J:$J,OA_SQL_2!$A:$A,O13,OA_SQL_2!$B:$B,"AA")),"-")</f>
        <v/>
      </c>
      <c r="S13" s="376" t="n"/>
      <c r="T13" s="50">
        <f>RANK(P13,P13:R13,0)</f>
        <v/>
      </c>
    </row>
    <row r="14">
      <c r="A14" s="105" t="inlineStr">
        <is>
          <t>San Francisco</t>
        </is>
      </c>
      <c r="B14" s="356">
        <f>SUMIFS(UA_HUB_SQL_7!$K:$K,UA_HUB_SQL_7!$B:$B,RANK!$A14)/SUMIFS(UA_HUB_SQL_7!$F:$F,UA_HUB_SQL_7!$B:$B,RANK!$A14)</f>
        <v/>
      </c>
      <c r="C14" s="376">
        <f>"-"</f>
        <v/>
      </c>
      <c r="D14" s="376">
        <f>"-"</f>
        <v/>
      </c>
      <c r="E14" s="376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6">
        <f>SUMIFS(UA_HUB_SQL_7!P:P,UA_HUB_SQL_7!B:B,RANK!H14)/SUMIFS(UA_HUB_SQL_7!M:M,UA_HUB_SQL_7!B:B,RANK!H14)</f>
        <v/>
      </c>
      <c r="J14" s="376" t="n"/>
      <c r="K14" s="376" t="n"/>
      <c r="L14" s="376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6">
        <f>SUMIFS(UA_HUB_SQL_7!$W:$W,UA_HUB_SQL_7!$B:$B,RANK!$O14)/SUMIFS(UA_HUB_SQL_7!$R:$R,UA_HUB_SQL_7!$B:$B,RANK!$O14)</f>
        <v/>
      </c>
      <c r="Q14" s="376" t="n"/>
      <c r="R14" s="376" t="n"/>
      <c r="S14" s="376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6">
        <f>SUMIFS(UA_HUB_SQL_7!$K:$K,UA_HUB_SQL_7!$B:$B,RANK!$A15)/SUMIFS(UA_HUB_SQL_7!$F:$F,UA_HUB_SQL_7!$B:$B,RANK!$A15)</f>
        <v/>
      </c>
      <c r="C15" s="376">
        <f>(SUMIFS(OA_SQL_2!$K:$K,OA_SQL_2!$B:$B,"DL",OA_SQL_2!$A:$A,RANK!$A15)/SUMIFS(OA_SQL_2!$J:$J,OA_SQL_2!$B:$B,"DL",OA_SQL_2!$A:$A,RANK!$A15))</f>
        <v/>
      </c>
      <c r="D15" s="376">
        <f>(SUMIFS(OA_SQL_2!$K:$K,OA_SQL_2!$B:$B,"AA",OA_SQL_2!$A:$A,RANK!$A15)/SUMIFS(OA_SQL_2!$J:$J,OA_SQL_2!$B:$B,"AA",OA_SQL_2!$A:$A,RANK!$A15))</f>
        <v/>
      </c>
      <c r="E15" s="376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6">
        <f>SUMIFS(UA_HUB_SQL_7!P:P,UA_HUB_SQL_7!B:B,RANK!H15)/SUMIFS(UA_HUB_SQL_7!M:M,UA_HUB_SQL_7!B:B,RANK!H15)</f>
        <v/>
      </c>
      <c r="J15" s="376">
        <f>IFERROR(SUMIFS(OA_SQL_2!O:O,OA_SQL_2!A:A,RANK!H15,OA_SQL_2!B:B,"DL")/SUMIFS(OA_SQL_2!N:N,OA_SQL_2!A:A,RANK!H15,OA_SQL_2!B:B,"DL"),"-")</f>
        <v/>
      </c>
      <c r="K15" s="376">
        <f>IFERROR(SUMIFS(OA_SQL_2!$O:$O,OA_SQL_2!$A:$A,RANK!H15,OA_SQL_2!$B:$B,"AA")/SUMIFS(OA_SQL_2!$N:$N,OA_SQL_2!$A:$A,RANK!H15,OA_SQL_2!$B:$B,"AA"),"-")</f>
        <v/>
      </c>
      <c r="L15" s="376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6">
        <f>SUMIFS(UA_HUB_SQL_7!$W:$W,UA_HUB_SQL_7!$B:$B,RANK!$O15)/SUMIFS(UA_HUB_SQL_7!$R:$R,UA_HUB_SQL_7!$B:$B,RANK!$O15)</f>
        <v/>
      </c>
      <c r="Q15" s="376">
        <f>SUMIFS(OA_SQL_2!$G:$G,OA_SQL_2!$B:$B,"DL",OA_SQL_2!$A:$A,RANK!$O15)/SUMIFS(OA_SQL_2!$F:$F,OA_SQL_2!$B:$B,"DL",OA_SQL_2!$A:$A,RANK!$O15)</f>
        <v/>
      </c>
      <c r="R15" s="376">
        <f>IFERROR((SUMIFS(OA_SQL_2!$K:$K,OA_SQL_2!$A:$A,RANK!O15,OA_SQL_2!$B:$B,"AA")/SUMIFS(OA_SQL_2!$J:$J,OA_SQL_2!$A:$A,O15,OA_SQL_2!$B:$B,"AA")),"-")</f>
        <v/>
      </c>
      <c r="S15" s="376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1">
        <f>SUMIFS(UA_Line!$J:$J,UA_Line!$B:$B,"Line Int")/SUMIFS(UA_Line!$F:$F,UA_Line!$B:$B,"Line Int")</f>
        <v/>
      </c>
      <c r="C16" s="381">
        <f>(SUMIFS(OA_Line!$E:$E,OA_Line!$A:$A,"Line Int",OA_Line!$B:$B,"DL")/SUMIFS(OA_Line!$D:$D,OA_Line!$A:$A,"Line Int",OA_Line!$B:$B,"DL"))</f>
        <v/>
      </c>
      <c r="D16" s="381">
        <f>(SUMIFS(OA_Line!$E:$E,OA_Line!$B:$B,"AA",OA_Line!$A:$A,"Line Int")/SUMIFS(OA_Line!$D:$D,OA_Line!$B:$B,"AA",OA_Line!$A:$A,"Line Int"))</f>
        <v/>
      </c>
      <c r="F16">
        <f>RANK(B16,B16:D16,0)</f>
        <v/>
      </c>
      <c r="I16" s="356" t="n"/>
      <c r="Q16" s="235" t="n"/>
      <c r="R16" s="235" t="n"/>
    </row>
    <row r="17" ht="15.75" customHeight="1" thickBot="1">
      <c r="A17" s="192" t="inlineStr">
        <is>
          <t>Line Dom'</t>
        </is>
      </c>
      <c r="B17" s="381">
        <f>SUMIFS(UA_Line!$J:$J,UA_Line!$B:$B,"Line Dom")/SUMIFS(UA_Line!$F:$F,UA_Line!$B:$B,"Line Dom")</f>
        <v/>
      </c>
      <c r="C17" s="381">
        <f>(SUMIFS(OA_Line!$E:$E,OA_Line!$B:$B,"DL",OA_Line!$A:$A,"Line Dom")/SUMIFS(OA_Line!$D:$D,OA_Line!$B:$B,"DL",OA_Line!$A:$A,"Line Dom"))</f>
        <v/>
      </c>
      <c r="D17" s="381">
        <f>(SUMIFS(OA_Line!$E:$E,OA_Line!$B:$B,"AA",OA_Line!$A:$A,"Line Dom")/SUMIFS(OA_Line!$D:$D,OA_Line!$B:$B,"AA",OA_Line!$A:$A,"Line Dom"))</f>
        <v/>
      </c>
      <c r="F17">
        <f>RANK(B17,B17:D17,0)</f>
        <v/>
      </c>
      <c r="I17" s="390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1">
        <f>SUMIFS(UA_HUB_SQL_7!$G:$G,UA_HUB_SQL_7!$B:$B,'Pg2'!$T6)/SUMIFS(UA_HUB_SQL_7!$F:$F,UA_HUB_SQL_7!$B:$B,'Pg2'!$T6)</f>
        <v/>
      </c>
      <c r="C19" s="376" t="n"/>
      <c r="D19" s="376" t="n"/>
      <c r="E19" s="376" t="n"/>
      <c r="F19" s="50" t="n"/>
      <c r="H19" s="105" t="inlineStr">
        <is>
          <t>Denver</t>
        </is>
      </c>
      <c r="I19" s="356">
        <f>SUMIFS(UA_HUB_SQL_7!M:M,UA_HUB_SQL_7!B:B,RANK!H19)/SUMIFS(UA_HUB_SQL_7!L:L,UA_HUB_SQL_7!B:B,RANK!H19)</f>
        <v/>
      </c>
      <c r="J19" s="376">
        <f>IFERROR(SUMIFS(OA_SQL_2!$P:$P,OA_SQL_2!$A:$A,RANK!$H$19,OA_SQL_2!$B:$B,"DL")/SUMIFS(OA_SQL_2!$N:$N,OA_SQL_2!$A:$A,RANK!$H$19,OA_SQL_2!$B:$B,"DL"),"-")</f>
        <v/>
      </c>
      <c r="K19" s="376" t="n"/>
      <c r="L19" s="376" t="n"/>
      <c r="M19" s="50">
        <f>RANK(I19,I19:K19,0)</f>
        <v/>
      </c>
      <c r="N19" s="50" t="n"/>
      <c r="O19" s="105" t="inlineStr">
        <is>
          <t>New York</t>
        </is>
      </c>
      <c r="P19" s="356">
        <f>SUMIFS(UA_HUB_SQL_7!T:T,UA_HUB_SQL_7!O:O,O19)/SUMIFS(UA_HUB_SQL_7!S:S,UA_HUB_SQL_7!O:O,O19)</f>
        <v/>
      </c>
      <c r="Q19" s="376">
        <f>IFERROR(SUMIFS(OA_SQL_2!$L:$L,OA_SQL_2!$A:$A,PAGE_1_old!O19,OA_SQL_2!$B:$B,"DL")/SUMIFS(OA_SQL_2!$J:$J,OA_SQL_2!$A:$A,PAGE_1_old!O19,OA_SQL_2!$B:$B,"DL"),"-")</f>
        <v/>
      </c>
      <c r="R19" s="376">
        <f>IFERROR(SUMIFS(OA_SQL_2!$L:$L,OA_SQL_2!$A:$A,PAGE_1_old!O19,OA_SQL_2!$B:$B,"AA")/SUMIFS(OA_SQL_2!$J:$J,OA_SQL_2!$A:$A,PAGE_1_old!O19,OA_SQL_2!$B:$B,"AA"),"-")</f>
        <v/>
      </c>
      <c r="S19" s="376" t="n"/>
      <c r="T19" s="50">
        <f>RANK(P19,P19:R19,0)</f>
        <v/>
      </c>
    </row>
    <row r="20">
      <c r="A20" s="105" t="inlineStr">
        <is>
          <t>New York</t>
        </is>
      </c>
      <c r="B20" s="381">
        <f>SUMIFS(UA_HUB_SQL_7!$G:$G,UA_HUB_SQL_7!$B:$B,'Pg2'!$T7)/SUMIFS(UA_HUB_SQL_7!$F:$F,UA_HUB_SQL_7!$B:$B,'Pg2'!$T7)</f>
        <v/>
      </c>
      <c r="C20" s="376">
        <f>1-(SUMIFS(OA_SQL_2!$L:$L,OA_SQL_2!$B:$B,"DL",OA_SQL_2!$A:$A,'Pg2'!$T7)/SUMIFS(OA_SQL_2!$J:$J,OA_SQL_2!$B:$B,"DL",OA_SQL_2!$A:$A,'Pg2'!$T7))</f>
        <v/>
      </c>
      <c r="D20" s="376">
        <f>1-(SUMIFS(OA_SQL_2!$L:$L,OA_SQL_2!$B:$B,"AA",OA_SQL_2!$A:$A,'Pg2'!$T7)/SUMIFS(OA_SQL_2!$J:$J,OA_SQL_2!$B:$B,"AA",OA_SQL_2!$A:$A,'Pg2'!$T7))</f>
        <v/>
      </c>
      <c r="E20" s="376" t="n"/>
      <c r="F20" s="50">
        <f>RANK(B20,B20:D20,1)</f>
        <v/>
      </c>
      <c r="H20" s="105" t="inlineStr">
        <is>
          <t>New York</t>
        </is>
      </c>
      <c r="I20" s="356">
        <f>SUMIFS(UA_HUB_SQL_7!M:M,UA_HUB_SQL_7!B:B,RANK!H20)/SUMIFS(UA_HUB_SQL_7!L:L,UA_HUB_SQL_7!B:B,RANK!H20)</f>
        <v/>
      </c>
      <c r="J20" s="376">
        <f>IFERROR(SUMIFS(OA_SQL_2!P:P,OA_SQL_2!A:A,RANK!H20,OA_SQL_2!B:B,"DL")/SUMIFS(OA_SQL_2!N:N,OA_SQL_2!A:A,RANK!H20,OA_SQL_2!B:B,"DL"),"-")</f>
        <v/>
      </c>
      <c r="K20" s="376">
        <f>IFERROR(SUMIFS(OA_SQL_2!P:P,OA_SQL_2!A:A,RANK!H20,OA_SQL_2!B:B,"AA")/SUMIFS(OA_SQL_2!N:N,OA_SQL_2!A:A,RANK!H20,OA_SQL_2!B:B,"AA"),"-")</f>
        <v/>
      </c>
      <c r="L20" s="376" t="n"/>
      <c r="M20" s="50">
        <f>RANK(I20,I20:K20,0)</f>
        <v/>
      </c>
      <c r="N20" s="50" t="n"/>
      <c r="O20" s="105" t="inlineStr">
        <is>
          <t>Washington DC</t>
        </is>
      </c>
      <c r="P20" s="356">
        <f>SUMIFS(UA_HUB_SQL_7!T:T,UA_HUB_SQL_7!O:O,O20)/SUMIFS(UA_HUB_SQL_7!S:S,UA_HUB_SQL_7!O:O,O20)</f>
        <v/>
      </c>
      <c r="Q20" s="376">
        <f>IFERROR(SUMIFS(OA_SQL_2!$L:$L,OA_SQL_2!$A:$A,PAGE_1_old!O20,OA_SQL_2!$B:$B,"DL")/SUMIFS(OA_SQL_2!$J:$J,OA_SQL_2!$A:$A,PAGE_1_old!O20,OA_SQL_2!$B:$B,"DL"),"-")</f>
        <v/>
      </c>
      <c r="R20" s="376">
        <f>IFERROR(SUMIFS(OA_SQL_2!$L:$L,OA_SQL_2!$A:$A,PAGE_1_old!O20,OA_SQL_2!$B:$B,"AA")/SUMIFS(OA_SQL_2!$J:$J,OA_SQL_2!$A:$A,PAGE_1_old!O20,OA_SQL_2!$B:$B,"AA"),"-")</f>
        <v/>
      </c>
      <c r="S20" s="376" t="n"/>
      <c r="T20" s="50">
        <f>RANK(P20,P20:R20,0)</f>
        <v/>
      </c>
    </row>
    <row r="21">
      <c r="A21" s="106" t="inlineStr">
        <is>
          <t>Washington DC</t>
        </is>
      </c>
      <c r="B21" s="381">
        <f>SUMIFS(UA_HUB_SQL_7!$G:$G,UA_HUB_SQL_7!$B:$B,'Pg2'!$T8)/SUMIFS(UA_HUB_SQL_7!$F:$F,UA_HUB_SQL_7!$B:$B,'Pg2'!$T8)</f>
        <v/>
      </c>
      <c r="C21" s="376">
        <f>1-(SUMIFS(OA_SQL_2!$L:$L,OA_SQL_2!$B:$B,"DL",OA_SQL_2!$A:$A,'Pg2'!$T8)/SUMIFS(OA_SQL_2!$J:$J,OA_SQL_2!$B:$B,"DL",OA_SQL_2!$A:$A,'Pg2'!$T8))</f>
        <v/>
      </c>
      <c r="D21" s="376">
        <f>1-(SUMIFS(OA_SQL_2!$L:$L,OA_SQL_2!$B:$B,"AA",OA_SQL_2!$A:$A,'Pg2'!$T8)/SUMIFS(OA_SQL_2!$J:$J,OA_SQL_2!$B:$B,"AA",OA_SQL_2!$A:$A,'Pg2'!$T8))</f>
        <v/>
      </c>
      <c r="E21" s="376" t="n"/>
      <c r="F21" s="50">
        <f>RANK(B21,B21:D21,1)</f>
        <v/>
      </c>
      <c r="H21" s="106" t="inlineStr">
        <is>
          <t>Washington DC</t>
        </is>
      </c>
      <c r="I21" s="356">
        <f>SUMIFS(UA_HUB_SQL_7!M:M,UA_HUB_SQL_7!B:B,RANK!H21)/SUMIFS(UA_HUB_SQL_7!L:L,UA_HUB_SQL_7!B:B,RANK!H21)</f>
        <v/>
      </c>
      <c r="J21" s="376">
        <f>IFERROR(SUMIFS(OA_SQL_2!P:P,OA_SQL_2!A:A,RANK!H21,OA_SQL_2!B:B,"DL")/SUMIFS(OA_SQL_2!N:N,OA_SQL_2!A:A,RANK!H21,OA_SQL_2!B:B,"DL"),"-")</f>
        <v/>
      </c>
      <c r="K21" s="376">
        <f>IFERROR(SUMIFS(OA_SQL_2!P:P,OA_SQL_2!A:A,RANK!H21,OA_SQL_2!B:B,"AA")/SUMIFS(OA_SQL_2!N:N,OA_SQL_2!A:A,RANK!H21,OA_SQL_2!B:B,"AA"),"-")</f>
        <v/>
      </c>
      <c r="L21" s="376" t="n"/>
      <c r="M21" s="50">
        <f>RANK(I21,I21:K21,0)</f>
        <v/>
      </c>
      <c r="N21" s="50" t="n"/>
      <c r="O21" s="106" t="inlineStr">
        <is>
          <t>Texas</t>
        </is>
      </c>
      <c r="P21" s="356">
        <f>SUMIFS(UA_HUB_SQL_7!T:T,UA_HUB_SQL_7!O:O,O21)/SUMIFS(UA_HUB_SQL_7!S:S,UA_HUB_SQL_7!O:O,O21)</f>
        <v/>
      </c>
      <c r="Q21" s="376" t="n"/>
      <c r="R21" s="376">
        <f>IFERROR(SUMIFS(OA_SQL_2!$L:$L,OA_SQL_2!$A:$A,O21,OA_SQL_2!$B:$B,"AA")/SUMIFS(OA_SQL_2!$J:$J,OA_SQL_2!$A:$A,O21,OA_SQL_2!$B:$B,"AA"),"-")</f>
        <v/>
      </c>
      <c r="S21" s="376" t="n"/>
      <c r="T21" s="50">
        <f>RANK(P21,P21:R21,0)</f>
        <v/>
      </c>
    </row>
    <row r="22">
      <c r="A22" s="106" t="inlineStr">
        <is>
          <t>Texas</t>
        </is>
      </c>
      <c r="B22" s="381">
        <f>SUMIFS(UA_HUB_SQL_7!$G:$G,UA_HUB_SQL_7!$B:$B,'Pg2'!$T9)/SUMIFS(UA_HUB_SQL_7!$F:$F,UA_HUB_SQL_7!$B:$B,'Pg2'!$T9)</f>
        <v/>
      </c>
      <c r="C22" s="376" t="inlineStr">
        <is>
          <t>-</t>
        </is>
      </c>
      <c r="D22" s="376">
        <f>1-(SUMIFS(OA_SQL_2!$L:$L,OA_SQL_2!$B:$B,"AA",OA_SQL_2!$A:$A,'Pg2'!$T9)/SUMIFS(OA_SQL_2!$J:$J,OA_SQL_2!$B:$B,"AA",OA_SQL_2!$A:$A,'Pg2'!$T9))</f>
        <v/>
      </c>
      <c r="E22" s="376" t="n"/>
      <c r="F22" s="50">
        <f>RANK(B22,B22:D22,1)</f>
        <v/>
      </c>
      <c r="H22" s="106" t="inlineStr">
        <is>
          <t>Texas</t>
        </is>
      </c>
      <c r="I22" s="356">
        <f>SUMIFS(UA_HUB_SQL_7!M:M,UA_HUB_SQL_7!B:B,RANK!H22)/SUMIFS(UA_HUB_SQL_7!L:L,UA_HUB_SQL_7!B:B,RANK!H22)</f>
        <v/>
      </c>
      <c r="J22" s="376" t="n"/>
      <c r="K22" s="376">
        <f>IFERROR(SUMIFS(OA_SQL_2!P:P,OA_SQL_2!A:A,RANK!H22,OA_SQL_2!B:B,"AA")/SUMIFS(OA_SQL_2!N:N,OA_SQL_2!A:A,RANK!H22,OA_SQL_2!B:B,"AA"),"-")</f>
        <v/>
      </c>
      <c r="L22" s="376" t="n"/>
      <c r="M22" s="50">
        <f>RANK(I22,I22:K22,0)</f>
        <v/>
      </c>
      <c r="N22" s="50" t="n"/>
      <c r="O22" s="106" t="inlineStr">
        <is>
          <t>Los Angeles</t>
        </is>
      </c>
      <c r="P22" s="356">
        <f>SUMIFS(UA_HUB_SQL_7!T:T,UA_HUB_SQL_7!O:O,O22)/SUMIFS(UA_HUB_SQL_7!S:S,UA_HUB_SQL_7!O:O,O22)</f>
        <v/>
      </c>
      <c r="Q22" s="376">
        <f>IFERROR(SUMIFS(OA_SQL_2!$L:$L,OA_SQL_2!$A:$A,PAGE_1_old!O22,OA_SQL_2!$B:$B,"DL")/SUMIFS(OA_SQL_2!$J:$J,OA_SQL_2!$A:$A,PAGE_1_old!O22,OA_SQL_2!$B:$B,"DL"),"-")</f>
        <v/>
      </c>
      <c r="R22" s="376">
        <f>IFERROR(SUMIFS(OA_SQL_2!$L:$L,OA_SQL_2!$A:$A,PAGE_1_old!O22,OA_SQL_2!$B:$B,"AA")/SUMIFS(OA_SQL_2!$J:$J,OA_SQL_2!$A:$A,PAGE_1_old!O22,OA_SQL_2!$B:$B,"AA"),"-")</f>
        <v/>
      </c>
      <c r="S22" s="376" t="n"/>
      <c r="T22" s="50">
        <f>RANK(P22,P22:R22,0)</f>
        <v/>
      </c>
    </row>
    <row r="23">
      <c r="A23" s="105" t="inlineStr">
        <is>
          <t>Los Angeles</t>
        </is>
      </c>
      <c r="B23" s="381">
        <f>SUMIFS(UA_HUB_SQL_7!$G:$G,UA_HUB_SQL_7!$B:$B,'Pg2'!$T10)/SUMIFS(UA_HUB_SQL_7!$F:$F,UA_HUB_SQL_7!$B:$B,'Pg2'!$T10)</f>
        <v/>
      </c>
      <c r="C23" s="376">
        <f>1-(SUMIFS(OA_SQL_2!$L:$L,OA_SQL_2!$B:$B,"DL",OA_SQL_2!$A:$A,'Pg2'!$T10)/SUMIFS(OA_SQL_2!$J:$J,OA_SQL_2!$B:$B,"DL",OA_SQL_2!$A:$A,'Pg2'!$T10))</f>
        <v/>
      </c>
      <c r="D23" s="376">
        <f>1-(SUMIFS(OA_SQL_2!$L:$L,OA_SQL_2!$B:$B,"AA",OA_SQL_2!$A:$A,'Pg2'!$T10)/SUMIFS(OA_SQL_2!$J:$J,OA_SQL_2!$B:$B,"AA",OA_SQL_2!$A:$A,'Pg2'!$T10))</f>
        <v/>
      </c>
      <c r="E23" s="376" t="n"/>
      <c r="F23" s="50">
        <f>RANK(B23,B23:D23,1)</f>
        <v/>
      </c>
      <c r="H23" s="105" t="inlineStr">
        <is>
          <t>Los Angeles</t>
        </is>
      </c>
      <c r="I23" s="356">
        <f>SUMIFS(UA_HUB_SQL_7!M:M,UA_HUB_SQL_7!B:B,RANK!H23)/SUMIFS(UA_HUB_SQL_7!L:L,UA_HUB_SQL_7!B:B,RANK!H23)</f>
        <v/>
      </c>
      <c r="J23" s="376">
        <f>IFERROR(SUMIFS(OA_SQL_2!P:P,OA_SQL_2!A:A,RANK!H23,OA_SQL_2!B:B,"DL")/SUMIFS(OA_SQL_2!N:N,OA_SQL_2!A:A,RANK!H23,OA_SQL_2!B:B,"DL"),"-")</f>
        <v/>
      </c>
      <c r="K23" s="376">
        <f>IFERROR(SUMIFS(OA_SQL_2!P:P,OA_SQL_2!A:A,RANK!H23,OA_SQL_2!B:B,"AA")/SUMIFS(OA_SQL_2!N:N,OA_SQL_2!A:A,RANK!H23,OA_SQL_2!B:B,"AA"),"-")</f>
        <v/>
      </c>
      <c r="L23" s="376" t="n"/>
      <c r="M23" s="50">
        <f>RANK(I23,I23:K23,0)</f>
        <v/>
      </c>
      <c r="N23" s="50" t="n"/>
      <c r="O23" s="105" t="inlineStr">
        <is>
          <t>Chicago</t>
        </is>
      </c>
      <c r="P23" s="356">
        <f>SUMIFS(UA_HUB_SQL_7!T:T,UA_HUB_SQL_7!O:O,O23)/SUMIFS(UA_HUB_SQL_7!S:S,UA_HUB_SQL_7!O:O,O23)</f>
        <v/>
      </c>
      <c r="Q23" s="376" t="n"/>
      <c r="R23" s="376">
        <f>IFERROR(SUMIFS(OA_SQL_2!$L:$L,OA_SQL_2!$A:$A,O23,OA_SQL_2!$B:$B,"AA")/SUMIFS(OA_SQL_2!$J:$J,OA_SQL_2!$A:$A,O23,OA_SQL_2!$B:$B,"AA"),"-")</f>
        <v/>
      </c>
      <c r="S23" s="376" t="n"/>
      <c r="T23" s="50">
        <f>RANK(P23,P23:R23,0)</f>
        <v/>
      </c>
    </row>
    <row r="24">
      <c r="A24" s="106" t="inlineStr">
        <is>
          <t>Chicago</t>
        </is>
      </c>
      <c r="B24" s="381">
        <f>SUMIFS(UA_HUB_SQL_7!$G:$G,UA_HUB_SQL_7!$B:$B,'Pg2'!$T11)/SUMIFS(UA_HUB_SQL_7!$F:$F,UA_HUB_SQL_7!$B:$B,'Pg2'!$T11)</f>
        <v/>
      </c>
      <c r="C24" s="376" t="n"/>
      <c r="D24" s="376">
        <f>1-(SUMIFS(OA_SQL_2!$L:$L,OA_SQL_2!$B:$B,"AA",OA_SQL_2!$A:$A,'Pg2'!$T11)/SUMIFS(OA_SQL_2!$J:$J,OA_SQL_2!$B:$B,"AA",OA_SQL_2!$A:$A,'Pg2'!$T11))</f>
        <v/>
      </c>
      <c r="E24" s="376" t="n"/>
      <c r="F24" s="50">
        <f>RANK(B24,B24:D24,1)</f>
        <v/>
      </c>
      <c r="H24" s="106" t="inlineStr">
        <is>
          <t>Chicago</t>
        </is>
      </c>
      <c r="I24" s="356">
        <f>SUMIFS(UA_HUB_SQL_7!M:M,UA_HUB_SQL_7!B:B,RANK!H24)/SUMIFS(UA_HUB_SQL_7!L:L,UA_HUB_SQL_7!B:B,RANK!H24)</f>
        <v/>
      </c>
      <c r="J24" s="376" t="n"/>
      <c r="K24" s="376">
        <f>IFERROR(SUMIFS(OA_SQL_2!P:P,OA_SQL_2!A:A,RANK!H24,OA_SQL_2!B:B,"AA")/SUMIFS(OA_SQL_2!N:N,OA_SQL_2!A:A,RANK!H24,OA_SQL_2!B:B,"AA"),"-")</f>
        <v/>
      </c>
      <c r="L24" s="376" t="n"/>
      <c r="M24" s="50">
        <f>RANK(I24,I24:K24,0)</f>
        <v/>
      </c>
      <c r="N24" s="50" t="n"/>
      <c r="O24" s="106" t="inlineStr">
        <is>
          <t>San Francisco</t>
        </is>
      </c>
      <c r="P24" s="356">
        <f>SUMIFS(UA_HUB_SQL_7!T:T,UA_HUB_SQL_7!O:O,O24)/SUMIFS(UA_HUB_SQL_7!S:S,UA_HUB_SQL_7!O:O,O24)</f>
        <v/>
      </c>
      <c r="Q24" s="376" t="n"/>
      <c r="R24" s="376" t="n"/>
      <c r="S24" s="376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1">
        <f>SUMIFS(UA_HUB_SQL_7!$G:$G,UA_HUB_SQL_7!$B:$B,'Pg2'!$T12)/SUMIFS(UA_HUB_SQL_7!$F:$F,UA_HUB_SQL_7!$B:$B,'Pg2'!$T12)</f>
        <v/>
      </c>
      <c r="C25" s="376" t="n"/>
      <c r="D25" s="376" t="n"/>
      <c r="E25" s="376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6">
        <f>SUMIFS(UA_HUB_SQL_7!M:M,UA_HUB_SQL_7!B:B,RANK!H25)/SUMIFS(UA_HUB_SQL_7!L:L,UA_HUB_SQL_7!B:B,RANK!H25)</f>
        <v/>
      </c>
      <c r="J25" s="376" t="n"/>
      <c r="K25" s="376" t="n"/>
      <c r="L25" s="376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6">
        <f>SUMIFS(UA_HUB_SQL_7!T:T,UA_HUB_SQL_7!O:O,O25)/SUMIFS(UA_HUB_SQL_7!S:S,UA_HUB_SQL_7!O:O,O25)</f>
        <v/>
      </c>
      <c r="Q25" s="376">
        <f>IFERROR(SUMIFS(OA_SQL_2!$L:$L,OA_SQL_2!$A:$A,O25,OA_SQL_2!$B:$B,"DL")/SUMIFS(OA_SQL_2!$J:$J,OA_SQL_2!$A:$A,O25,OA_SQL_2!$B:$B,"DL"),"-")</f>
        <v/>
      </c>
      <c r="R25" s="376">
        <f>IFERROR(SUMIFS(OA_SQL_2!$L:$L,OA_SQL_2!$A:$A,O25,OA_SQL_2!$B:$B,"AA")/SUMIFS(OA_SQL_2!$J:$J,OA_SQL_2!$A:$A,O25,OA_SQL_2!$B:$B,"AA"),"-")</f>
        <v/>
      </c>
      <c r="S25" s="376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1">
        <f>SUMIFS(UA_HUB_SQL_7!$G:$G,UA_HUB_SQL_7!$B:$B,'Pg2'!$T13)/SUMIFS(UA_HUB_SQL_7!$F:$F,UA_HUB_SQL_7!$B:$B,'Pg2'!$T13)</f>
        <v/>
      </c>
      <c r="C26" s="376">
        <f>1-(SUMIFS(OA_SQL_2!$L:$L,OA_SQL_2!$B:$B,"DL",OA_SQL_2!$A:$A,'Pg2'!$T13)/SUMIFS(OA_SQL_2!$J:$J,OA_SQL_2!$B:$B,"DL",OA_SQL_2!$A:$A,'Pg2'!$T13))</f>
        <v/>
      </c>
      <c r="D26" s="376">
        <f>1-(SUMIFS(OA_SQL_2!$L:$L,OA_SQL_2!$B:$B,"AA",OA_SQL_2!$A:$A,'Pg2'!$T13)/SUMIFS(OA_SQL_2!$J:$J,OA_SQL_2!$B:$B,"AA",OA_SQL_2!$A:$A,'Pg2'!$T13))</f>
        <v/>
      </c>
      <c r="E26" s="376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6">
        <f>SUMIFS(UA_HUB_SQL_7!M:M,UA_HUB_SQL_7!B:B,RANK!H26)/SUMIFS(UA_HUB_SQL_7!L:L,UA_HUB_SQL_7!B:B,RANK!H26)</f>
        <v/>
      </c>
      <c r="J26" s="376">
        <f>IFERROR(SUMIFS(OA_SQL_2!P:P,OA_SQL_2!A:A,RANK!H26,OA_SQL_2!B:B,"DL")/SUMIFS(OA_SQL_2!N:N,OA_SQL_2!A:A,RANK!H26,OA_SQL_2!B:B,"DL"),"-")</f>
        <v/>
      </c>
      <c r="K26" s="376">
        <f>IFERROR(SUMIFS(OA_SQL_2!P:P,OA_SQL_2!A:A,RANK!H26,OA_SQL_2!B:B,"AA")/SUMIFS(OA_SQL_2!N:N,OA_SQL_2!A:A,RANK!H26,OA_SQL_2!B:B,"AA"),"-")</f>
        <v/>
      </c>
      <c r="L26" s="376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6">
        <f>SUMIFS(UA_HUB_SQL_7!T:T,UA_HUB_SQL_7!O:O,O26)/SUMIFS(UA_HUB_SQL_7!S:S,UA_HUB_SQL_7!O:O,O26)</f>
        <v/>
      </c>
      <c r="Q26" s="376">
        <f>IFERROR(SUMIFS(OA_SQL_2!$L:$L,OA_SQL_2!$A:$A,PAGE_1_old!O18,OA_SQL_2!$B:$B,"DL")/SUMIFS(OA_SQL_2!$J:$J,OA_SQL_2!$A:$A,PAGE_1_old!O18,OA_SQL_2!$B:$B,"DL"),"-")</f>
        <v/>
      </c>
      <c r="R26" s="376" t="n"/>
      <c r="S26" s="376" t="n"/>
      <c r="T26" s="50" t="n"/>
    </row>
    <row r="27">
      <c r="A27" s="192" t="inlineStr">
        <is>
          <t>Line Int</t>
        </is>
      </c>
      <c r="B27" s="381">
        <f>SUMIFS(UA_Line!$G:$G,UA_Line!$B:$B,"Line Int")/SUMIFS(UA_Line!$F:$F,UA_Line!$B:$B,"Line Int")</f>
        <v/>
      </c>
      <c r="C27" s="381">
        <f>1-(SUMIFS(OA_Line!$F:$F,OA_Line!$B:$B,"DL",OA_Line!$A:$A,"Line Int")/SUMIFS(OA_Line!$D:$D,OA_Line!$B:$B,"DL",OA_Line!$A:$A,"Line Int"))</f>
        <v/>
      </c>
      <c r="D27" s="381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1">
        <f>SUMIFS(UA_Line!$G:$G,UA_Line!$B:$B,"Line Dom")/SUMIFS(UA_Line!$F:$F,UA_Line!$B:$B,"Line Dom")</f>
        <v/>
      </c>
      <c r="C28" s="381">
        <f>1-(SUMIFS(OA_Line!$F:$F,OA_Line!$B:$B,"DL",OA_Line!$A:$A,"Line Dom")/SUMIFS(OA_Line!$D:$D,OA_Line!$B:$B,"DL",OA_Line!$A:$A,"Line Dom"))</f>
        <v/>
      </c>
      <c r="D28" s="381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04" t="inlineStr">
        <is>
          <t>Cancel Detail</t>
        </is>
      </c>
      <c r="B1" s="346" t="n"/>
      <c r="C1" s="346" t="n"/>
      <c r="D1" s="346" t="n"/>
      <c r="E1" s="346" t="n"/>
      <c r="F1" s="346" t="n"/>
      <c r="G1" s="346" t="n"/>
      <c r="H1" s="346" t="n"/>
      <c r="I1" s="346" t="n"/>
      <c r="J1" s="346" t="n"/>
      <c r="K1" s="346" t="n"/>
      <c r="L1" s="346" t="n"/>
      <c r="M1" s="346" t="n"/>
      <c r="N1" s="346" t="n"/>
      <c r="O1" s="346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12" t="inlineStr">
        <is>
          <t>Residual Cancel Detail</t>
        </is>
      </c>
      <c r="B12" s="355" t="n"/>
      <c r="C12" s="355" t="n"/>
      <c r="D12" s="355" t="n"/>
      <c r="E12" s="355" t="n"/>
      <c r="F12" s="355" t="n"/>
      <c r="G12" s="355" t="n"/>
      <c r="H12" s="355" t="n"/>
      <c r="I12" s="355" t="n"/>
      <c r="J12" s="355" t="n"/>
      <c r="K12" s="355" t="n"/>
      <c r="L12" s="355" t="n"/>
      <c r="M12" s="355" t="n"/>
      <c r="N12" s="355" t="n"/>
      <c r="O12" s="355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6" t="inlineStr">
        <is>
          <t>Cancel</t>
        </is>
      </c>
      <c r="E24" s="337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6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6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6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1" t="n">
        <v>0.87039804264</v>
      </c>
      <c r="G5" s="391" t="n">
        <v>0.99831964887</v>
      </c>
      <c r="H5" s="120" t="n"/>
      <c r="J5" s="376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1" t="n">
        <v>0.8605451838899999</v>
      </c>
      <c r="G6" s="391" t="n">
        <v>0.99843060722</v>
      </c>
      <c r="H6" s="120" t="n"/>
      <c r="J6" s="376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1" t="n">
        <v>0.8589654862899999</v>
      </c>
      <c r="G7" s="391" t="n">
        <v>0.99805699895</v>
      </c>
      <c r="H7" s="120" t="n"/>
      <c r="J7" s="376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1" t="n">
        <v>0.8582418312900001</v>
      </c>
      <c r="G8" s="391" t="n">
        <v>0.99735776297</v>
      </c>
      <c r="H8" s="120" t="n"/>
      <c r="J8" s="376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1" t="n">
        <v>0.86700285557</v>
      </c>
      <c r="G9" s="391" t="n">
        <v>0.99777271282</v>
      </c>
      <c r="H9" s="120" t="n"/>
      <c r="J9" s="376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1" t="n">
        <v>0.91544995185</v>
      </c>
      <c r="G10" s="121" t="n">
        <v>0.99877524597</v>
      </c>
      <c r="H10" s="120" t="n"/>
      <c r="J10" s="376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1" t="n">
        <v>0.9223559296099999</v>
      </c>
      <c r="G11" s="391" t="n">
        <v>0.99899838599</v>
      </c>
      <c r="H11" s="120" t="n"/>
      <c r="J11" s="376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1" t="n">
        <v>0.8702102198</v>
      </c>
      <c r="G12" s="391" t="n">
        <v>0.99929796031</v>
      </c>
      <c r="H12" s="120" t="n"/>
      <c r="J12" s="376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1" t="n">
        <v>0.7736160581599999</v>
      </c>
      <c r="G13" s="391" t="n">
        <v>0.99734315588</v>
      </c>
      <c r="H13" s="120" t="n"/>
      <c r="J13" s="376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6" t="n"/>
      <c r="D15" s="376" t="n"/>
      <c r="E15" s="125" t="n"/>
      <c r="F15" s="376" t="n"/>
      <c r="G15" s="125" t="n"/>
    </row>
    <row r="16">
      <c r="B16" s="53" t="n"/>
      <c r="C16" s="376" t="n"/>
      <c r="D16" s="376" t="n"/>
      <c r="E16" s="125" t="n"/>
      <c r="F16" s="376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27376</v>
      </c>
      <c r="F2" t="n">
        <v>837</v>
      </c>
      <c r="G2" s="3" t="n">
        <v>18061</v>
      </c>
      <c r="H2" s="3" t="n">
        <v>18724</v>
      </c>
      <c r="I2" s="3" t="n">
        <v>15851</v>
      </c>
      <c r="J2" s="3" t="n">
        <v>4282</v>
      </c>
      <c r="K2" s="3" t="n">
        <v>3543</v>
      </c>
      <c r="L2" t="n">
        <v>1</v>
      </c>
      <c r="M2" s="3" t="n">
        <v>13156</v>
      </c>
      <c r="N2" t="n">
        <v>823</v>
      </c>
      <c r="O2" s="3" t="n">
        <v>7351</v>
      </c>
      <c r="P2" s="3" t="n">
        <v>7705</v>
      </c>
      <c r="Q2" s="3" t="n">
        <v>6345</v>
      </c>
      <c r="R2" s="3" t="n">
        <v>2003</v>
      </c>
      <c r="S2" s="3" t="n">
        <v>1512</v>
      </c>
      <c r="T2" t="n">
        <v>1</v>
      </c>
      <c r="U2" s="3" t="n">
        <v>15325</v>
      </c>
      <c r="V2" t="n">
        <v>14</v>
      </c>
      <c r="W2" s="3" t="n">
        <v>11635</v>
      </c>
      <c r="X2" s="3" t="n">
        <v>11963</v>
      </c>
      <c r="Y2" s="3" t="n">
        <v>10383</v>
      </c>
      <c r="Z2" s="3" t="n">
        <v>27375</v>
      </c>
      <c r="AA2" s="3" t="n">
        <v>27369</v>
      </c>
      <c r="AB2" s="3" t="n">
        <v>13155</v>
      </c>
      <c r="AC2" s="3" t="n">
        <v>13151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n">
        <v>2023</v>
      </c>
      <c r="C2" s="182" t="n">
        <v>2023</v>
      </c>
      <c r="D2" s="181" t="inlineStr">
        <is>
          <t>Express</t>
        </is>
      </c>
      <c r="E2" s="181" t="n">
        <v>34379</v>
      </c>
      <c r="F2" s="181" t="n">
        <v>27757</v>
      </c>
      <c r="G2" s="181" t="n">
        <v>34353</v>
      </c>
      <c r="H2" s="181" t="n">
        <v>25595</v>
      </c>
      <c r="I2" s="181" t="n">
        <v>17221</v>
      </c>
      <c r="J2" s="181" t="n">
        <v>13912</v>
      </c>
      <c r="K2" s="181" t="n">
        <v>17199</v>
      </c>
      <c r="L2" s="181" t="n">
        <v>12838</v>
      </c>
      <c r="M2" s="181" t="n">
        <v>19636</v>
      </c>
      <c r="N2" s="181" t="n">
        <v>15843</v>
      </c>
      <c r="O2" s="181" t="n">
        <v>19632</v>
      </c>
      <c r="P2" s="181" t="n">
        <v>14599</v>
      </c>
      <c r="Q2" s="181" t="n">
        <v>15191</v>
      </c>
      <c r="R2" s="181" t="n"/>
      <c r="S2" s="181" t="n"/>
    </row>
    <row r="3" ht="15.75" customHeight="1" thickBot="1">
      <c r="A3" s="183" t="inlineStr">
        <is>
          <t>DL</t>
        </is>
      </c>
      <c r="B3" s="183" t="n">
        <v>2023</v>
      </c>
      <c r="C3" s="184" t="n">
        <v>2023</v>
      </c>
      <c r="D3" s="183" t="inlineStr">
        <is>
          <t>Express</t>
        </is>
      </c>
      <c r="E3" s="183" t="n">
        <v>20445</v>
      </c>
      <c r="F3" s="183" t="n">
        <v>17267</v>
      </c>
      <c r="G3" s="183" t="n">
        <v>20445</v>
      </c>
      <c r="H3" s="183" t="n">
        <v>17079</v>
      </c>
      <c r="I3" s="183" t="n">
        <v>10207</v>
      </c>
      <c r="J3" s="183" t="n">
        <v>8666</v>
      </c>
      <c r="K3" s="183" t="n">
        <v>10207</v>
      </c>
      <c r="L3" s="183" t="n">
        <v>8576</v>
      </c>
      <c r="M3" s="183" t="n">
        <v>11698</v>
      </c>
      <c r="N3" s="183" t="n">
        <v>9819</v>
      </c>
      <c r="O3" s="183" t="n">
        <v>11698</v>
      </c>
      <c r="P3" s="183" t="n">
        <v>9718</v>
      </c>
      <c r="Q3" s="183" t="n">
        <v>9454</v>
      </c>
      <c r="R3" s="183" t="n"/>
      <c r="S3" s="183" t="n"/>
    </row>
    <row r="5">
      <c r="G5" s="376" t="n"/>
    </row>
    <row r="6">
      <c r="G6" s="376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52" t="inlineStr">
        <is>
          <t>2025-11-30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7</v>
      </c>
    </row>
    <row r="3">
      <c r="A3" t="inlineStr">
        <is>
          <t>YV</t>
        </is>
      </c>
      <c r="B3" s="52" t="inlineStr">
        <is>
          <t>2025-11-28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YX</t>
        </is>
      </c>
      <c r="F3" t="n">
        <v>2</v>
      </c>
    </row>
    <row r="4">
      <c r="A4" t="inlineStr">
        <is>
          <t>OO</t>
        </is>
      </c>
      <c r="B4" s="52" t="inlineStr">
        <is>
          <t>2025-11-29</t>
        </is>
      </c>
      <c r="C4" t="inlineStr">
        <is>
          <t>C</t>
        </is>
      </c>
      <c r="D4" t="inlineStr">
        <is>
          <t>WEATHER/ATC</t>
        </is>
      </c>
      <c r="E4" t="inlineStr">
        <is>
          <t>G7</t>
        </is>
      </c>
      <c r="F4" t="n">
        <v>1</v>
      </c>
    </row>
    <row r="5">
      <c r="A5" t="inlineStr">
        <is>
          <t>YV</t>
        </is>
      </c>
      <c r="B5" s="52" t="inlineStr">
        <is>
          <t>2025-12-01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5</v>
      </c>
    </row>
    <row r="6">
      <c r="A6" t="inlineStr">
        <is>
          <t>C5</t>
        </is>
      </c>
      <c r="B6" s="52" t="inlineStr">
        <is>
          <t>2025-11-28</t>
        </is>
      </c>
      <c r="C6" t="inlineStr">
        <is>
          <t>C</t>
        </is>
      </c>
      <c r="D6" t="inlineStr">
        <is>
          <t>TECHNICAL OPERATIONS-AIRCRAFT</t>
        </is>
      </c>
      <c r="E6" t="inlineStr">
        <is>
          <t>YV</t>
        </is>
      </c>
      <c r="F6" t="n">
        <v>2</v>
      </c>
    </row>
    <row r="7">
      <c r="A7" t="inlineStr">
        <is>
          <t>YX</t>
        </is>
      </c>
      <c r="B7" s="52" t="inlineStr">
        <is>
          <t>2025-12-01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6</v>
      </c>
    </row>
    <row r="8">
      <c r="A8" t="inlineStr">
        <is>
          <t>G7</t>
        </is>
      </c>
      <c r="B8" s="52" t="inlineStr">
        <is>
          <t>2025-12-02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6</v>
      </c>
    </row>
    <row r="9">
      <c r="A9" t="inlineStr">
        <is>
          <t>YV</t>
        </is>
      </c>
      <c r="B9" s="52" t="inlineStr">
        <is>
          <t>2025-11-30</t>
        </is>
      </c>
      <c r="C9" t="inlineStr">
        <is>
          <t>C</t>
        </is>
      </c>
      <c r="D9" t="inlineStr">
        <is>
          <t>FLIGHT OPERATIONS</t>
        </is>
      </c>
      <c r="E9" t="inlineStr">
        <is>
          <t>YX</t>
        </is>
      </c>
      <c r="F9" t="n">
        <v>1</v>
      </c>
    </row>
    <row r="10">
      <c r="A10" t="inlineStr">
        <is>
          <t>G7</t>
        </is>
      </c>
      <c r="B10" s="52" t="inlineStr">
        <is>
          <t>2025-12-03</t>
        </is>
      </c>
      <c r="C10" t="inlineStr">
        <is>
          <t>C</t>
        </is>
      </c>
      <c r="D10" t="inlineStr">
        <is>
          <t>TECHNICAL OPERATIONS-AIRCRAFT</t>
        </is>
      </c>
      <c r="E10" t="inlineStr">
        <is>
          <t>YX</t>
        </is>
      </c>
      <c r="F10" t="n">
        <v>2</v>
      </c>
    </row>
    <row r="11">
      <c r="A11" t="inlineStr">
        <is>
          <t>OO</t>
        </is>
      </c>
      <c r="B11" s="52" t="inlineStr">
        <is>
          <t>2025-11-30</t>
        </is>
      </c>
      <c r="C11" t="inlineStr">
        <is>
          <t>C</t>
        </is>
      </c>
      <c r="D11" t="inlineStr">
        <is>
          <t>WEATHER/ATC</t>
        </is>
      </c>
      <c r="E11" t="inlineStr">
        <is>
          <t>G7</t>
        </is>
      </c>
      <c r="F11" t="n">
        <v>1</v>
      </c>
    </row>
    <row r="12">
      <c r="A12" t="inlineStr">
        <is>
          <t>YV</t>
        </is>
      </c>
      <c r="B12" s="52" t="inlineStr">
        <is>
          <t>2025-12-01</t>
        </is>
      </c>
      <c r="C12" t="inlineStr">
        <is>
          <t>C</t>
        </is>
      </c>
      <c r="D12" t="inlineStr">
        <is>
          <t>FLIGHT OPERATIONS</t>
        </is>
      </c>
      <c r="E12" t="inlineStr">
        <is>
          <t>YX</t>
        </is>
      </c>
      <c r="F12" t="n">
        <v>1</v>
      </c>
    </row>
    <row r="13">
      <c r="A13" t="inlineStr">
        <is>
          <t>OO</t>
        </is>
      </c>
      <c r="B13" s="52" t="inlineStr">
        <is>
          <t>2025-11-29</t>
        </is>
      </c>
      <c r="C13" t="inlineStr">
        <is>
          <t>C</t>
        </is>
      </c>
      <c r="D13" t="inlineStr">
        <is>
          <t>WEATHER/ATC</t>
        </is>
      </c>
      <c r="E13" t="inlineStr"/>
      <c r="F13" t="n">
        <v>259</v>
      </c>
    </row>
    <row r="14">
      <c r="A14" t="inlineStr">
        <is>
          <t>YX</t>
        </is>
      </c>
      <c r="B14" s="52" t="inlineStr">
        <is>
          <t>2025-11-30</t>
        </is>
      </c>
      <c r="C14" t="inlineStr">
        <is>
          <t>C</t>
        </is>
      </c>
      <c r="D14" t="inlineStr">
        <is>
          <t>TECHNICAL OPERATIONS-AIRCRAFT</t>
        </is>
      </c>
      <c r="E14" t="inlineStr"/>
      <c r="F14" t="n">
        <v>1</v>
      </c>
    </row>
    <row r="15">
      <c r="A15" t="inlineStr">
        <is>
          <t>OO</t>
        </is>
      </c>
      <c r="B15" s="52" t="inlineStr">
        <is>
          <t>2025-11-30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112</v>
      </c>
    </row>
    <row r="16">
      <c r="A16" t="inlineStr">
        <is>
          <t>OO</t>
        </is>
      </c>
      <c r="B16" s="52" t="inlineStr">
        <is>
          <t>2025-12-03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13</v>
      </c>
    </row>
    <row r="17">
      <c r="A17" t="inlineStr">
        <is>
          <t>OO</t>
        </is>
      </c>
      <c r="B17" s="52" t="inlineStr">
        <is>
          <t>2025-12-01</t>
        </is>
      </c>
      <c r="C17" t="inlineStr">
        <is>
          <t>C</t>
        </is>
      </c>
      <c r="D17" t="inlineStr">
        <is>
          <t>WEATHER/ATC</t>
        </is>
      </c>
      <c r="E17" t="inlineStr"/>
      <c r="F17" t="n">
        <v>97</v>
      </c>
    </row>
    <row r="18">
      <c r="A18" t="inlineStr">
        <is>
          <t>YX</t>
        </is>
      </c>
      <c r="B18" s="52" t="inlineStr">
        <is>
          <t>2025-12-02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5</v>
      </c>
    </row>
    <row r="19">
      <c r="A19" t="inlineStr">
        <is>
          <t>OO</t>
        </is>
      </c>
      <c r="B19" s="52" t="inlineStr">
        <is>
          <t>2025-11-28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8</v>
      </c>
    </row>
    <row r="20">
      <c r="A20" t="inlineStr">
        <is>
          <t>G7</t>
        </is>
      </c>
      <c r="B20" s="52" t="inlineStr">
        <is>
          <t>2025-11-29</t>
        </is>
      </c>
      <c r="C20" t="inlineStr">
        <is>
          <t>C</t>
        </is>
      </c>
      <c r="D20" t="inlineStr">
        <is>
          <t>WEATHER/ATC</t>
        </is>
      </c>
      <c r="E20" t="inlineStr">
        <is>
          <t>OO</t>
        </is>
      </c>
      <c r="F20" t="n">
        <v>1</v>
      </c>
    </row>
    <row r="21">
      <c r="A21" t="inlineStr">
        <is>
          <t>G7</t>
        </is>
      </c>
      <c r="B21" s="52" t="inlineStr">
        <is>
          <t>2025-11-30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31</v>
      </c>
    </row>
    <row r="22">
      <c r="A22" t="inlineStr">
        <is>
          <t>YV</t>
        </is>
      </c>
      <c r="B22" s="52" t="inlineStr">
        <is>
          <t>2025-11-30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3</v>
      </c>
    </row>
    <row r="23">
      <c r="A23" t="inlineStr">
        <is>
          <t>YX</t>
        </is>
      </c>
      <c r="B23" s="52" t="inlineStr">
        <is>
          <t>2025-11-29</t>
        </is>
      </c>
      <c r="C23" t="inlineStr">
        <is>
          <t>C</t>
        </is>
      </c>
      <c r="D23" t="inlineStr">
        <is>
          <t>WEATHER/ATC</t>
        </is>
      </c>
      <c r="E23" t="inlineStr"/>
      <c r="F23" t="n">
        <v>94</v>
      </c>
    </row>
    <row r="24">
      <c r="A24" t="inlineStr">
        <is>
          <t>OO</t>
        </is>
      </c>
      <c r="B24" s="52" t="inlineStr">
        <is>
          <t>2025-12-02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34</v>
      </c>
    </row>
    <row r="25">
      <c r="A25" t="inlineStr">
        <is>
          <t>G7</t>
        </is>
      </c>
      <c r="B25" s="52" t="inlineStr">
        <is>
          <t>2025-11-30</t>
        </is>
      </c>
      <c r="C25" t="inlineStr">
        <is>
          <t>C</t>
        </is>
      </c>
      <c r="D25" t="inlineStr">
        <is>
          <t>WEATHER/ATC</t>
        </is>
      </c>
      <c r="E25" t="inlineStr">
        <is>
          <t>G7</t>
        </is>
      </c>
      <c r="F25" t="n">
        <v>1</v>
      </c>
    </row>
    <row r="26">
      <c r="A26" t="inlineStr">
        <is>
          <t>YV</t>
        </is>
      </c>
      <c r="B26" s="52" t="inlineStr">
        <is>
          <t>2025-11-29</t>
        </is>
      </c>
      <c r="C26" t="inlineStr">
        <is>
          <t>C</t>
        </is>
      </c>
      <c r="D26" t="inlineStr">
        <is>
          <t>WEATHER/ATC</t>
        </is>
      </c>
      <c r="E26" t="inlineStr"/>
      <c r="F26" t="n">
        <v>7</v>
      </c>
    </row>
    <row r="27">
      <c r="A27" t="inlineStr">
        <is>
          <t>G7</t>
        </is>
      </c>
      <c r="B27" s="52" t="inlineStr">
        <is>
          <t>2025-11-29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107</v>
      </c>
    </row>
    <row r="28">
      <c r="A28" t="inlineStr">
        <is>
          <t>G7</t>
        </is>
      </c>
      <c r="B28" s="52" t="inlineStr">
        <is>
          <t>2025-12-01</t>
        </is>
      </c>
      <c r="C28" t="inlineStr">
        <is>
          <t>C</t>
        </is>
      </c>
      <c r="D28" t="inlineStr">
        <is>
          <t>WEATHER/ATC</t>
        </is>
      </c>
      <c r="E28" t="inlineStr"/>
      <c r="F28" t="n">
        <v>26</v>
      </c>
    </row>
    <row r="29">
      <c r="A29" t="inlineStr">
        <is>
          <t>C5</t>
        </is>
      </c>
      <c r="B29" s="52" t="inlineStr">
        <is>
          <t>2025-12-02</t>
        </is>
      </c>
      <c r="C29" t="inlineStr">
        <is>
          <t>C</t>
        </is>
      </c>
      <c r="D29" t="inlineStr">
        <is>
          <t>WEATHER/ATC</t>
        </is>
      </c>
      <c r="E29" t="inlineStr"/>
      <c r="F29" t="n">
        <v>2</v>
      </c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52" t="n"/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OO</t>
        </is>
      </c>
      <c r="B2" s="3" t="n">
        <v>2025</v>
      </c>
      <c r="C2" t="n">
        <v>11</v>
      </c>
      <c r="D2" t="inlineStr">
        <is>
          <t>Express</t>
        </is>
      </c>
      <c r="E2" t="n">
        <v>3546</v>
      </c>
    </row>
    <row r="3">
      <c r="A3" t="inlineStr">
        <is>
          <t>G7</t>
        </is>
      </c>
      <c r="B3" s="3" t="n">
        <v>2025</v>
      </c>
      <c r="C3" t="n">
        <v>12</v>
      </c>
      <c r="D3" t="inlineStr">
        <is>
          <t>Express</t>
        </is>
      </c>
      <c r="E3" t="n">
        <v>719</v>
      </c>
    </row>
    <row r="4">
      <c r="A4" t="inlineStr">
        <is>
          <t>YV</t>
        </is>
      </c>
      <c r="B4" s="3" t="n">
        <v>2025</v>
      </c>
      <c r="C4" t="n">
        <v>12</v>
      </c>
      <c r="D4" t="inlineStr">
        <is>
          <t>Express</t>
        </is>
      </c>
      <c r="E4" t="n">
        <v>673</v>
      </c>
    </row>
    <row r="5">
      <c r="A5" t="inlineStr">
        <is>
          <t>YX</t>
        </is>
      </c>
      <c r="B5" s="3" t="n">
        <v>2025</v>
      </c>
      <c r="C5" t="n">
        <v>11</v>
      </c>
      <c r="D5" t="inlineStr">
        <is>
          <t>Express</t>
        </is>
      </c>
      <c r="E5" t="n">
        <v>1150</v>
      </c>
    </row>
    <row r="6">
      <c r="A6" t="inlineStr">
        <is>
          <t>C5</t>
        </is>
      </c>
      <c r="B6" s="3" t="n">
        <v>2025</v>
      </c>
      <c r="C6" t="n">
        <v>12</v>
      </c>
      <c r="D6" t="inlineStr">
        <is>
          <t>Express</t>
        </is>
      </c>
      <c r="E6" t="n">
        <v>661</v>
      </c>
    </row>
    <row r="7">
      <c r="A7" t="inlineStr">
        <is>
          <t>G7</t>
        </is>
      </c>
      <c r="B7" s="3" t="n">
        <v>2025</v>
      </c>
      <c r="C7" t="n">
        <v>11</v>
      </c>
      <c r="D7" t="inlineStr">
        <is>
          <t>Express</t>
        </is>
      </c>
      <c r="E7" t="n">
        <v>863</v>
      </c>
    </row>
    <row r="8">
      <c r="A8" t="inlineStr">
        <is>
          <t>OO</t>
        </is>
      </c>
      <c r="B8" s="3" t="n">
        <v>2025</v>
      </c>
      <c r="C8" t="n">
        <v>12</v>
      </c>
      <c r="D8" t="inlineStr">
        <is>
          <t>Express</t>
        </is>
      </c>
      <c r="E8" t="n">
        <v>2826</v>
      </c>
    </row>
    <row r="9">
      <c r="A9" t="inlineStr">
        <is>
          <t>YV</t>
        </is>
      </c>
      <c r="B9" s="3" t="n">
        <v>2025</v>
      </c>
      <c r="C9" t="n">
        <v>11</v>
      </c>
      <c r="D9" t="inlineStr">
        <is>
          <t>Express</t>
        </is>
      </c>
      <c r="E9" t="n">
        <v>853</v>
      </c>
    </row>
    <row r="10">
      <c r="A10" t="inlineStr">
        <is>
          <t>YX</t>
        </is>
      </c>
      <c r="B10" t="n">
        <v>2025</v>
      </c>
      <c r="C10" t="n">
        <v>12</v>
      </c>
      <c r="D10" t="inlineStr">
        <is>
          <t>Express</t>
        </is>
      </c>
      <c r="E10" t="n">
        <v>970</v>
      </c>
    </row>
    <row r="11">
      <c r="A11" t="inlineStr">
        <is>
          <t>C5</t>
        </is>
      </c>
      <c r="B11" t="n">
        <v>2025</v>
      </c>
      <c r="C11" t="n">
        <v>11</v>
      </c>
      <c r="D11" t="inlineStr">
        <is>
          <t>Express</t>
        </is>
      </c>
      <c r="E11" t="n">
        <v>895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45995.49490525669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1186</v>
      </c>
      <c r="G2" t="n">
        <v>5</v>
      </c>
      <c r="H2" t="n">
        <v>775</v>
      </c>
      <c r="I2" t="n">
        <v>938</v>
      </c>
      <c r="J2" t="n">
        <v>718</v>
      </c>
      <c r="K2" t="n">
        <v>791</v>
      </c>
      <c r="L2" t="n">
        <v>1691</v>
      </c>
      <c r="M2" t="n">
        <v>0</v>
      </c>
      <c r="N2" t="n">
        <v>1212</v>
      </c>
      <c r="O2" t="n">
        <v>1380</v>
      </c>
      <c r="P2" s="3" t="n">
        <v>1136</v>
      </c>
      <c r="Q2" s="3" t="n">
        <v>1208</v>
      </c>
      <c r="R2" s="3" t="n">
        <v>401</v>
      </c>
      <c r="S2" s="3" t="n">
        <v>1</v>
      </c>
      <c r="T2" s="3" t="n">
        <v>215</v>
      </c>
      <c r="U2" s="3" t="n">
        <v>279</v>
      </c>
      <c r="V2" s="3" t="n">
        <v>198</v>
      </c>
      <c r="W2" s="3" t="n">
        <v>234</v>
      </c>
      <c r="X2" s="3" t="n">
        <v>1188</v>
      </c>
      <c r="Y2" s="3" t="n">
        <v>399</v>
      </c>
    </row>
    <row r="3">
      <c r="A3" s="103" t="n">
        <v>45995.49490525669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190</v>
      </c>
      <c r="G3" t="n">
        <v>0</v>
      </c>
      <c r="H3" t="n">
        <v>144</v>
      </c>
      <c r="I3" t="n">
        <v>172</v>
      </c>
      <c r="J3" t="n">
        <v>164</v>
      </c>
      <c r="K3" t="n">
        <v>166</v>
      </c>
      <c r="L3" t="n">
        <v>264</v>
      </c>
      <c r="M3" t="n">
        <v>0</v>
      </c>
      <c r="N3" t="n">
        <v>201</v>
      </c>
      <c r="O3" t="n">
        <v>235</v>
      </c>
      <c r="P3" s="3" t="n">
        <v>216</v>
      </c>
      <c r="Q3" s="3" t="n">
        <v>222</v>
      </c>
      <c r="R3" s="3" t="n">
        <v>63</v>
      </c>
      <c r="S3" s="3" t="n">
        <v>0</v>
      </c>
      <c r="T3" s="3" t="n">
        <v>49</v>
      </c>
      <c r="U3" s="3" t="n">
        <v>55</v>
      </c>
      <c r="V3" s="3" t="n">
        <v>54</v>
      </c>
      <c r="W3" s="3" t="n">
        <v>55</v>
      </c>
      <c r="X3" s="3" t="n">
        <v>191</v>
      </c>
      <c r="Y3" s="3" t="n">
        <v>64</v>
      </c>
    </row>
    <row r="4">
      <c r="A4" s="103" t="n">
        <v>45995.49490525669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711</v>
      </c>
      <c r="G4" t="n">
        <v>7</v>
      </c>
      <c r="H4" t="n">
        <v>394</v>
      </c>
      <c r="I4" t="n">
        <v>501</v>
      </c>
      <c r="J4" t="n">
        <v>410</v>
      </c>
      <c r="K4" t="n">
        <v>462</v>
      </c>
      <c r="L4" t="n">
        <v>992</v>
      </c>
      <c r="M4" t="n">
        <v>1</v>
      </c>
      <c r="N4" t="n">
        <v>747</v>
      </c>
      <c r="O4" t="n">
        <v>860</v>
      </c>
      <c r="P4" t="n">
        <v>764</v>
      </c>
      <c r="Q4" t="n">
        <v>817</v>
      </c>
      <c r="R4" t="n">
        <v>235</v>
      </c>
      <c r="S4" t="n">
        <v>5</v>
      </c>
      <c r="T4" t="n">
        <v>98</v>
      </c>
      <c r="U4" t="n">
        <v>131</v>
      </c>
      <c r="V4" t="n">
        <v>115</v>
      </c>
      <c r="W4" t="n">
        <v>135</v>
      </c>
      <c r="X4" t="n">
        <v>711</v>
      </c>
      <c r="Y4" t="n">
        <v>235</v>
      </c>
    </row>
    <row r="5">
      <c r="A5" s="103" t="n">
        <v>45995.49490525669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1492</v>
      </c>
      <c r="G5" t="n">
        <v>371</v>
      </c>
      <c r="H5" t="n">
        <v>284</v>
      </c>
      <c r="I5" t="n">
        <v>409</v>
      </c>
      <c r="J5" t="n">
        <v>358</v>
      </c>
      <c r="K5" t="n">
        <v>416</v>
      </c>
      <c r="L5" t="n">
        <v>2208</v>
      </c>
      <c r="M5" t="n">
        <v>5</v>
      </c>
      <c r="N5" t="n">
        <v>1314</v>
      </c>
      <c r="O5" t="n">
        <v>1678</v>
      </c>
      <c r="P5" s="3" t="n">
        <v>1447</v>
      </c>
      <c r="Q5" s="3" t="n">
        <v>1546</v>
      </c>
      <c r="R5" s="3" t="n">
        <v>536</v>
      </c>
      <c r="S5" s="3" t="n">
        <v>76</v>
      </c>
      <c r="T5" s="3" t="n">
        <v>54</v>
      </c>
      <c r="U5" s="3" t="n">
        <v>96</v>
      </c>
      <c r="V5" s="3" t="n">
        <v>68</v>
      </c>
      <c r="W5" s="3" t="n">
        <v>100</v>
      </c>
      <c r="X5" s="3" t="n">
        <v>1488</v>
      </c>
      <c r="Y5" s="3" t="n">
        <v>529</v>
      </c>
    </row>
    <row r="6">
      <c r="A6" s="103" t="n">
        <v>45995.49490525669</v>
      </c>
      <c r="B6" t="inlineStr">
        <is>
          <t>New York</t>
        </is>
      </c>
      <c r="C6" t="inlineStr">
        <is>
          <t>LGA</t>
        </is>
      </c>
      <c r="D6" t="inlineStr">
        <is>
          <t>UA</t>
        </is>
      </c>
      <c r="E6" t="inlineStr">
        <is>
          <t>Express</t>
        </is>
      </c>
      <c r="F6" t="n">
        <v>24</v>
      </c>
      <c r="G6" t="n">
        <v>1</v>
      </c>
      <c r="H6" t="n">
        <v>14</v>
      </c>
      <c r="I6" t="n">
        <v>17</v>
      </c>
      <c r="J6" t="n">
        <v>17</v>
      </c>
      <c r="K6" t="n">
        <v>17</v>
      </c>
      <c r="L6" t="n">
        <v>33</v>
      </c>
      <c r="M6" t="n">
        <v>0</v>
      </c>
      <c r="N6" t="n">
        <v>23</v>
      </c>
      <c r="O6" t="n">
        <v>25</v>
      </c>
      <c r="P6" t="n">
        <v>26</v>
      </c>
      <c r="Q6" t="n">
        <v>26</v>
      </c>
      <c r="R6" t="n">
        <v>8</v>
      </c>
      <c r="S6" t="n">
        <v>0</v>
      </c>
      <c r="T6" t="n">
        <v>5</v>
      </c>
      <c r="U6" t="n">
        <v>6</v>
      </c>
      <c r="V6" t="n">
        <v>6</v>
      </c>
      <c r="W6" t="n">
        <v>6</v>
      </c>
      <c r="X6" t="n">
        <v>24</v>
      </c>
      <c r="Y6" t="n">
        <v>8</v>
      </c>
    </row>
    <row r="7">
      <c r="A7" s="103" t="n">
        <v>45995.49490525669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70</v>
      </c>
      <c r="G7" t="n">
        <v>4</v>
      </c>
      <c r="H7" t="n">
        <v>20</v>
      </c>
      <c r="I7" t="n">
        <v>32</v>
      </c>
      <c r="J7" t="n">
        <v>31</v>
      </c>
      <c r="K7" t="n">
        <v>31</v>
      </c>
      <c r="L7" t="n">
        <v>107</v>
      </c>
      <c r="M7" t="n">
        <v>0</v>
      </c>
      <c r="N7" t="n">
        <v>49</v>
      </c>
      <c r="O7" t="n">
        <v>63</v>
      </c>
      <c r="P7" s="3" t="n">
        <v>73</v>
      </c>
      <c r="Q7" s="3" t="n">
        <v>73</v>
      </c>
      <c r="R7" s="3" t="n">
        <v>28</v>
      </c>
      <c r="S7" s="3" t="n">
        <v>1</v>
      </c>
      <c r="T7" s="3" t="n">
        <v>4</v>
      </c>
      <c r="U7" s="3" t="n">
        <v>10</v>
      </c>
      <c r="V7" s="3" t="n">
        <v>8</v>
      </c>
      <c r="W7" s="3" t="n">
        <v>8</v>
      </c>
      <c r="X7" s="3" t="n">
        <v>70</v>
      </c>
      <c r="Y7" s="3" t="n">
        <v>28</v>
      </c>
      <c r="Z7" s="3" t="n"/>
    </row>
    <row r="8">
      <c r="A8" s="103" t="n">
        <v>45995.49490525669</v>
      </c>
      <c r="B8" t="inlineStr">
        <is>
          <t>Denver</t>
        </is>
      </c>
      <c r="C8" t="inlineStr">
        <is>
          <t>DEN</t>
        </is>
      </c>
      <c r="D8" t="inlineStr">
        <is>
          <t>UA</t>
        </is>
      </c>
      <c r="E8" t="inlineStr">
        <is>
          <t>Express</t>
        </is>
      </c>
      <c r="F8" t="n">
        <v>1084</v>
      </c>
      <c r="G8" t="n">
        <v>12</v>
      </c>
      <c r="H8" t="n">
        <v>558</v>
      </c>
      <c r="I8" t="n">
        <v>753</v>
      </c>
      <c r="J8" t="n">
        <v>602</v>
      </c>
      <c r="K8" t="n">
        <v>691</v>
      </c>
      <c r="L8" t="n">
        <v>1599</v>
      </c>
      <c r="M8" t="n">
        <v>0</v>
      </c>
      <c r="N8" t="n">
        <v>1178</v>
      </c>
      <c r="O8" t="n">
        <v>1437</v>
      </c>
      <c r="P8" s="3" t="n">
        <v>1325</v>
      </c>
      <c r="Q8" s="3" t="n">
        <v>1394</v>
      </c>
      <c r="R8" s="3" t="n">
        <v>379</v>
      </c>
      <c r="S8" s="3" t="n">
        <v>0</v>
      </c>
      <c r="T8" s="3" t="n">
        <v>197</v>
      </c>
      <c r="U8" s="3" t="n">
        <v>254</v>
      </c>
      <c r="V8" s="3" t="n">
        <v>202</v>
      </c>
      <c r="W8" s="3" t="n">
        <v>238</v>
      </c>
      <c r="X8" s="3" t="n">
        <v>1086</v>
      </c>
      <c r="Y8" s="3" t="n">
        <v>379</v>
      </c>
    </row>
    <row r="9">
      <c r="A9" s="103" t="n">
        <v>45995.49490525669</v>
      </c>
      <c r="B9" t="inlineStr">
        <is>
          <t>San Francisco</t>
        </is>
      </c>
      <c r="C9" t="inlineStr">
        <is>
          <t>SFO</t>
        </is>
      </c>
      <c r="D9" t="inlineStr">
        <is>
          <t>UA</t>
        </is>
      </c>
      <c r="E9" t="inlineStr">
        <is>
          <t>Express</t>
        </is>
      </c>
      <c r="F9" t="n">
        <v>345</v>
      </c>
      <c r="G9" t="n">
        <v>3</v>
      </c>
      <c r="H9" t="n">
        <v>193</v>
      </c>
      <c r="I9" t="n">
        <v>249</v>
      </c>
      <c r="J9" t="n">
        <v>226</v>
      </c>
      <c r="K9" t="n">
        <v>242</v>
      </c>
      <c r="L9" t="n">
        <v>502</v>
      </c>
      <c r="M9" t="n">
        <v>0</v>
      </c>
      <c r="N9" t="n">
        <v>327</v>
      </c>
      <c r="O9" t="n">
        <v>407</v>
      </c>
      <c r="P9" t="n">
        <v>379</v>
      </c>
      <c r="Q9" t="n">
        <v>403</v>
      </c>
      <c r="R9" t="n">
        <v>111</v>
      </c>
      <c r="S9" t="n">
        <v>2</v>
      </c>
      <c r="T9" t="n">
        <v>64</v>
      </c>
      <c r="U9" t="n">
        <v>86</v>
      </c>
      <c r="V9" t="n">
        <v>65</v>
      </c>
      <c r="W9" t="n">
        <v>73</v>
      </c>
      <c r="X9" t="n">
        <v>347</v>
      </c>
      <c r="Y9" t="n">
        <v>113</v>
      </c>
      <c r="Z9" s="3" t="n"/>
    </row>
    <row r="10">
      <c r="A10" s="103" t="n">
        <v>45995.49490525669</v>
      </c>
      <c r="B10" t="inlineStr">
        <is>
          <t>Washington DC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2</v>
      </c>
      <c r="I10" t="n">
        <v>2</v>
      </c>
      <c r="J10" t="n">
        <v>1</v>
      </c>
      <c r="K10" t="n">
        <v>1</v>
      </c>
      <c r="L10" t="n">
        <v>5</v>
      </c>
      <c r="M10" t="n">
        <v>0</v>
      </c>
      <c r="N10" t="n">
        <v>4</v>
      </c>
      <c r="O10" t="n">
        <v>5</v>
      </c>
      <c r="P10" s="3" t="n">
        <v>5</v>
      </c>
      <c r="Q10" s="3" t="n">
        <v>5</v>
      </c>
      <c r="R10" s="3" t="n">
        <v>1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0</v>
      </c>
      <c r="X10" s="3" t="n">
        <v>2</v>
      </c>
      <c r="Y10" s="3" t="n">
        <v>1</v>
      </c>
      <c r="Z10" s="3" t="n"/>
    </row>
    <row r="11">
      <c r="A11" s="103" t="n">
        <v>45995.49490525669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586</v>
      </c>
      <c r="G11" t="n">
        <v>3</v>
      </c>
      <c r="H11" t="n">
        <v>283</v>
      </c>
      <c r="I11" t="n">
        <v>364</v>
      </c>
      <c r="J11" t="n">
        <v>354</v>
      </c>
      <c r="K11" t="n">
        <v>371</v>
      </c>
      <c r="L11" t="n">
        <v>853</v>
      </c>
      <c r="M11" t="n">
        <v>0</v>
      </c>
      <c r="N11" t="n">
        <v>659</v>
      </c>
      <c r="O11" t="n">
        <v>740</v>
      </c>
      <c r="P11" t="n">
        <v>688</v>
      </c>
      <c r="Q11" t="n">
        <v>711</v>
      </c>
      <c r="R11" t="n">
        <v>216</v>
      </c>
      <c r="S11" t="n">
        <v>0</v>
      </c>
      <c r="T11" t="n">
        <v>67</v>
      </c>
      <c r="U11" t="n">
        <v>102</v>
      </c>
      <c r="V11" t="n">
        <v>98</v>
      </c>
      <c r="W11" t="n">
        <v>109</v>
      </c>
      <c r="X11" t="n">
        <v>586</v>
      </c>
      <c r="Y11" t="n">
        <v>216</v>
      </c>
    </row>
    <row r="12">
      <c r="A12" s="103" t="n">
        <v>45995.49490525669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5585</v>
      </c>
      <c r="G12" t="n">
        <v>409</v>
      </c>
      <c r="H12" t="n">
        <v>3164</v>
      </c>
      <c r="I12" t="n">
        <v>4041</v>
      </c>
      <c r="J12" t="n">
        <v>3235</v>
      </c>
      <c r="K12" t="n">
        <v>3932</v>
      </c>
      <c r="L12" s="110" t="n">
        <v>8085</v>
      </c>
      <c r="M12" s="110" t="n">
        <v>8</v>
      </c>
      <c r="N12" t="n">
        <v>5638</v>
      </c>
      <c r="O12" t="n">
        <v>6737</v>
      </c>
      <c r="P12" s="3" t="n">
        <v>6391</v>
      </c>
      <c r="Q12" s="3" t="n">
        <v>6393</v>
      </c>
      <c r="R12" s="3" t="n">
        <v>1931</v>
      </c>
      <c r="S12" s="3" t="n">
        <v>97</v>
      </c>
      <c r="T12" t="n">
        <v>1277</v>
      </c>
      <c r="U12" t="n">
        <v>1658</v>
      </c>
      <c r="V12" s="3" t="n">
        <v>957</v>
      </c>
      <c r="W12" s="3" t="n">
        <v>957</v>
      </c>
      <c r="X12" t="n">
        <v>6566</v>
      </c>
      <c r="Y12" t="n">
        <v>2904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22</v>
      </c>
      <c r="C2" t="n">
        <v>74</v>
      </c>
      <c r="D2" t="n">
        <v>69</v>
      </c>
      <c r="E2" t="n">
        <v>33</v>
      </c>
      <c r="F2" t="n">
        <v>133</v>
      </c>
      <c r="G2" t="n">
        <v>0</v>
      </c>
      <c r="H2" t="n">
        <v>1</v>
      </c>
      <c r="I2" t="n">
        <v>0</v>
      </c>
      <c r="J2" t="n">
        <v>473</v>
      </c>
      <c r="K2" s="3" t="n">
        <v>1556</v>
      </c>
      <c r="L2" t="n">
        <v>38</v>
      </c>
    </row>
    <row r="3">
      <c r="A3" t="inlineStr">
        <is>
          <t>G7</t>
        </is>
      </c>
      <c r="B3" t="n">
        <v>102</v>
      </c>
      <c r="C3" t="n">
        <v>94</v>
      </c>
      <c r="D3" t="n">
        <v>98</v>
      </c>
      <c r="E3" t="n">
        <v>29</v>
      </c>
      <c r="F3" t="n">
        <v>310</v>
      </c>
      <c r="G3" t="n">
        <v>0</v>
      </c>
      <c r="H3" t="n">
        <v>1</v>
      </c>
      <c r="I3" t="n">
        <v>3</v>
      </c>
      <c r="J3" t="n">
        <v>800</v>
      </c>
      <c r="K3" t="n">
        <v>1582</v>
      </c>
      <c r="L3" t="n">
        <v>19</v>
      </c>
    </row>
    <row r="4">
      <c r="A4" t="inlineStr">
        <is>
          <t>OO</t>
        </is>
      </c>
      <c r="B4" t="n">
        <v>246</v>
      </c>
      <c r="C4" t="n">
        <v>304</v>
      </c>
      <c r="D4" t="n">
        <v>319</v>
      </c>
      <c r="E4" t="n">
        <v>99</v>
      </c>
      <c r="F4" t="n">
        <v>701</v>
      </c>
      <c r="G4" t="n">
        <v>0</v>
      </c>
      <c r="H4" t="n">
        <v>11</v>
      </c>
      <c r="I4" t="n">
        <v>7</v>
      </c>
      <c r="J4" s="3" t="n">
        <v>2324</v>
      </c>
      <c r="K4" s="3" t="n">
        <v>6372</v>
      </c>
      <c r="L4" t="n">
        <v>137</v>
      </c>
    </row>
    <row r="5">
      <c r="A5" t="inlineStr">
        <is>
          <t>YV</t>
        </is>
      </c>
      <c r="B5" t="n">
        <v>23</v>
      </c>
      <c r="C5" t="n">
        <v>89</v>
      </c>
      <c r="D5" t="n">
        <v>89</v>
      </c>
      <c r="E5" t="n">
        <v>30</v>
      </c>
      <c r="F5" t="n">
        <v>153</v>
      </c>
      <c r="G5" t="n">
        <v>0</v>
      </c>
      <c r="H5" t="n">
        <v>3</v>
      </c>
      <c r="I5" t="n">
        <v>2</v>
      </c>
      <c r="J5" t="n">
        <v>516</v>
      </c>
      <c r="K5" s="3" t="n">
        <v>1526</v>
      </c>
      <c r="L5" t="n">
        <v>54</v>
      </c>
    </row>
    <row r="6">
      <c r="A6" t="inlineStr">
        <is>
          <t>YX</t>
        </is>
      </c>
      <c r="B6" t="n">
        <v>118</v>
      </c>
      <c r="C6" t="n">
        <v>62</v>
      </c>
      <c r="D6" t="n">
        <v>74</v>
      </c>
      <c r="E6" t="n">
        <v>71</v>
      </c>
      <c r="F6" t="n">
        <v>256</v>
      </c>
      <c r="G6" t="n">
        <v>0</v>
      </c>
      <c r="H6" t="n">
        <v>6</v>
      </c>
      <c r="I6" t="n">
        <v>5</v>
      </c>
      <c r="J6" t="n">
        <v>860</v>
      </c>
      <c r="K6" s="3" t="n">
        <v>2120</v>
      </c>
      <c r="L6" t="n">
        <v>52</v>
      </c>
    </row>
    <row r="7"/>
    <row r="8">
      <c r="K8" s="3" t="n"/>
    </row>
    <row r="9">
      <c r="B9" s="376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0.0138462274532319</v>
      </c>
      <c r="B2" t="n">
        <v>0.0137508802128158</v>
      </c>
      <c r="C2" t="n">
        <v>0.00975522896806974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51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390</v>
      </c>
      <c r="G2" t="n">
        <v>264</v>
      </c>
      <c r="H2" t="n">
        <v>390</v>
      </c>
      <c r="I2" t="n">
        <v>220</v>
      </c>
      <c r="J2" t="n">
        <v>131</v>
      </c>
      <c r="K2" t="n">
        <v>89</v>
      </c>
      <c r="L2" t="n">
        <v>131</v>
      </c>
      <c r="M2" t="n">
        <v>81</v>
      </c>
      <c r="N2" t="n">
        <v>279</v>
      </c>
      <c r="O2" t="n">
        <v>194</v>
      </c>
      <c r="P2" t="n">
        <v>279</v>
      </c>
      <c r="Q2" t="n">
        <v>158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22</v>
      </c>
      <c r="G3" t="n">
        <v>17</v>
      </c>
      <c r="H3" t="n">
        <v>22</v>
      </c>
      <c r="I3" t="n">
        <v>13</v>
      </c>
      <c r="J3" t="n">
        <v>8</v>
      </c>
      <c r="K3" t="n">
        <v>7</v>
      </c>
      <c r="L3" t="n">
        <v>8</v>
      </c>
      <c r="M3" t="n">
        <v>5</v>
      </c>
      <c r="N3" t="n">
        <v>16</v>
      </c>
      <c r="O3" t="n">
        <v>12</v>
      </c>
      <c r="P3" t="n">
        <v>16</v>
      </c>
      <c r="Q3" t="n">
        <v>9</v>
      </c>
    </row>
    <row r="4">
      <c r="A4" t="inlineStr">
        <is>
          <t>OTHER</t>
        </is>
      </c>
      <c r="B4" t="inlineStr">
        <is>
          <t>DL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4279</v>
      </c>
      <c r="G4" t="n">
        <v>2307</v>
      </c>
      <c r="H4" t="n">
        <v>4225</v>
      </c>
      <c r="I4" t="n">
        <v>2169</v>
      </c>
      <c r="J4" t="n">
        <v>4279</v>
      </c>
      <c r="K4" t="n">
        <v>2307</v>
      </c>
      <c r="L4" t="n">
        <v>4225</v>
      </c>
      <c r="M4" t="n">
        <v>2169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San Francisco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21</v>
      </c>
      <c r="G5" t="n">
        <v>14</v>
      </c>
      <c r="H5" t="n">
        <v>21</v>
      </c>
      <c r="I5" t="n">
        <v>16</v>
      </c>
      <c r="J5" t="n">
        <v>6</v>
      </c>
      <c r="K5" t="n">
        <v>2</v>
      </c>
      <c r="L5" t="n">
        <v>6</v>
      </c>
      <c r="M5" t="n">
        <v>4</v>
      </c>
      <c r="N5" t="n">
        <v>16</v>
      </c>
      <c r="O5" t="n">
        <v>12</v>
      </c>
      <c r="P5" t="n">
        <v>16</v>
      </c>
      <c r="Q5" t="n">
        <v>13</v>
      </c>
    </row>
    <row r="6">
      <c r="A6" t="inlineStr">
        <is>
          <t>OTHER</t>
        </is>
      </c>
      <c r="B6" t="inlineStr">
        <is>
          <t>AA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6104</v>
      </c>
      <c r="G6" t="n">
        <v>3267</v>
      </c>
      <c r="H6" t="n">
        <v>5939</v>
      </c>
      <c r="I6" t="n">
        <v>3000</v>
      </c>
      <c r="J6" t="n">
        <v>6104</v>
      </c>
      <c r="K6" t="n">
        <v>3267</v>
      </c>
      <c r="L6" t="n">
        <v>5939</v>
      </c>
      <c r="M6" t="n">
        <v>3000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New York</t>
        </is>
      </c>
      <c r="B7" t="inlineStr">
        <is>
          <t>DL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2355</v>
      </c>
      <c r="G7" t="n">
        <v>1742</v>
      </c>
      <c r="H7" t="n">
        <v>2344</v>
      </c>
      <c r="I7" t="n">
        <v>1660</v>
      </c>
      <c r="J7" t="n">
        <v>673</v>
      </c>
      <c r="K7" t="n">
        <v>426</v>
      </c>
      <c r="L7" t="n">
        <v>662</v>
      </c>
      <c r="M7" t="n">
        <v>403</v>
      </c>
      <c r="N7" t="n">
        <v>1763</v>
      </c>
      <c r="O7" t="n">
        <v>1386</v>
      </c>
      <c r="P7" t="n">
        <v>1763</v>
      </c>
      <c r="Q7" t="n">
        <v>1326</v>
      </c>
    </row>
    <row r="8">
      <c r="A8" t="inlineStr">
        <is>
          <t>Denver</t>
        </is>
      </c>
      <c r="B8" t="inlineStr">
        <is>
          <t>AS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4</v>
      </c>
      <c r="G8" t="n">
        <v>2</v>
      </c>
      <c r="H8" t="n">
        <v>4</v>
      </c>
      <c r="I8" t="n">
        <v>3</v>
      </c>
      <c r="J8" t="n">
        <v>4</v>
      </c>
      <c r="K8" t="n">
        <v>2</v>
      </c>
      <c r="L8" t="n">
        <v>4</v>
      </c>
      <c r="M8" t="n">
        <v>3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Los Angeles</t>
        </is>
      </c>
      <c r="B9" t="inlineStr">
        <is>
          <t>AS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83</v>
      </c>
      <c r="G9" t="n">
        <v>53</v>
      </c>
      <c r="H9" t="n">
        <v>82</v>
      </c>
      <c r="I9" t="n">
        <v>53</v>
      </c>
      <c r="J9" t="n">
        <v>83</v>
      </c>
      <c r="K9" t="n">
        <v>53</v>
      </c>
      <c r="L9" t="n">
        <v>82</v>
      </c>
      <c r="M9" t="n">
        <v>53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OTHER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1283</v>
      </c>
      <c r="G10" t="n">
        <v>830</v>
      </c>
      <c r="H10" t="n">
        <v>1260</v>
      </c>
      <c r="I10" t="n">
        <v>814</v>
      </c>
      <c r="J10" t="n">
        <v>1283</v>
      </c>
      <c r="K10" t="n">
        <v>830</v>
      </c>
      <c r="L10" t="n">
        <v>1260</v>
      </c>
      <c r="M10" t="n">
        <v>814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New York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405</v>
      </c>
      <c r="G11" t="n">
        <v>185</v>
      </c>
      <c r="H11" t="n">
        <v>396</v>
      </c>
      <c r="I11" t="n">
        <v>127</v>
      </c>
      <c r="J11" t="n">
        <v>405</v>
      </c>
      <c r="K11" t="n">
        <v>185</v>
      </c>
      <c r="L11" t="n">
        <v>396</v>
      </c>
      <c r="M11" t="n">
        <v>127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OTHER</t>
        </is>
      </c>
      <c r="B12" t="inlineStr">
        <is>
          <t>DL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14179</v>
      </c>
      <c r="G12" t="n">
        <v>10416</v>
      </c>
      <c r="H12" t="n">
        <v>14019</v>
      </c>
      <c r="I12" t="n">
        <v>10089</v>
      </c>
      <c r="J12" t="n">
        <v>4452</v>
      </c>
      <c r="K12" t="n">
        <v>2802</v>
      </c>
      <c r="L12" t="n">
        <v>4299</v>
      </c>
      <c r="M12" t="n">
        <v>2611</v>
      </c>
      <c r="N12" t="n">
        <v>10418</v>
      </c>
      <c r="O12" t="n">
        <v>8216</v>
      </c>
      <c r="P12" t="n">
        <v>10410</v>
      </c>
      <c r="Q12" t="n">
        <v>8067</v>
      </c>
    </row>
    <row r="13">
      <c r="A13" t="inlineStr">
        <is>
          <t>New York</t>
        </is>
      </c>
      <c r="B13" t="inlineStr">
        <is>
          <t>AA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1321</v>
      </c>
      <c r="G13" t="n">
        <v>1008</v>
      </c>
      <c r="H13" t="n">
        <v>1314</v>
      </c>
      <c r="I13" t="n">
        <v>860</v>
      </c>
      <c r="J13" t="n">
        <v>413</v>
      </c>
      <c r="K13" t="n">
        <v>284</v>
      </c>
      <c r="L13" t="n">
        <v>406</v>
      </c>
      <c r="M13" t="n">
        <v>249</v>
      </c>
      <c r="N13" t="n">
        <v>965</v>
      </c>
      <c r="O13" t="n">
        <v>772</v>
      </c>
      <c r="P13" t="n">
        <v>965</v>
      </c>
      <c r="Q13" t="n">
        <v>657</v>
      </c>
    </row>
    <row r="14">
      <c r="A14" t="inlineStr">
        <is>
          <t>Denver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6</v>
      </c>
      <c r="G14" t="n">
        <v>1</v>
      </c>
      <c r="H14" t="n">
        <v>6</v>
      </c>
      <c r="I14" t="n">
        <v>1</v>
      </c>
      <c r="J14" t="n">
        <v>6</v>
      </c>
      <c r="K14" t="n">
        <v>1</v>
      </c>
      <c r="L14" t="n">
        <v>6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OTHER</t>
        </is>
      </c>
      <c r="B15" t="inlineStr">
        <is>
          <t>AS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5001</v>
      </c>
      <c r="G15" t="n">
        <v>3313</v>
      </c>
      <c r="H15" t="n">
        <v>4924</v>
      </c>
      <c r="I15" t="n">
        <v>3177</v>
      </c>
      <c r="J15" t="n">
        <v>1658</v>
      </c>
      <c r="K15" t="n">
        <v>1178</v>
      </c>
      <c r="L15" t="n">
        <v>1639</v>
      </c>
      <c r="M15" t="n">
        <v>1116</v>
      </c>
      <c r="N15" t="n">
        <v>3563</v>
      </c>
      <c r="O15" t="n">
        <v>2321</v>
      </c>
      <c r="P15" t="n">
        <v>3501</v>
      </c>
      <c r="Q15" t="n">
        <v>2241</v>
      </c>
    </row>
    <row r="16">
      <c r="A16" t="inlineStr">
        <is>
          <t>Denver</t>
        </is>
      </c>
      <c r="B16" t="inlineStr">
        <is>
          <t>AS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20</v>
      </c>
      <c r="G16" t="n">
        <v>13</v>
      </c>
      <c r="H16" t="n">
        <v>20</v>
      </c>
      <c r="I16" t="n">
        <v>9</v>
      </c>
      <c r="J16" t="n">
        <v>7</v>
      </c>
      <c r="K16" t="n">
        <v>4</v>
      </c>
      <c r="L16" t="n">
        <v>7</v>
      </c>
      <c r="M16" t="n">
        <v>1</v>
      </c>
      <c r="N16" t="n">
        <v>14</v>
      </c>
      <c r="O16" t="n">
        <v>10</v>
      </c>
      <c r="P16" t="n">
        <v>14</v>
      </c>
      <c r="Q16" t="n">
        <v>8</v>
      </c>
    </row>
    <row r="17">
      <c r="A17" t="inlineStr">
        <is>
          <t>OTHER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22062</v>
      </c>
      <c r="G17" t="n">
        <v>14810</v>
      </c>
      <c r="H17" t="n">
        <v>21446</v>
      </c>
      <c r="I17" t="n">
        <v>14032</v>
      </c>
      <c r="J17" t="n">
        <v>7180</v>
      </c>
      <c r="K17" t="n">
        <v>4598</v>
      </c>
      <c r="L17" t="n">
        <v>6780</v>
      </c>
      <c r="M17" t="n">
        <v>4227</v>
      </c>
      <c r="N17" t="n">
        <v>15721</v>
      </c>
      <c r="O17" t="n">
        <v>10920</v>
      </c>
      <c r="P17" t="n">
        <v>15501</v>
      </c>
      <c r="Q17" t="n">
        <v>10474</v>
      </c>
    </row>
    <row r="18">
      <c r="A18" t="inlineStr">
        <is>
          <t>Denver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12</v>
      </c>
      <c r="G18" t="n">
        <v>8</v>
      </c>
      <c r="H18" t="n">
        <v>12</v>
      </c>
      <c r="I18" t="n">
        <v>8</v>
      </c>
      <c r="J18" t="n">
        <v>12</v>
      </c>
      <c r="K18" t="n">
        <v>8</v>
      </c>
      <c r="L18" t="n">
        <v>12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Los Angeles</t>
        </is>
      </c>
      <c r="B19" t="inlineStr">
        <is>
          <t>AS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331</v>
      </c>
      <c r="G19" t="n">
        <v>217</v>
      </c>
      <c r="H19" t="n">
        <v>323</v>
      </c>
      <c r="I19" t="n">
        <v>193</v>
      </c>
      <c r="J19" t="n">
        <v>113</v>
      </c>
      <c r="K19" t="n">
        <v>72</v>
      </c>
      <c r="L19" t="n">
        <v>111</v>
      </c>
      <c r="M19" t="n">
        <v>67</v>
      </c>
      <c r="N19" t="n">
        <v>235</v>
      </c>
      <c r="O19" t="n">
        <v>160</v>
      </c>
      <c r="P19" t="n">
        <v>229</v>
      </c>
      <c r="Q19" t="n">
        <v>139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93</v>
      </c>
      <c r="G20" t="n">
        <v>58</v>
      </c>
      <c r="H20" t="n">
        <v>89</v>
      </c>
      <c r="I20" t="n">
        <v>54</v>
      </c>
      <c r="J20" t="n">
        <v>93</v>
      </c>
      <c r="K20" t="n">
        <v>58</v>
      </c>
      <c r="L20" t="n">
        <v>89</v>
      </c>
      <c r="M20" t="n">
        <v>54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Chicago</t>
        </is>
      </c>
      <c r="B21" t="inlineStr">
        <is>
          <t>AA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3093</v>
      </c>
      <c r="G21" t="n">
        <v>1670</v>
      </c>
      <c r="H21" t="n">
        <v>2733</v>
      </c>
      <c r="I21" t="n">
        <v>1560</v>
      </c>
      <c r="J21" t="n">
        <v>1006</v>
      </c>
      <c r="K21" t="n">
        <v>323</v>
      </c>
      <c r="L21" t="n">
        <v>669</v>
      </c>
      <c r="M21" t="n">
        <v>302</v>
      </c>
      <c r="N21" t="n">
        <v>2235</v>
      </c>
      <c r="O21" t="n">
        <v>1460</v>
      </c>
      <c r="P21" t="n">
        <v>2211</v>
      </c>
      <c r="Q21" t="n">
        <v>1380</v>
      </c>
    </row>
    <row r="22">
      <c r="A22" t="inlineStr">
        <is>
          <t>Chicago</t>
        </is>
      </c>
      <c r="B22" t="inlineStr">
        <is>
          <t>DL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129</v>
      </c>
      <c r="G22" t="n">
        <v>73</v>
      </c>
      <c r="H22" t="n">
        <v>116</v>
      </c>
      <c r="I22" t="n">
        <v>78</v>
      </c>
      <c r="J22" t="n">
        <v>40</v>
      </c>
      <c r="K22" t="n">
        <v>12</v>
      </c>
      <c r="L22" t="n">
        <v>27</v>
      </c>
      <c r="M22" t="n">
        <v>13</v>
      </c>
      <c r="N22" t="n">
        <v>95</v>
      </c>
      <c r="O22" t="n">
        <v>64</v>
      </c>
      <c r="P22" t="n">
        <v>95</v>
      </c>
      <c r="Q22" t="n">
        <v>70</v>
      </c>
    </row>
    <row r="23">
      <c r="A23" t="inlineStr">
        <is>
          <t>San Francisco</t>
        </is>
      </c>
      <c r="B23" t="inlineStr">
        <is>
          <t>AA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11</v>
      </c>
      <c r="G23" t="n">
        <v>9</v>
      </c>
      <c r="H23" t="n">
        <v>11</v>
      </c>
      <c r="I23" t="n">
        <v>8</v>
      </c>
      <c r="J23" t="n">
        <v>11</v>
      </c>
      <c r="K23" t="n">
        <v>9</v>
      </c>
      <c r="L23" t="n">
        <v>11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Los Angeles</t>
        </is>
      </c>
      <c r="B24" t="inlineStr">
        <is>
          <t>DL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99</v>
      </c>
      <c r="G24" t="n">
        <v>90</v>
      </c>
      <c r="H24" t="n">
        <v>99</v>
      </c>
      <c r="I24" t="n">
        <v>80</v>
      </c>
      <c r="J24" t="n">
        <v>99</v>
      </c>
      <c r="K24" t="n">
        <v>90</v>
      </c>
      <c r="L24" t="n">
        <v>99</v>
      </c>
      <c r="M24" t="n">
        <v>80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Los Angeles</t>
        </is>
      </c>
      <c r="B25" t="inlineStr">
        <is>
          <t>AA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102</v>
      </c>
      <c r="G25" t="n">
        <v>80</v>
      </c>
      <c r="H25" t="n">
        <v>102</v>
      </c>
      <c r="I25" t="n">
        <v>68</v>
      </c>
      <c r="J25" t="n">
        <v>102</v>
      </c>
      <c r="K25" t="n">
        <v>80</v>
      </c>
      <c r="L25" t="n">
        <v>102</v>
      </c>
      <c r="M25" t="n">
        <v>68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Washington DC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385</v>
      </c>
      <c r="G26" t="n">
        <v>294</v>
      </c>
      <c r="H26" t="n">
        <v>385</v>
      </c>
      <c r="I26" t="n">
        <v>284</v>
      </c>
      <c r="J26" t="n">
        <v>104</v>
      </c>
      <c r="K26" t="n">
        <v>74</v>
      </c>
      <c r="L26" t="n">
        <v>104</v>
      </c>
      <c r="M26" t="n">
        <v>68</v>
      </c>
      <c r="N26" t="n">
        <v>293</v>
      </c>
      <c r="O26" t="n">
        <v>232</v>
      </c>
      <c r="P26" t="n">
        <v>293</v>
      </c>
      <c r="Q26" t="n">
        <v>228</v>
      </c>
    </row>
    <row r="27">
      <c r="A27" t="inlineStr">
        <is>
          <t>Chicago</t>
        </is>
      </c>
      <c r="B27" t="inlineStr">
        <is>
          <t>DL</t>
        </is>
      </c>
      <c r="C27" t="inlineStr">
        <is>
          <t>2025</t>
        </is>
      </c>
      <c r="D27" t="inlineStr">
        <is>
          <t>12</t>
        </is>
      </c>
      <c r="E27" t="inlineStr">
        <is>
          <t>Express</t>
        </is>
      </c>
      <c r="F27" t="n">
        <v>39</v>
      </c>
      <c r="G27" t="n">
        <v>6</v>
      </c>
      <c r="H27" t="n">
        <v>37</v>
      </c>
      <c r="I27" t="n">
        <v>4</v>
      </c>
      <c r="J27" t="n">
        <v>39</v>
      </c>
      <c r="K27" t="n">
        <v>6</v>
      </c>
      <c r="L27" t="n">
        <v>37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Washington DC</t>
        </is>
      </c>
      <c r="B28" t="inlineStr">
        <is>
          <t>AA</t>
        </is>
      </c>
      <c r="C28" t="inlineStr">
        <is>
          <t>2025</t>
        </is>
      </c>
      <c r="D28" t="inlineStr">
        <is>
          <t>12</t>
        </is>
      </c>
      <c r="E28" t="inlineStr">
        <is>
          <t>Express</t>
        </is>
      </c>
      <c r="F28" t="n">
        <v>587</v>
      </c>
      <c r="G28" t="n">
        <v>209</v>
      </c>
      <c r="H28" t="n">
        <v>577</v>
      </c>
      <c r="I28" t="n">
        <v>171</v>
      </c>
      <c r="J28" t="n">
        <v>587</v>
      </c>
      <c r="K28" t="n">
        <v>209</v>
      </c>
      <c r="L28" t="n">
        <v>577</v>
      </c>
      <c r="M28" t="n">
        <v>171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Texas</t>
        </is>
      </c>
      <c r="B29" t="inlineStr">
        <is>
          <t>AA</t>
        </is>
      </c>
      <c r="C29" t="inlineStr">
        <is>
          <t>2025</t>
        </is>
      </c>
      <c r="D29" t="inlineStr">
        <is>
          <t>11</t>
        </is>
      </c>
      <c r="E29" t="inlineStr">
        <is>
          <t>Express</t>
        </is>
      </c>
      <c r="F29" t="n">
        <v>3330</v>
      </c>
      <c r="G29" t="n">
        <v>1967</v>
      </c>
      <c r="H29" t="n">
        <v>3117</v>
      </c>
      <c r="I29" t="n">
        <v>1817</v>
      </c>
      <c r="J29" t="n">
        <v>1065</v>
      </c>
      <c r="K29" t="n">
        <v>637</v>
      </c>
      <c r="L29" t="n">
        <v>1041</v>
      </c>
      <c r="M29" t="n">
        <v>577</v>
      </c>
      <c r="N29" t="n">
        <v>2369</v>
      </c>
      <c r="O29" t="n">
        <v>1425</v>
      </c>
      <c r="P29" t="n">
        <v>2180</v>
      </c>
      <c r="Q29" t="n">
        <v>1334</v>
      </c>
    </row>
    <row r="30">
      <c r="A30" t="inlineStr">
        <is>
          <t>Denver</t>
        </is>
      </c>
      <c r="B30" t="inlineStr">
        <is>
          <t>AA</t>
        </is>
      </c>
      <c r="C30" t="inlineStr">
        <is>
          <t>2025</t>
        </is>
      </c>
      <c r="D30" t="inlineStr">
        <is>
          <t>11</t>
        </is>
      </c>
      <c r="E30" t="inlineStr">
        <is>
          <t>Express</t>
        </is>
      </c>
      <c r="F30" t="n">
        <v>47</v>
      </c>
      <c r="G30" t="n">
        <v>38</v>
      </c>
      <c r="H30" t="n">
        <v>47</v>
      </c>
      <c r="I30" t="n">
        <v>34</v>
      </c>
      <c r="J30" t="n">
        <v>15</v>
      </c>
      <c r="K30" t="n">
        <v>12</v>
      </c>
      <c r="L30" t="n">
        <v>15</v>
      </c>
      <c r="M30" t="n">
        <v>10</v>
      </c>
      <c r="N30" t="n">
        <v>33</v>
      </c>
      <c r="O30" t="n">
        <v>27</v>
      </c>
      <c r="P30" t="n">
        <v>33</v>
      </c>
      <c r="Q30" t="n">
        <v>25</v>
      </c>
    </row>
    <row r="31">
      <c r="A31" t="inlineStr">
        <is>
          <t>New York</t>
        </is>
      </c>
      <c r="B31" t="inlineStr">
        <is>
          <t>DL</t>
        </is>
      </c>
      <c r="C31" t="inlineStr">
        <is>
          <t>2025</t>
        </is>
      </c>
      <c r="D31" t="inlineStr">
        <is>
          <t>12</t>
        </is>
      </c>
      <c r="E31" t="inlineStr">
        <is>
          <t>Express</t>
        </is>
      </c>
      <c r="F31" t="n">
        <v>764</v>
      </c>
      <c r="G31" t="n">
        <v>430</v>
      </c>
      <c r="H31" t="n">
        <v>757</v>
      </c>
      <c r="I31" t="n">
        <v>347</v>
      </c>
      <c r="J31" t="n">
        <v>764</v>
      </c>
      <c r="K31" t="n">
        <v>430</v>
      </c>
      <c r="L31" t="n">
        <v>757</v>
      </c>
      <c r="M31" t="n">
        <v>347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Washington DC</t>
        </is>
      </c>
      <c r="B32" t="inlineStr">
        <is>
          <t>DL</t>
        </is>
      </c>
      <c r="C32" t="inlineStr">
        <is>
          <t>2025</t>
        </is>
      </c>
      <c r="D32" t="inlineStr">
        <is>
          <t>12</t>
        </is>
      </c>
      <c r="E32" t="inlineStr">
        <is>
          <t>Express</t>
        </is>
      </c>
      <c r="F32" t="n">
        <v>129</v>
      </c>
      <c r="G32" t="n">
        <v>79</v>
      </c>
      <c r="H32" t="n">
        <v>127</v>
      </c>
      <c r="I32" t="n">
        <v>76</v>
      </c>
      <c r="J32" t="n">
        <v>129</v>
      </c>
      <c r="K32" t="n">
        <v>79</v>
      </c>
      <c r="L32" t="n">
        <v>127</v>
      </c>
      <c r="M32" t="n">
        <v>76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Washington DC</t>
        </is>
      </c>
      <c r="B33" t="inlineStr">
        <is>
          <t>AA</t>
        </is>
      </c>
      <c r="C33" t="inlineStr">
        <is>
          <t>2025</t>
        </is>
      </c>
      <c r="D33" t="inlineStr">
        <is>
          <t>11</t>
        </is>
      </c>
      <c r="E33" t="inlineStr">
        <is>
          <t>Express</t>
        </is>
      </c>
      <c r="F33" t="n">
        <v>1949</v>
      </c>
      <c r="G33" t="n">
        <v>1125</v>
      </c>
      <c r="H33" t="n">
        <v>1925</v>
      </c>
      <c r="I33" t="n">
        <v>1089</v>
      </c>
      <c r="J33" t="n">
        <v>620</v>
      </c>
      <c r="K33" t="n">
        <v>329</v>
      </c>
      <c r="L33" t="n">
        <v>600</v>
      </c>
      <c r="M33" t="n">
        <v>305</v>
      </c>
      <c r="N33" t="n">
        <v>1398</v>
      </c>
      <c r="O33" t="n">
        <v>848</v>
      </c>
      <c r="P33" t="n">
        <v>1394</v>
      </c>
      <c r="Q33" t="n">
        <v>839</v>
      </c>
    </row>
    <row r="34">
      <c r="A34" t="inlineStr">
        <is>
          <t>San Francisco</t>
        </is>
      </c>
      <c r="B34" t="inlineStr">
        <is>
          <t>AA</t>
        </is>
      </c>
      <c r="C34" t="inlineStr">
        <is>
          <t>2025</t>
        </is>
      </c>
      <c r="D34" t="inlineStr">
        <is>
          <t>11</t>
        </is>
      </c>
      <c r="E34" t="inlineStr">
        <is>
          <t>Express</t>
        </is>
      </c>
      <c r="F34" t="n">
        <v>52</v>
      </c>
      <c r="G34" t="n">
        <v>38</v>
      </c>
      <c r="H34" t="n">
        <v>52</v>
      </c>
      <c r="I34" t="n">
        <v>36</v>
      </c>
      <c r="J34" t="n">
        <v>17</v>
      </c>
      <c r="K34" t="n">
        <v>14</v>
      </c>
      <c r="L34" t="n">
        <v>17</v>
      </c>
      <c r="M34" t="n">
        <v>13</v>
      </c>
      <c r="N34" t="n">
        <v>37</v>
      </c>
      <c r="O34" t="n">
        <v>26</v>
      </c>
      <c r="P34" t="n">
        <v>37</v>
      </c>
      <c r="Q34" t="n">
        <v>24</v>
      </c>
    </row>
    <row r="35">
      <c r="A35" t="inlineStr">
        <is>
          <t>Chicago</t>
        </is>
      </c>
      <c r="B35" t="inlineStr">
        <is>
          <t>AA</t>
        </is>
      </c>
      <c r="C35" t="inlineStr">
        <is>
          <t>2025</t>
        </is>
      </c>
      <c r="D35" t="inlineStr">
        <is>
          <t>12</t>
        </is>
      </c>
      <c r="E35" t="inlineStr">
        <is>
          <t>Express</t>
        </is>
      </c>
      <c r="F35" t="n">
        <v>837</v>
      </c>
      <c r="G35" t="n">
        <v>147</v>
      </c>
      <c r="H35" t="n">
        <v>728</v>
      </c>
      <c r="I35" t="n">
        <v>101</v>
      </c>
      <c r="J35" t="n">
        <v>837</v>
      </c>
      <c r="K35" t="n">
        <v>147</v>
      </c>
      <c r="L35" t="n">
        <v>728</v>
      </c>
      <c r="M35" t="n">
        <v>101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Los Angeles</t>
        </is>
      </c>
      <c r="B36" t="inlineStr">
        <is>
          <t>DL</t>
        </is>
      </c>
      <c r="C36" t="inlineStr">
        <is>
          <t>2025</t>
        </is>
      </c>
      <c r="D36" t="inlineStr">
        <is>
          <t>11</t>
        </is>
      </c>
      <c r="E36" t="inlineStr">
        <is>
          <t>Express</t>
        </is>
      </c>
      <c r="F36" t="n">
        <v>320</v>
      </c>
      <c r="G36" t="n">
        <v>279</v>
      </c>
      <c r="H36" t="n">
        <v>320</v>
      </c>
      <c r="I36" t="n">
        <v>257</v>
      </c>
      <c r="J36" t="n">
        <v>102</v>
      </c>
      <c r="K36" t="n">
        <v>90</v>
      </c>
      <c r="L36" t="n">
        <v>102</v>
      </c>
      <c r="M36" t="n">
        <v>86</v>
      </c>
      <c r="N36" t="n">
        <v>236</v>
      </c>
      <c r="O36" t="n">
        <v>206</v>
      </c>
      <c r="P36" t="n">
        <v>236</v>
      </c>
      <c r="Q36" t="n">
        <v>188</v>
      </c>
    </row>
    <row r="37">
      <c r="A37" t="inlineStr">
        <is>
          <t>Texas</t>
        </is>
      </c>
      <c r="B37" t="inlineStr">
        <is>
          <t>AA</t>
        </is>
      </c>
      <c r="C37" t="inlineStr">
        <is>
          <t>2025</t>
        </is>
      </c>
      <c r="D37" t="inlineStr">
        <is>
          <t>12</t>
        </is>
      </c>
      <c r="E37" t="inlineStr">
        <is>
          <t>Express</t>
        </is>
      </c>
      <c r="F37" t="n">
        <v>926</v>
      </c>
      <c r="G37" t="n">
        <v>554</v>
      </c>
      <c r="H37" t="n">
        <v>919</v>
      </c>
      <c r="I37" t="n">
        <v>531</v>
      </c>
      <c r="J37" t="n">
        <v>926</v>
      </c>
      <c r="K37" t="n">
        <v>554</v>
      </c>
      <c r="L37" t="n">
        <v>919</v>
      </c>
      <c r="M37" t="n">
        <v>531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San Francisco</t>
        </is>
      </c>
      <c r="B38" t="inlineStr">
        <is>
          <t>DL</t>
        </is>
      </c>
      <c r="C38" t="inlineStr">
        <is>
          <t>2025</t>
        </is>
      </c>
      <c r="D38" t="inlineStr">
        <is>
          <t>12</t>
        </is>
      </c>
      <c r="E38" t="inlineStr">
        <is>
          <t>Express</t>
        </is>
      </c>
      <c r="F38" t="n">
        <v>6</v>
      </c>
      <c r="G38" t="n">
        <v>6</v>
      </c>
      <c r="H38" t="n">
        <v>6</v>
      </c>
      <c r="I38" t="n">
        <v>3</v>
      </c>
      <c r="J38" t="n">
        <v>6</v>
      </c>
      <c r="K38" t="n">
        <v>6</v>
      </c>
      <c r="L38" t="n">
        <v>6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San Francisco</t>
        </is>
      </c>
      <c r="B39" t="inlineStr">
        <is>
          <t>AS</t>
        </is>
      </c>
      <c r="C39" t="inlineStr">
        <is>
          <t>2025</t>
        </is>
      </c>
      <c r="D39" t="inlineStr">
        <is>
          <t>11</t>
        </is>
      </c>
      <c r="E39" t="inlineStr">
        <is>
          <t>Express</t>
        </is>
      </c>
      <c r="F39" t="n">
        <v>362</v>
      </c>
      <c r="G39" t="n">
        <v>207</v>
      </c>
      <c r="H39" t="n">
        <v>361</v>
      </c>
      <c r="I39" t="n">
        <v>205</v>
      </c>
      <c r="J39" t="n">
        <v>118</v>
      </c>
      <c r="K39" t="n">
        <v>70</v>
      </c>
      <c r="L39" t="n">
        <v>118</v>
      </c>
      <c r="M39" t="n">
        <v>68</v>
      </c>
      <c r="N39" t="n">
        <v>259</v>
      </c>
      <c r="O39" t="n">
        <v>150</v>
      </c>
      <c r="P39" t="n">
        <v>258</v>
      </c>
      <c r="Q39" t="n">
        <v>152</v>
      </c>
    </row>
    <row r="40">
      <c r="A40" t="inlineStr">
        <is>
          <t>None</t>
        </is>
      </c>
      <c r="B40" t="inlineStr">
        <is>
          <t>DL</t>
        </is>
      </c>
      <c r="C40" t="inlineStr">
        <is>
          <t>2025</t>
        </is>
      </c>
      <c r="D40" t="inlineStr">
        <is>
          <t>11</t>
        </is>
      </c>
      <c r="E40" t="inlineStr">
        <is>
          <t>Express</t>
        </is>
      </c>
      <c r="F40" t="n">
        <v>7799</v>
      </c>
      <c r="G40" t="n">
        <v>5587</v>
      </c>
      <c r="H40" t="n">
        <v>7703</v>
      </c>
      <c r="I40" t="n">
        <v>5296</v>
      </c>
      <c r="J40" t="n">
        <v>2428</v>
      </c>
      <c r="K40" t="n">
        <v>1484</v>
      </c>
      <c r="L40" t="n">
        <v>2336</v>
      </c>
      <c r="M40" t="n">
        <v>1355</v>
      </c>
      <c r="N40" t="n">
        <v>5740</v>
      </c>
      <c r="O40" t="n">
        <v>4417</v>
      </c>
      <c r="P40" t="n">
        <v>5736</v>
      </c>
      <c r="Q40" t="n">
        <v>4247</v>
      </c>
    </row>
    <row r="41">
      <c r="A41" t="inlineStr">
        <is>
          <t>LINE</t>
        </is>
      </c>
      <c r="B41" t="inlineStr">
        <is>
          <t>AA</t>
        </is>
      </c>
      <c r="C41" t="inlineStr">
        <is>
          <t>2025</t>
        </is>
      </c>
      <c r="D41" t="inlineStr">
        <is>
          <t>12</t>
        </is>
      </c>
      <c r="E41" t="inlineStr">
        <is>
          <t>Express</t>
        </is>
      </c>
      <c r="F41" t="n">
        <v>4999</v>
      </c>
      <c r="G41" t="n">
        <v>2571</v>
      </c>
      <c r="H41" t="n">
        <v>4835</v>
      </c>
      <c r="I41" t="n">
        <v>2296</v>
      </c>
      <c r="J41" t="n">
        <v>4999</v>
      </c>
      <c r="K41" t="n">
        <v>2571</v>
      </c>
      <c r="L41" t="n">
        <v>4835</v>
      </c>
      <c r="M41" t="n">
        <v>2296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None</t>
        </is>
      </c>
      <c r="B42" t="inlineStr">
        <is>
          <t>AS</t>
        </is>
      </c>
      <c r="C42" t="inlineStr">
        <is>
          <t>2025</t>
        </is>
      </c>
      <c r="D42" t="inlineStr">
        <is>
          <t>11</t>
        </is>
      </c>
      <c r="E42" t="inlineStr">
        <is>
          <t>Express</t>
        </is>
      </c>
      <c r="F42" t="n">
        <v>2288</v>
      </c>
      <c r="G42" t="n">
        <v>1489</v>
      </c>
      <c r="H42" t="n">
        <v>2266</v>
      </c>
      <c r="I42" t="n">
        <v>1458</v>
      </c>
      <c r="J42" t="n">
        <v>758</v>
      </c>
      <c r="K42" t="n">
        <v>525</v>
      </c>
      <c r="L42" t="n">
        <v>754</v>
      </c>
      <c r="M42" t="n">
        <v>520</v>
      </c>
      <c r="N42" t="n">
        <v>1629</v>
      </c>
      <c r="O42" t="n">
        <v>1048</v>
      </c>
      <c r="P42" t="n">
        <v>1610</v>
      </c>
      <c r="Q42" t="n">
        <v>1019</v>
      </c>
    </row>
    <row r="43">
      <c r="A43" t="inlineStr">
        <is>
          <t>LINE</t>
        </is>
      </c>
      <c r="B43" t="inlineStr">
        <is>
          <t>AS</t>
        </is>
      </c>
      <c r="C43" t="inlineStr">
        <is>
          <t>2025</t>
        </is>
      </c>
      <c r="D43" t="inlineStr">
        <is>
          <t>11</t>
        </is>
      </c>
      <c r="E43" t="inlineStr">
        <is>
          <t>Express</t>
        </is>
      </c>
      <c r="F43" t="n">
        <v>3426</v>
      </c>
      <c r="G43" t="n">
        <v>2261</v>
      </c>
      <c r="H43" t="n">
        <v>3362</v>
      </c>
      <c r="I43" t="n">
        <v>2126</v>
      </c>
      <c r="J43" t="n">
        <v>1138</v>
      </c>
      <c r="K43" t="n">
        <v>799</v>
      </c>
      <c r="L43" t="n">
        <v>1121</v>
      </c>
      <c r="M43" t="n">
        <v>732</v>
      </c>
      <c r="N43" t="n">
        <v>2442</v>
      </c>
      <c r="O43" t="n">
        <v>1593</v>
      </c>
      <c r="P43" t="n">
        <v>2392</v>
      </c>
      <c r="Q43" t="n">
        <v>1521</v>
      </c>
    </row>
    <row r="44">
      <c r="A44" t="inlineStr">
        <is>
          <t>LINE</t>
        </is>
      </c>
      <c r="B44" t="inlineStr">
        <is>
          <t>AA</t>
        </is>
      </c>
      <c r="C44" t="inlineStr">
        <is>
          <t>2025</t>
        </is>
      </c>
      <c r="D44" t="inlineStr">
        <is>
          <t>11</t>
        </is>
      </c>
      <c r="E44" t="inlineStr">
        <is>
          <t>Express</t>
        </is>
      </c>
      <c r="F44" t="n">
        <v>17838</v>
      </c>
      <c r="G44" t="n">
        <v>11890</v>
      </c>
      <c r="H44" t="n">
        <v>17232</v>
      </c>
      <c r="I44" t="n">
        <v>11144</v>
      </c>
      <c r="J44" t="n">
        <v>5774</v>
      </c>
      <c r="K44" t="n">
        <v>3606</v>
      </c>
      <c r="L44" t="n">
        <v>5382</v>
      </c>
      <c r="M44" t="n">
        <v>3262</v>
      </c>
      <c r="N44" t="n">
        <v>12763</v>
      </c>
      <c r="O44" t="n">
        <v>8877</v>
      </c>
      <c r="P44" t="n">
        <v>12545</v>
      </c>
      <c r="Q44" t="n">
        <v>8434</v>
      </c>
    </row>
    <row r="45">
      <c r="A45" t="inlineStr">
        <is>
          <t>None</t>
        </is>
      </c>
      <c r="B45" t="inlineStr">
        <is>
          <t>AA</t>
        </is>
      </c>
      <c r="C45" t="inlineStr">
        <is>
          <t>2025</t>
        </is>
      </c>
      <c r="D45" t="inlineStr">
        <is>
          <t>12</t>
        </is>
      </c>
      <c r="E45" t="inlineStr">
        <is>
          <t>Express</t>
        </is>
      </c>
      <c r="F45" t="n">
        <v>3985</v>
      </c>
      <c r="G45" t="n">
        <v>1888</v>
      </c>
      <c r="H45" t="n">
        <v>3849</v>
      </c>
      <c r="I45" t="n">
        <v>1718</v>
      </c>
      <c r="J45" t="n">
        <v>3985</v>
      </c>
      <c r="K45" t="n">
        <v>1888</v>
      </c>
      <c r="L45" t="n">
        <v>3849</v>
      </c>
      <c r="M45" t="n">
        <v>1718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None</t>
        </is>
      </c>
      <c r="B46" t="inlineStr">
        <is>
          <t>AA</t>
        </is>
      </c>
      <c r="C46" t="inlineStr">
        <is>
          <t>2025</t>
        </is>
      </c>
      <c r="D46" t="inlineStr">
        <is>
          <t>11</t>
        </is>
      </c>
      <c r="E46" t="inlineStr">
        <is>
          <t>Express</t>
        </is>
      </c>
      <c r="F46" t="n">
        <v>14406</v>
      </c>
      <c r="G46" t="n">
        <v>9030</v>
      </c>
      <c r="H46" t="n">
        <v>13792</v>
      </c>
      <c r="I46" t="n">
        <v>8504</v>
      </c>
      <c r="J46" t="n">
        <v>4673</v>
      </c>
      <c r="K46" t="n">
        <v>2680</v>
      </c>
      <c r="L46" t="n">
        <v>4277</v>
      </c>
      <c r="M46" t="n">
        <v>2502</v>
      </c>
      <c r="N46" t="n">
        <v>10274</v>
      </c>
      <c r="O46" t="n">
        <v>6795</v>
      </c>
      <c r="P46" t="n">
        <v>10055</v>
      </c>
      <c r="Q46" t="n">
        <v>6457</v>
      </c>
    </row>
    <row r="47">
      <c r="A47" t="inlineStr">
        <is>
          <t>None</t>
        </is>
      </c>
      <c r="B47" t="inlineStr">
        <is>
          <t>DL</t>
        </is>
      </c>
      <c r="C47" t="inlineStr">
        <is>
          <t>2025</t>
        </is>
      </c>
      <c r="D47" t="inlineStr">
        <is>
          <t>12</t>
        </is>
      </c>
      <c r="E47" t="inlineStr">
        <is>
          <t>Express</t>
        </is>
      </c>
      <c r="F47" t="n">
        <v>2372</v>
      </c>
      <c r="G47" t="n">
        <v>1245</v>
      </c>
      <c r="H47" t="n">
        <v>2349</v>
      </c>
      <c r="I47" t="n">
        <v>1090</v>
      </c>
      <c r="J47" t="n">
        <v>2372</v>
      </c>
      <c r="K47" t="n">
        <v>1245</v>
      </c>
      <c r="L47" t="n">
        <v>2349</v>
      </c>
      <c r="M47" t="n">
        <v>1090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LINE</t>
        </is>
      </c>
      <c r="B48" t="inlineStr">
        <is>
          <t>DL</t>
        </is>
      </c>
      <c r="C48" t="inlineStr">
        <is>
          <t>2025</t>
        </is>
      </c>
      <c r="D48" t="inlineStr">
        <is>
          <t>11</t>
        </is>
      </c>
      <c r="E48" t="inlineStr">
        <is>
          <t>Express</t>
        </is>
      </c>
      <c r="F48" t="n">
        <v>9612</v>
      </c>
      <c r="G48" t="n">
        <v>7248</v>
      </c>
      <c r="H48" t="n">
        <v>9524</v>
      </c>
      <c r="I48" t="n">
        <v>7101</v>
      </c>
      <c r="J48" t="n">
        <v>2957</v>
      </c>
      <c r="K48" t="n">
        <v>1929</v>
      </c>
      <c r="L48" t="n">
        <v>2872</v>
      </c>
      <c r="M48" t="n">
        <v>1835</v>
      </c>
      <c r="N48" t="n">
        <v>7097</v>
      </c>
      <c r="O48" t="n">
        <v>5711</v>
      </c>
      <c r="P48" t="n">
        <v>7093</v>
      </c>
      <c r="Q48" t="n">
        <v>5654</v>
      </c>
    </row>
    <row r="49">
      <c r="A49" t="inlineStr">
        <is>
          <t>LINE</t>
        </is>
      </c>
      <c r="B49" t="inlineStr">
        <is>
          <t>AS</t>
        </is>
      </c>
      <c r="C49" t="inlineStr">
        <is>
          <t>2025</t>
        </is>
      </c>
      <c r="D49" t="inlineStr">
        <is>
          <t>12</t>
        </is>
      </c>
      <c r="E49" t="inlineStr">
        <is>
          <t>Express</t>
        </is>
      </c>
      <c r="F49" t="n">
        <v>874</v>
      </c>
      <c r="G49" t="n">
        <v>585</v>
      </c>
      <c r="H49" t="n">
        <v>858</v>
      </c>
      <c r="I49" t="n">
        <v>549</v>
      </c>
      <c r="J49" t="n">
        <v>874</v>
      </c>
      <c r="K49" t="n">
        <v>585</v>
      </c>
      <c r="L49" t="n">
        <v>858</v>
      </c>
      <c r="M49" t="n">
        <v>549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LINE</t>
        </is>
      </c>
      <c r="B50" t="inlineStr">
        <is>
          <t>DL</t>
        </is>
      </c>
      <c r="C50" t="inlineStr">
        <is>
          <t>2025</t>
        </is>
      </c>
      <c r="D50" t="inlineStr">
        <is>
          <t>12</t>
        </is>
      </c>
      <c r="E50" t="inlineStr">
        <is>
          <t>Express</t>
        </is>
      </c>
      <c r="F50" t="n">
        <v>2950</v>
      </c>
      <c r="G50" t="n">
        <v>1674</v>
      </c>
      <c r="H50" t="n">
        <v>2908</v>
      </c>
      <c r="I50" t="n">
        <v>1590</v>
      </c>
      <c r="J50" t="n">
        <v>2950</v>
      </c>
      <c r="K50" t="n">
        <v>1674</v>
      </c>
      <c r="L50" t="n">
        <v>2908</v>
      </c>
      <c r="M50" t="n">
        <v>1590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None</t>
        </is>
      </c>
      <c r="B51" t="inlineStr">
        <is>
          <t>AS</t>
        </is>
      </c>
      <c r="C51" t="inlineStr">
        <is>
          <t>2025</t>
        </is>
      </c>
      <c r="D51" t="inlineStr">
        <is>
          <t>12</t>
        </is>
      </c>
      <c r="E51" t="inlineStr">
        <is>
          <t>Express</t>
        </is>
      </c>
      <c r="F51" t="n">
        <v>589</v>
      </c>
      <c r="G51" t="n">
        <v>358</v>
      </c>
      <c r="H51" t="n">
        <v>577</v>
      </c>
      <c r="I51" t="n">
        <v>375</v>
      </c>
      <c r="J51" t="n">
        <v>589</v>
      </c>
      <c r="K51" t="n">
        <v>358</v>
      </c>
      <c r="L51" t="n">
        <v>577</v>
      </c>
      <c r="M51" t="n">
        <v>375</v>
      </c>
      <c r="N51" t="n">
        <v>0</v>
      </c>
      <c r="O51" t="n">
        <v>0</v>
      </c>
      <c r="P51" t="n">
        <v>0</v>
      </c>
      <c r="Q51" t="n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12" sqref="D12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0.04087580018660344</v>
      </c>
      <c r="C2" s="125" t="n"/>
    </row>
    <row r="3">
      <c r="A3" t="inlineStr">
        <is>
          <t>Delta</t>
        </is>
      </c>
      <c r="B3" t="n">
        <v>0.03434031249178855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4</v>
      </c>
      <c r="C2" t="n">
        <v>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45995.49490525669</v>
      </c>
      <c r="B2" t="inlineStr">
        <is>
          <t>Line Dom</t>
        </is>
      </c>
      <c r="C2" t="inlineStr">
        <is>
          <t>DSM</t>
        </is>
      </c>
      <c r="D2" t="inlineStr">
        <is>
          <t>UA</t>
        </is>
      </c>
      <c r="E2" t="inlineStr">
        <is>
          <t>Express</t>
        </is>
      </c>
      <c r="F2" t="n">
        <v>28</v>
      </c>
      <c r="G2" t="n">
        <v>5</v>
      </c>
      <c r="H2" t="n">
        <v>9</v>
      </c>
      <c r="I2" t="n">
        <v>13</v>
      </c>
      <c r="J2" t="n">
        <v>12</v>
      </c>
      <c r="K2" t="n">
        <v>12</v>
      </c>
      <c r="L2" t="n">
        <v>13</v>
      </c>
      <c r="M2" t="n">
        <v>0</v>
      </c>
      <c r="N2" t="n">
        <v>6</v>
      </c>
      <c r="O2" s="3" t="n">
        <v>10</v>
      </c>
      <c r="P2" s="3" t="n">
        <v>8</v>
      </c>
      <c r="Q2" s="3" t="n">
        <v>8</v>
      </c>
      <c r="R2" s="3" t="n">
        <v>1739</v>
      </c>
      <c r="S2" s="3" t="n">
        <v>1707</v>
      </c>
      <c r="T2" s="3" t="n">
        <v>1235</v>
      </c>
      <c r="U2" s="3" t="n">
        <v>1443</v>
      </c>
      <c r="V2" s="3" t="n">
        <v>1406</v>
      </c>
      <c r="W2" s="3" t="n">
        <v>1406</v>
      </c>
      <c r="X2" s="3" t="n">
        <v>29</v>
      </c>
      <c r="Y2" t="n">
        <v>14</v>
      </c>
      <c r="Z2" t="n">
        <v>1739</v>
      </c>
    </row>
    <row r="3">
      <c r="A3" s="103" t="n">
        <v>45995.49490525669</v>
      </c>
      <c r="B3" t="inlineStr">
        <is>
          <t>Line Dom</t>
        </is>
      </c>
      <c r="C3" t="inlineStr">
        <is>
          <t>BFL</t>
        </is>
      </c>
      <c r="D3" t="inlineStr">
        <is>
          <t>UA</t>
        </is>
      </c>
      <c r="E3" t="inlineStr">
        <is>
          <t>Express</t>
        </is>
      </c>
      <c r="F3" t="n">
        <v>26</v>
      </c>
      <c r="G3" t="n">
        <v>0</v>
      </c>
      <c r="H3" t="n">
        <v>17</v>
      </c>
      <c r="I3" t="n">
        <v>21</v>
      </c>
      <c r="J3" t="n">
        <v>21</v>
      </c>
      <c r="K3" t="n">
        <v>21</v>
      </c>
      <c r="L3" t="n">
        <v>12</v>
      </c>
      <c r="M3" t="n">
        <v>0</v>
      </c>
      <c r="N3" t="n">
        <v>8</v>
      </c>
      <c r="O3" s="3" t="n">
        <v>9</v>
      </c>
      <c r="P3" s="3" t="n">
        <v>11</v>
      </c>
      <c r="Q3" s="3" t="n">
        <v>11</v>
      </c>
      <c r="R3" s="3" t="n">
        <v>1321</v>
      </c>
      <c r="S3" s="3" t="n">
        <v>1321</v>
      </c>
      <c r="T3" s="3" t="n">
        <v>731</v>
      </c>
      <c r="U3" s="3" t="n">
        <v>1019</v>
      </c>
      <c r="V3" s="3" t="n">
        <v>1074</v>
      </c>
      <c r="W3" s="3" t="n">
        <v>1076</v>
      </c>
      <c r="X3" s="3" t="n">
        <v>27</v>
      </c>
      <c r="Y3" t="n">
        <v>13</v>
      </c>
      <c r="Z3" t="n">
        <v>1322</v>
      </c>
    </row>
    <row r="4">
      <c r="A4" s="103" t="n">
        <v>45995.49490525669</v>
      </c>
      <c r="B4" t="inlineStr">
        <is>
          <t>Line Dom</t>
        </is>
      </c>
      <c r="C4" t="inlineStr">
        <is>
          <t>RDD</t>
        </is>
      </c>
      <c r="D4" t="inlineStr">
        <is>
          <t>UA</t>
        </is>
      </c>
      <c r="E4" t="inlineStr">
        <is>
          <t>Express</t>
        </is>
      </c>
      <c r="F4" t="n">
        <v>34</v>
      </c>
      <c r="G4" t="n">
        <v>0</v>
      </c>
      <c r="H4" t="n">
        <v>21</v>
      </c>
      <c r="I4" t="n">
        <v>25</v>
      </c>
      <c r="J4" t="n">
        <v>25</v>
      </c>
      <c r="K4" t="n">
        <v>25</v>
      </c>
      <c r="L4" t="n">
        <v>16</v>
      </c>
      <c r="M4" t="n">
        <v>0</v>
      </c>
      <c r="N4" t="n">
        <v>10</v>
      </c>
      <c r="O4" t="n">
        <v>11</v>
      </c>
      <c r="P4" t="n">
        <v>13</v>
      </c>
      <c r="Q4" t="n">
        <v>13</v>
      </c>
      <c r="R4" t="n">
        <v>1353</v>
      </c>
      <c r="S4" t="n">
        <v>1341</v>
      </c>
      <c r="T4" t="n">
        <v>888</v>
      </c>
      <c r="U4" t="n">
        <v>1107</v>
      </c>
      <c r="V4" t="n">
        <v>1060</v>
      </c>
      <c r="W4" t="n">
        <v>1060</v>
      </c>
      <c r="X4" t="n">
        <v>33</v>
      </c>
      <c r="Y4" t="n">
        <v>15</v>
      </c>
      <c r="Z4" t="n">
        <v>1352</v>
      </c>
    </row>
    <row r="5">
      <c r="A5" s="103" t="n">
        <v>45995.49490525669</v>
      </c>
      <c r="B5" t="inlineStr">
        <is>
          <t>Line Dom</t>
        </is>
      </c>
      <c r="C5" t="inlineStr">
        <is>
          <t>LAF</t>
        </is>
      </c>
      <c r="D5" t="inlineStr">
        <is>
          <t>UA</t>
        </is>
      </c>
      <c r="E5" t="inlineStr">
        <is>
          <t>Express</t>
        </is>
      </c>
      <c r="F5" t="n">
        <v>10</v>
      </c>
      <c r="G5" t="n">
        <v>2</v>
      </c>
      <c r="H5" t="n">
        <v>2</v>
      </c>
      <c r="I5" t="n">
        <v>3</v>
      </c>
      <c r="J5" t="n">
        <v>4</v>
      </c>
      <c r="K5" t="n">
        <v>4</v>
      </c>
      <c r="L5" t="n">
        <v>4</v>
      </c>
      <c r="M5" t="n">
        <v>1</v>
      </c>
      <c r="N5" t="n">
        <v>1</v>
      </c>
      <c r="O5" s="3" t="n">
        <v>1</v>
      </c>
      <c r="P5" s="3" t="n">
        <v>2</v>
      </c>
      <c r="Q5" s="3" t="n">
        <v>2</v>
      </c>
      <c r="R5" s="3" t="n">
        <v>188</v>
      </c>
      <c r="S5" s="3" t="n">
        <v>184</v>
      </c>
      <c r="T5" s="3" t="n">
        <v>103</v>
      </c>
      <c r="U5" s="3" t="n">
        <v>130</v>
      </c>
      <c r="V5" s="3" t="n">
        <v>138</v>
      </c>
      <c r="W5" s="3" t="n">
        <v>138</v>
      </c>
      <c r="X5" s="3" t="n">
        <v>9</v>
      </c>
      <c r="Y5" t="n">
        <v>3</v>
      </c>
      <c r="Z5" t="n">
        <v>188</v>
      </c>
    </row>
    <row r="6">
      <c r="A6" s="103" t="n">
        <v>45995.49490525669</v>
      </c>
      <c r="B6" t="inlineStr">
        <is>
          <t>Line Dom</t>
        </is>
      </c>
      <c r="C6" t="inlineStr">
        <is>
          <t>ONT</t>
        </is>
      </c>
      <c r="D6" t="inlineStr">
        <is>
          <t>UA</t>
        </is>
      </c>
      <c r="E6" t="inlineStr">
        <is>
          <t>Express</t>
        </is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3</v>
      </c>
      <c r="O6" t="n">
        <v>3</v>
      </c>
      <c r="P6" t="n">
        <v>3</v>
      </c>
      <c r="Q6" t="n">
        <v>3</v>
      </c>
      <c r="R6" t="n">
        <v>320</v>
      </c>
      <c r="S6" t="n">
        <v>313</v>
      </c>
      <c r="T6" t="n">
        <v>223</v>
      </c>
      <c r="U6" t="n">
        <v>269</v>
      </c>
      <c r="V6" t="n">
        <v>247</v>
      </c>
      <c r="W6" t="n">
        <v>247</v>
      </c>
      <c r="X6" t="n">
        <v>3</v>
      </c>
      <c r="Y6" t="n">
        <v>3</v>
      </c>
      <c r="Z6" t="n">
        <v>319</v>
      </c>
    </row>
    <row r="7">
      <c r="A7" s="103" t="n">
        <v>45995.49490525669</v>
      </c>
      <c r="B7" t="inlineStr">
        <is>
          <t>Line Dom</t>
        </is>
      </c>
      <c r="C7" t="inlineStr">
        <is>
          <t>BUF</t>
        </is>
      </c>
      <c r="D7" t="inlineStr">
        <is>
          <t>UA</t>
        </is>
      </c>
      <c r="E7" t="inlineStr">
        <is>
          <t>Express</t>
        </is>
      </c>
      <c r="F7" t="n">
        <v>52</v>
      </c>
      <c r="G7" t="n">
        <v>3</v>
      </c>
      <c r="H7" t="n">
        <v>20</v>
      </c>
      <c r="I7" t="n">
        <v>27</v>
      </c>
      <c r="J7" t="n">
        <v>24</v>
      </c>
      <c r="K7" t="n">
        <v>24</v>
      </c>
      <c r="L7" t="n">
        <v>22</v>
      </c>
      <c r="M7" t="n">
        <v>0</v>
      </c>
      <c r="N7" t="n">
        <v>7</v>
      </c>
      <c r="O7" s="3" t="n">
        <v>11</v>
      </c>
      <c r="P7" s="3" t="n">
        <v>8</v>
      </c>
      <c r="Q7" s="3" t="n">
        <v>8</v>
      </c>
      <c r="R7" s="3" t="n">
        <v>2393</v>
      </c>
      <c r="S7" s="3" t="n">
        <v>2317</v>
      </c>
      <c r="T7" s="3" t="n">
        <v>1418</v>
      </c>
      <c r="U7" s="3" t="n">
        <v>1756</v>
      </c>
      <c r="V7" s="3" t="n">
        <v>1563</v>
      </c>
      <c r="W7" s="3" t="n">
        <v>1563</v>
      </c>
      <c r="X7" s="3" t="n">
        <v>55</v>
      </c>
      <c r="Y7" t="n">
        <v>25</v>
      </c>
      <c r="Z7" t="n">
        <v>2398</v>
      </c>
    </row>
    <row r="8">
      <c r="A8" s="103" t="n">
        <v>45995.49490525669</v>
      </c>
      <c r="B8" t="inlineStr">
        <is>
          <t>Line Dom</t>
        </is>
      </c>
      <c r="C8" t="inlineStr">
        <is>
          <t>DLH</t>
        </is>
      </c>
      <c r="D8" t="inlineStr">
        <is>
          <t>UA</t>
        </is>
      </c>
      <c r="E8" t="inlineStr">
        <is>
          <t>Express</t>
        </is>
      </c>
      <c r="F8" t="n">
        <v>18</v>
      </c>
      <c r="G8" t="n">
        <v>4</v>
      </c>
      <c r="H8" t="n">
        <v>2</v>
      </c>
      <c r="I8" t="n">
        <v>3</v>
      </c>
      <c r="J8" t="n">
        <v>5</v>
      </c>
      <c r="K8" t="n">
        <v>5</v>
      </c>
      <c r="L8" t="n">
        <v>7</v>
      </c>
      <c r="M8" t="n">
        <v>1</v>
      </c>
      <c r="N8" t="n">
        <v>0</v>
      </c>
      <c r="O8" s="3" t="n">
        <v>0</v>
      </c>
      <c r="P8" s="3" t="n">
        <v>1</v>
      </c>
      <c r="Q8" s="3" t="n">
        <v>1</v>
      </c>
      <c r="R8" s="3" t="n">
        <v>1043</v>
      </c>
      <c r="S8" s="3" t="n">
        <v>1024</v>
      </c>
      <c r="T8" s="3" t="n">
        <v>549</v>
      </c>
      <c r="U8" s="3" t="n">
        <v>700</v>
      </c>
      <c r="V8" s="3" t="n">
        <v>680</v>
      </c>
      <c r="W8" s="3" t="n">
        <v>680</v>
      </c>
      <c r="X8" s="3" t="n">
        <v>18</v>
      </c>
      <c r="Y8" t="n">
        <v>7</v>
      </c>
      <c r="Z8" t="n">
        <v>1043</v>
      </c>
    </row>
    <row r="9">
      <c r="A9" s="103" t="n">
        <v>45995.49490525669</v>
      </c>
      <c r="B9" t="inlineStr">
        <is>
          <t>Line Int</t>
        </is>
      </c>
      <c r="C9" t="inlineStr">
        <is>
          <t>NAS</t>
        </is>
      </c>
      <c r="D9" t="inlineStr">
        <is>
          <t>UA</t>
        </is>
      </c>
      <c r="E9" t="inlineStr">
        <is>
          <t>Express</t>
        </is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25</v>
      </c>
      <c r="T9" t="n">
        <v>12</v>
      </c>
      <c r="U9" t="n">
        <v>18</v>
      </c>
      <c r="V9" t="n">
        <v>21</v>
      </c>
      <c r="W9" t="n">
        <v>21</v>
      </c>
      <c r="X9" t="n">
        <v>1</v>
      </c>
      <c r="Y9" t="n">
        <v>0</v>
      </c>
      <c r="Z9" t="n">
        <v>25</v>
      </c>
    </row>
    <row r="10">
      <c r="A10" s="103" t="n">
        <v>45995.49490525669</v>
      </c>
      <c r="B10" t="inlineStr">
        <is>
          <t>Line Dom</t>
        </is>
      </c>
      <c r="C10" t="inlineStr">
        <is>
          <t>BRO</t>
        </is>
      </c>
      <c r="D10" t="inlineStr">
        <is>
          <t>UA</t>
        </is>
      </c>
      <c r="E10" t="inlineStr">
        <is>
          <t>Express</t>
        </is>
      </c>
      <c r="F10" t="n">
        <v>28</v>
      </c>
      <c r="G10" t="n">
        <v>0</v>
      </c>
      <c r="H10" t="n">
        <v>16</v>
      </c>
      <c r="I10" t="n">
        <v>22</v>
      </c>
      <c r="J10" t="n">
        <v>27</v>
      </c>
      <c r="K10" t="n">
        <v>27</v>
      </c>
      <c r="L10" t="n">
        <v>12</v>
      </c>
      <c r="M10" t="n">
        <v>0</v>
      </c>
      <c r="N10" t="n">
        <v>8</v>
      </c>
      <c r="O10" s="3" t="n">
        <v>11</v>
      </c>
      <c r="P10" s="3" t="n">
        <v>12</v>
      </c>
      <c r="Q10" s="3" t="n">
        <v>12</v>
      </c>
      <c r="R10" s="3" t="n">
        <v>1463</v>
      </c>
      <c r="S10" s="3" t="n">
        <v>1424</v>
      </c>
      <c r="T10" s="3" t="n">
        <v>1055</v>
      </c>
      <c r="U10" s="3" t="n">
        <v>1189</v>
      </c>
      <c r="V10" s="3" t="n">
        <v>1224</v>
      </c>
      <c r="W10" s="3" t="n">
        <v>1224</v>
      </c>
      <c r="X10" s="3" t="n">
        <v>28</v>
      </c>
      <c r="Y10" t="n">
        <v>12</v>
      </c>
      <c r="Z10" t="n">
        <v>1463</v>
      </c>
    </row>
    <row r="11">
      <c r="A11" s="103" t="n">
        <v>45995.49490525669</v>
      </c>
      <c r="B11" t="inlineStr">
        <is>
          <t>Line Dom</t>
        </is>
      </c>
      <c r="C11" t="inlineStr">
        <is>
          <t>GSP</t>
        </is>
      </c>
      <c r="D11" t="inlineStr">
        <is>
          <t>UA</t>
        </is>
      </c>
      <c r="E11" t="inlineStr">
        <is>
          <t>Express</t>
        </is>
      </c>
      <c r="F11" t="n">
        <v>61</v>
      </c>
      <c r="G11" t="n">
        <v>7</v>
      </c>
      <c r="H11" t="n">
        <v>25</v>
      </c>
      <c r="I11" t="n">
        <v>29</v>
      </c>
      <c r="J11" t="n">
        <v>31</v>
      </c>
      <c r="K11" t="n">
        <v>31</v>
      </c>
      <c r="L11" t="n">
        <v>28</v>
      </c>
      <c r="M11" t="n">
        <v>2</v>
      </c>
      <c r="N11" t="n">
        <v>9</v>
      </c>
      <c r="O11" t="n">
        <v>11</v>
      </c>
      <c r="P11" t="n">
        <v>12</v>
      </c>
      <c r="Q11" t="n">
        <v>12</v>
      </c>
      <c r="R11" t="n">
        <v>3111</v>
      </c>
      <c r="S11" t="n">
        <v>3044</v>
      </c>
      <c r="T11" t="n">
        <v>1842</v>
      </c>
      <c r="U11" t="n">
        <v>2277</v>
      </c>
      <c r="V11" t="n">
        <v>2283</v>
      </c>
      <c r="W11" t="n">
        <v>2283</v>
      </c>
      <c r="X11" t="n">
        <v>61</v>
      </c>
      <c r="Y11" t="n">
        <v>29</v>
      </c>
      <c r="Z11" t="n">
        <v>3118</v>
      </c>
    </row>
    <row r="12">
      <c r="A12" s="103" t="n">
        <v>45995.49490525669</v>
      </c>
      <c r="B12" t="inlineStr">
        <is>
          <t>Line Dom</t>
        </is>
      </c>
      <c r="C12" t="inlineStr">
        <is>
          <t>ITH</t>
        </is>
      </c>
      <c r="D12" t="inlineStr">
        <is>
          <t>UA</t>
        </is>
      </c>
      <c r="E12" t="inlineStr">
        <is>
          <t>Express</t>
        </is>
      </c>
      <c r="F12" t="n">
        <v>13</v>
      </c>
      <c r="G12" t="n">
        <v>0</v>
      </c>
      <c r="H12" t="n">
        <v>9</v>
      </c>
      <c r="I12" t="n">
        <v>10</v>
      </c>
      <c r="J12" t="n">
        <v>12</v>
      </c>
      <c r="K12" t="n">
        <v>12</v>
      </c>
      <c r="L12" t="n">
        <v>6</v>
      </c>
      <c r="M12" t="n">
        <v>0</v>
      </c>
      <c r="N12" t="n">
        <v>3</v>
      </c>
      <c r="O12" t="n">
        <v>4</v>
      </c>
      <c r="P12" t="n">
        <v>5</v>
      </c>
      <c r="Q12" t="n">
        <v>5</v>
      </c>
      <c r="R12" t="n">
        <v>692</v>
      </c>
      <c r="S12" t="n">
        <v>673</v>
      </c>
      <c r="T12" t="n">
        <v>379</v>
      </c>
      <c r="U12" t="n">
        <v>471</v>
      </c>
      <c r="V12" t="n">
        <v>528</v>
      </c>
      <c r="W12" t="n">
        <v>528</v>
      </c>
      <c r="X12" t="n">
        <v>13</v>
      </c>
      <c r="Y12" t="n">
        <v>6</v>
      </c>
      <c r="Z12" t="n">
        <v>692</v>
      </c>
    </row>
    <row r="13">
      <c r="A13" s="103" t="n">
        <v>45995.49490525669</v>
      </c>
      <c r="B13" t="inlineStr">
        <is>
          <t>Line Dom</t>
        </is>
      </c>
      <c r="C13" t="inlineStr">
        <is>
          <t>EAR</t>
        </is>
      </c>
      <c r="D13" t="inlineStr">
        <is>
          <t>UA</t>
        </is>
      </c>
      <c r="E13" t="inlineStr">
        <is>
          <t>Express</t>
        </is>
      </c>
      <c r="F13" t="n">
        <v>11</v>
      </c>
      <c r="G13" t="n">
        <v>0</v>
      </c>
      <c r="H13" t="n">
        <v>5</v>
      </c>
      <c r="I13" t="n">
        <v>8</v>
      </c>
      <c r="J13" t="n">
        <v>9</v>
      </c>
      <c r="K13" t="n">
        <v>9</v>
      </c>
      <c r="L13" t="n">
        <v>4</v>
      </c>
      <c r="M13" t="n">
        <v>0</v>
      </c>
      <c r="N13" t="n">
        <v>1</v>
      </c>
      <c r="O13" t="n">
        <v>3</v>
      </c>
      <c r="P13" t="n">
        <v>4</v>
      </c>
      <c r="Q13" t="n">
        <v>4</v>
      </c>
      <c r="R13" t="n">
        <v>576</v>
      </c>
      <c r="S13" t="n">
        <v>571</v>
      </c>
      <c r="T13" t="n">
        <v>367</v>
      </c>
      <c r="U13" t="n">
        <v>444</v>
      </c>
      <c r="V13" t="n">
        <v>437</v>
      </c>
      <c r="W13" t="n">
        <v>437</v>
      </c>
      <c r="X13" t="n">
        <v>11</v>
      </c>
      <c r="Y13" t="n">
        <v>4</v>
      </c>
      <c r="Z13" t="n">
        <v>576</v>
      </c>
    </row>
    <row r="14">
      <c r="A14" s="103" t="n">
        <v>45995.49490525669</v>
      </c>
      <c r="B14" t="inlineStr">
        <is>
          <t>Line Dom</t>
        </is>
      </c>
      <c r="C14" t="inlineStr">
        <is>
          <t>CAK</t>
        </is>
      </c>
      <c r="D14" t="inlineStr">
        <is>
          <t>UA</t>
        </is>
      </c>
      <c r="E14" t="inlineStr">
        <is>
          <t>Express</t>
        </is>
      </c>
      <c r="F14" t="n">
        <v>25</v>
      </c>
      <c r="G14" t="n">
        <v>7</v>
      </c>
      <c r="H14" t="n">
        <v>1</v>
      </c>
      <c r="I14" t="n">
        <v>1</v>
      </c>
      <c r="J14" t="n">
        <v>4</v>
      </c>
      <c r="K14" t="n">
        <v>4</v>
      </c>
      <c r="L14" t="n">
        <v>12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  <c r="R14" t="n">
        <v>1233</v>
      </c>
      <c r="S14" t="n">
        <v>1206</v>
      </c>
      <c r="T14" t="n">
        <v>672</v>
      </c>
      <c r="U14" t="n">
        <v>865</v>
      </c>
      <c r="V14" t="n">
        <v>893</v>
      </c>
      <c r="W14" t="n">
        <v>893</v>
      </c>
      <c r="X14" t="n">
        <v>25</v>
      </c>
      <c r="Y14" t="n">
        <v>12</v>
      </c>
      <c r="Z14" t="n">
        <v>1234</v>
      </c>
    </row>
    <row r="15">
      <c r="A15" s="103" t="n">
        <v>45995.49490525669</v>
      </c>
      <c r="B15" t="inlineStr">
        <is>
          <t>Line Dom</t>
        </is>
      </c>
      <c r="C15" t="inlineStr">
        <is>
          <t>CYS</t>
        </is>
      </c>
      <c r="D15" t="inlineStr">
        <is>
          <t>UA</t>
        </is>
      </c>
      <c r="E15" t="inlineStr">
        <is>
          <t>Express</t>
        </is>
      </c>
      <c r="F15" t="n">
        <v>14</v>
      </c>
      <c r="G15" t="n">
        <v>0</v>
      </c>
      <c r="H15" t="n">
        <v>8</v>
      </c>
      <c r="I15" t="n">
        <v>11</v>
      </c>
      <c r="J15" t="n">
        <v>10</v>
      </c>
      <c r="K15" t="n">
        <v>10</v>
      </c>
      <c r="L15" t="n">
        <v>7</v>
      </c>
      <c r="M15" t="n">
        <v>0</v>
      </c>
      <c r="N15" t="n">
        <v>5</v>
      </c>
      <c r="O15" t="n">
        <v>6</v>
      </c>
      <c r="P15" t="n">
        <v>5</v>
      </c>
      <c r="Q15" t="n">
        <v>5</v>
      </c>
      <c r="R15" t="n">
        <v>680</v>
      </c>
      <c r="S15" t="n">
        <v>672</v>
      </c>
      <c r="T15" t="n">
        <v>399</v>
      </c>
      <c r="U15" t="n">
        <v>487</v>
      </c>
      <c r="V15" t="n">
        <v>513</v>
      </c>
      <c r="W15" t="n">
        <v>513</v>
      </c>
      <c r="X15" t="n">
        <v>14</v>
      </c>
      <c r="Y15" t="n">
        <v>7</v>
      </c>
      <c r="Z15" t="n">
        <v>680</v>
      </c>
    </row>
    <row r="16">
      <c r="A16" s="103" t="n">
        <v>45995.49490525669</v>
      </c>
      <c r="B16" t="inlineStr">
        <is>
          <t>Line Dom</t>
        </is>
      </c>
      <c r="C16" t="inlineStr">
        <is>
          <t>CPR</t>
        </is>
      </c>
      <c r="D16" t="inlineStr">
        <is>
          <t>UA</t>
        </is>
      </c>
      <c r="E16" t="inlineStr">
        <is>
          <t>Express</t>
        </is>
      </c>
      <c r="F16" t="n">
        <v>46</v>
      </c>
      <c r="G16" t="n">
        <v>0</v>
      </c>
      <c r="H16" t="n">
        <v>29</v>
      </c>
      <c r="I16" t="n">
        <v>31</v>
      </c>
      <c r="J16" t="n">
        <v>34</v>
      </c>
      <c r="K16" t="n">
        <v>34</v>
      </c>
      <c r="L16" t="n">
        <v>21</v>
      </c>
      <c r="M16" t="n">
        <v>0</v>
      </c>
      <c r="N16" t="n">
        <v>17</v>
      </c>
      <c r="O16" t="n">
        <v>17</v>
      </c>
      <c r="P16" t="n">
        <v>17</v>
      </c>
      <c r="Q16" t="n">
        <v>17</v>
      </c>
      <c r="R16" t="n">
        <v>2202</v>
      </c>
      <c r="S16" t="n">
        <v>2182</v>
      </c>
      <c r="T16" t="n">
        <v>1314</v>
      </c>
      <c r="U16" t="n">
        <v>1622</v>
      </c>
      <c r="V16" t="n">
        <v>1528</v>
      </c>
      <c r="W16" t="n">
        <v>1528</v>
      </c>
      <c r="X16" t="n">
        <v>48</v>
      </c>
      <c r="Y16" t="n">
        <v>23</v>
      </c>
      <c r="Z16" t="n">
        <v>2205</v>
      </c>
    </row>
    <row r="17">
      <c r="A17" s="103" t="n">
        <v>45995.49490525669</v>
      </c>
      <c r="B17" t="inlineStr">
        <is>
          <t>Line Dom</t>
        </is>
      </c>
      <c r="C17" t="inlineStr">
        <is>
          <t>ECP</t>
        </is>
      </c>
      <c r="D17" t="inlineStr">
        <is>
          <t>UA</t>
        </is>
      </c>
      <c r="E17" t="inlineStr">
        <is>
          <t>Express</t>
        </is>
      </c>
      <c r="F17" t="n">
        <v>25</v>
      </c>
      <c r="G17" t="n">
        <v>0</v>
      </c>
      <c r="H17" t="n">
        <v>16</v>
      </c>
      <c r="I17" t="n">
        <v>18</v>
      </c>
      <c r="J17" t="n">
        <v>17</v>
      </c>
      <c r="K17" t="n">
        <v>17</v>
      </c>
      <c r="L17" t="n">
        <v>11</v>
      </c>
      <c r="M17" t="n">
        <v>0</v>
      </c>
      <c r="N17" t="n">
        <v>7</v>
      </c>
      <c r="O17" t="n">
        <v>8</v>
      </c>
      <c r="P17" t="n">
        <v>9</v>
      </c>
      <c r="Q17" t="n">
        <v>9</v>
      </c>
      <c r="R17" t="n">
        <v>1483</v>
      </c>
      <c r="S17" t="n">
        <v>1456</v>
      </c>
      <c r="T17" t="n">
        <v>952</v>
      </c>
      <c r="U17" t="n">
        <v>1128</v>
      </c>
      <c r="V17" t="n">
        <v>1065</v>
      </c>
      <c r="W17" t="n">
        <v>1065</v>
      </c>
      <c r="X17" t="n">
        <v>25</v>
      </c>
      <c r="Y17" t="n">
        <v>11</v>
      </c>
      <c r="Z17" t="n">
        <v>1483</v>
      </c>
    </row>
    <row r="18">
      <c r="A18" s="103" t="n">
        <v>45995.49490525669</v>
      </c>
      <c r="B18" t="inlineStr">
        <is>
          <t>Line Dom</t>
        </is>
      </c>
      <c r="C18" t="inlineStr">
        <is>
          <t>CMH</t>
        </is>
      </c>
      <c r="D18" t="inlineStr">
        <is>
          <t>UA</t>
        </is>
      </c>
      <c r="E18" t="inlineStr">
        <is>
          <t>Express</t>
        </is>
      </c>
      <c r="F18" t="n">
        <v>93</v>
      </c>
      <c r="G18" t="n">
        <v>2</v>
      </c>
      <c r="H18" t="n">
        <v>48</v>
      </c>
      <c r="I18" t="n">
        <v>66</v>
      </c>
      <c r="J18" t="n">
        <v>49</v>
      </c>
      <c r="K18" t="n">
        <v>49</v>
      </c>
      <c r="L18" t="n">
        <v>42</v>
      </c>
      <c r="M18" t="n">
        <v>0</v>
      </c>
      <c r="N18" t="n">
        <v>21</v>
      </c>
      <c r="O18" t="n">
        <v>30</v>
      </c>
      <c r="P18" t="n">
        <v>17</v>
      </c>
      <c r="Q18" t="n">
        <v>17</v>
      </c>
      <c r="R18" t="n">
        <v>4468</v>
      </c>
      <c r="S18" t="n">
        <v>4359</v>
      </c>
      <c r="T18" t="n">
        <v>2894</v>
      </c>
      <c r="U18" t="n">
        <v>3494</v>
      </c>
      <c r="V18" t="n">
        <v>3153</v>
      </c>
      <c r="W18" t="n">
        <v>3155</v>
      </c>
      <c r="X18" t="n">
        <v>93</v>
      </c>
      <c r="Y18" t="n">
        <v>42</v>
      </c>
      <c r="Z18" t="n">
        <v>4477</v>
      </c>
    </row>
    <row r="19">
      <c r="A19" s="103" t="n">
        <v>45995.49490525669</v>
      </c>
      <c r="B19" t="inlineStr">
        <is>
          <t>Line Dom</t>
        </is>
      </c>
      <c r="C19" t="inlineStr">
        <is>
          <t>SEA</t>
        </is>
      </c>
      <c r="D19" t="inlineStr">
        <is>
          <t>UA</t>
        </is>
      </c>
      <c r="E19" t="inlineStr">
        <is>
          <t>Express</t>
        </is>
      </c>
      <c r="F19" t="n">
        <v>22</v>
      </c>
      <c r="G19" t="n">
        <v>0</v>
      </c>
      <c r="H19" t="n">
        <v>9</v>
      </c>
      <c r="I19" t="n">
        <v>17</v>
      </c>
      <c r="J19" t="n">
        <v>18</v>
      </c>
      <c r="K19" t="n">
        <v>18</v>
      </c>
      <c r="L19" t="n">
        <v>11</v>
      </c>
      <c r="M19" t="n">
        <v>0</v>
      </c>
      <c r="N19" t="n">
        <v>2</v>
      </c>
      <c r="O19" t="n">
        <v>7</v>
      </c>
      <c r="P19" t="n">
        <v>9</v>
      </c>
      <c r="Q19" t="n">
        <v>9</v>
      </c>
      <c r="R19" t="n">
        <v>272</v>
      </c>
      <c r="S19" t="n">
        <v>268</v>
      </c>
      <c r="T19" t="n">
        <v>182</v>
      </c>
      <c r="U19" t="n">
        <v>228</v>
      </c>
      <c r="V19" t="n">
        <v>204</v>
      </c>
      <c r="W19" t="n">
        <v>204</v>
      </c>
      <c r="X19" t="n">
        <v>19</v>
      </c>
      <c r="Y19" t="n">
        <v>8</v>
      </c>
      <c r="Z19" t="n">
        <v>269</v>
      </c>
    </row>
    <row r="20">
      <c r="A20" s="103" t="n">
        <v>45995.49490525669</v>
      </c>
      <c r="B20" t="inlineStr">
        <is>
          <t>Line Dom</t>
        </is>
      </c>
      <c r="C20" t="inlineStr">
        <is>
          <t>ILM</t>
        </is>
      </c>
      <c r="D20" t="inlineStr">
        <is>
          <t>UA</t>
        </is>
      </c>
      <c r="E20" t="inlineStr">
        <is>
          <t>Express</t>
        </is>
      </c>
      <c r="F20" t="n">
        <v>13</v>
      </c>
      <c r="G20" t="n">
        <v>0</v>
      </c>
      <c r="H20" t="n">
        <v>2</v>
      </c>
      <c r="I20" t="n">
        <v>5</v>
      </c>
      <c r="J20" t="n">
        <v>9</v>
      </c>
      <c r="K20" t="n">
        <v>9</v>
      </c>
      <c r="L20" t="n">
        <v>6</v>
      </c>
      <c r="M20" t="n">
        <v>0</v>
      </c>
      <c r="N20" t="n">
        <v>1</v>
      </c>
      <c r="O20" t="n">
        <v>2</v>
      </c>
      <c r="P20" t="n">
        <v>4</v>
      </c>
      <c r="Q20" t="n">
        <v>4</v>
      </c>
      <c r="R20" t="n">
        <v>708</v>
      </c>
      <c r="S20" t="n">
        <v>668</v>
      </c>
      <c r="T20" t="n">
        <v>360</v>
      </c>
      <c r="U20" t="n">
        <v>469</v>
      </c>
      <c r="V20" t="n">
        <v>472</v>
      </c>
      <c r="W20" t="n">
        <v>472</v>
      </c>
      <c r="X20" t="n">
        <v>13</v>
      </c>
      <c r="Y20" t="n">
        <v>6</v>
      </c>
      <c r="Z20" t="n">
        <v>707</v>
      </c>
    </row>
    <row r="21">
      <c r="A21" s="103" t="n">
        <v>45995.49490525669</v>
      </c>
      <c r="B21" t="inlineStr">
        <is>
          <t>Line Dom</t>
        </is>
      </c>
      <c r="C21" t="inlineStr">
        <is>
          <t>ATW</t>
        </is>
      </c>
      <c r="D21" t="inlineStr">
        <is>
          <t>UA</t>
        </is>
      </c>
      <c r="E21" t="inlineStr">
        <is>
          <t>Express</t>
        </is>
      </c>
      <c r="F21" t="n">
        <v>44</v>
      </c>
      <c r="G21" t="n">
        <v>10</v>
      </c>
      <c r="H21" t="n">
        <v>9</v>
      </c>
      <c r="I21" t="n">
        <v>13</v>
      </c>
      <c r="J21" t="n">
        <v>10</v>
      </c>
      <c r="K21" t="n">
        <v>10</v>
      </c>
      <c r="L21" t="n">
        <v>21</v>
      </c>
      <c r="M21" t="n">
        <v>5</v>
      </c>
      <c r="N21" t="n">
        <v>4</v>
      </c>
      <c r="O21" t="n">
        <v>6</v>
      </c>
      <c r="P21" t="n">
        <v>2</v>
      </c>
      <c r="Q21" t="n">
        <v>2</v>
      </c>
      <c r="R21" t="n">
        <v>2204</v>
      </c>
      <c r="S21" t="n">
        <v>2156</v>
      </c>
      <c r="T21" t="n">
        <v>1227</v>
      </c>
      <c r="U21" t="n">
        <v>1544</v>
      </c>
      <c r="V21" t="n">
        <v>1523</v>
      </c>
      <c r="W21" t="n">
        <v>1523</v>
      </c>
      <c r="X21" t="n">
        <v>44</v>
      </c>
      <c r="Y21" t="n">
        <v>21</v>
      </c>
      <c r="Z21" t="n">
        <v>2204</v>
      </c>
    </row>
    <row r="22">
      <c r="A22" s="103" t="n">
        <v>45995.49490525669</v>
      </c>
      <c r="B22" t="inlineStr">
        <is>
          <t>Line Dom</t>
        </is>
      </c>
      <c r="C22" t="inlineStr">
        <is>
          <t>LWS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</v>
      </c>
      <c r="S22" t="n">
        <v>32</v>
      </c>
      <c r="T22" t="n">
        <v>16</v>
      </c>
      <c r="U22" t="n">
        <v>21</v>
      </c>
      <c r="V22" t="n">
        <v>28</v>
      </c>
      <c r="W22" t="n">
        <v>28</v>
      </c>
      <c r="X22" t="n">
        <v>0</v>
      </c>
      <c r="Y22" t="n">
        <v>0</v>
      </c>
      <c r="Z22" t="n">
        <v>31</v>
      </c>
    </row>
    <row r="23">
      <c r="A23" s="103" t="n">
        <v>45995.49490525669</v>
      </c>
      <c r="B23" t="inlineStr">
        <is>
          <t>Line Dom</t>
        </is>
      </c>
      <c r="C23" t="inlineStr">
        <is>
          <t>JLN</t>
        </is>
      </c>
      <c r="D23" t="inlineStr">
        <is>
          <t>UA</t>
        </is>
      </c>
      <c r="E23" t="inlineStr">
        <is>
          <t>Express</t>
        </is>
      </c>
      <c r="F23" t="n">
        <v>12</v>
      </c>
      <c r="G23" t="n">
        <v>4</v>
      </c>
      <c r="H23" t="n">
        <v>4</v>
      </c>
      <c r="I23" t="n">
        <v>4</v>
      </c>
      <c r="J23" t="n">
        <v>3</v>
      </c>
      <c r="K23" t="n">
        <v>3</v>
      </c>
      <c r="L23" t="n">
        <v>5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671</v>
      </c>
      <c r="S23" t="n">
        <v>649</v>
      </c>
      <c r="T23" t="n">
        <v>395</v>
      </c>
      <c r="U23" t="n">
        <v>477</v>
      </c>
      <c r="V23" t="n">
        <v>463</v>
      </c>
      <c r="W23" t="n">
        <v>463</v>
      </c>
      <c r="X23" t="n">
        <v>12</v>
      </c>
      <c r="Y23" t="n">
        <v>5</v>
      </c>
      <c r="Z23" t="n">
        <v>671</v>
      </c>
    </row>
    <row r="24">
      <c r="A24" s="103" t="n">
        <v>45995.49490525669</v>
      </c>
      <c r="B24" t="inlineStr">
        <is>
          <t>Line Int</t>
        </is>
      </c>
      <c r="C24" t="inlineStr">
        <is>
          <t>ZIH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1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</v>
      </c>
      <c r="S24" t="n">
        <v>127</v>
      </c>
      <c r="T24" t="n">
        <v>68</v>
      </c>
      <c r="U24" t="n">
        <v>93</v>
      </c>
      <c r="V24" t="n">
        <v>100</v>
      </c>
      <c r="W24" t="n">
        <v>100</v>
      </c>
      <c r="X24" t="n">
        <v>2</v>
      </c>
      <c r="Y24" t="n">
        <v>0</v>
      </c>
      <c r="Z24" t="n">
        <v>129</v>
      </c>
    </row>
    <row r="25">
      <c r="A25" s="103" t="n">
        <v>45995.49490525669</v>
      </c>
      <c r="B25" t="inlineStr">
        <is>
          <t>Line Dom</t>
        </is>
      </c>
      <c r="C25" t="inlineStr">
        <is>
          <t>CIU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</v>
      </c>
      <c r="S25" t="n">
        <v>135</v>
      </c>
      <c r="T25" t="n">
        <v>80</v>
      </c>
      <c r="U25" t="n">
        <v>97</v>
      </c>
      <c r="V25" t="n">
        <v>84</v>
      </c>
      <c r="W25" t="n">
        <v>84</v>
      </c>
      <c r="X25" t="n">
        <v>0</v>
      </c>
      <c r="Y25" t="n">
        <v>0</v>
      </c>
      <c r="Z25" t="n">
        <v>137</v>
      </c>
    </row>
    <row r="26">
      <c r="A26" s="103" t="n">
        <v>45995.49490525669</v>
      </c>
      <c r="B26" t="inlineStr">
        <is>
          <t>Line Dom</t>
        </is>
      </c>
      <c r="C26" t="inlineStr">
        <is>
          <t>SBP</t>
        </is>
      </c>
      <c r="D26" t="inlineStr">
        <is>
          <t>UA</t>
        </is>
      </c>
      <c r="E26" t="inlineStr">
        <is>
          <t>Express</t>
        </is>
      </c>
      <c r="F26" t="n">
        <v>44</v>
      </c>
      <c r="G26" t="n">
        <v>0</v>
      </c>
      <c r="H26" t="n">
        <v>28</v>
      </c>
      <c r="I26" t="n">
        <v>34</v>
      </c>
      <c r="J26" t="n">
        <v>35</v>
      </c>
      <c r="K26" t="n">
        <v>35</v>
      </c>
      <c r="L26" t="n">
        <v>19</v>
      </c>
      <c r="M26" t="n">
        <v>0</v>
      </c>
      <c r="N26" t="n">
        <v>13</v>
      </c>
      <c r="O26" t="n">
        <v>14</v>
      </c>
      <c r="P26" t="n">
        <v>16</v>
      </c>
      <c r="Q26" t="n">
        <v>16</v>
      </c>
      <c r="R26" t="n">
        <v>2052</v>
      </c>
      <c r="S26" t="n">
        <v>2037</v>
      </c>
      <c r="T26" t="n">
        <v>1338</v>
      </c>
      <c r="U26" t="n">
        <v>1645</v>
      </c>
      <c r="V26" t="n">
        <v>1490</v>
      </c>
      <c r="W26" t="n">
        <v>1491</v>
      </c>
      <c r="X26" t="n">
        <v>42</v>
      </c>
      <c r="Y26" t="n">
        <v>17</v>
      </c>
      <c r="Z26" t="n">
        <v>2051</v>
      </c>
    </row>
    <row r="27">
      <c r="A27" s="103" t="n">
        <v>45995.49490525669</v>
      </c>
      <c r="B27" t="inlineStr">
        <is>
          <t>Line Dom</t>
        </is>
      </c>
      <c r="C27" t="inlineStr">
        <is>
          <t>BFF</t>
        </is>
      </c>
      <c r="D27" t="inlineStr">
        <is>
          <t>UA</t>
        </is>
      </c>
      <c r="E27" t="inlineStr">
        <is>
          <t>Express</t>
        </is>
      </c>
      <c r="F27" t="n">
        <v>12</v>
      </c>
      <c r="G27" t="n">
        <v>0</v>
      </c>
      <c r="H27" t="n">
        <v>7</v>
      </c>
      <c r="I27" t="n">
        <v>9</v>
      </c>
      <c r="J27" t="n">
        <v>12</v>
      </c>
      <c r="K27" t="n">
        <v>12</v>
      </c>
      <c r="L27" t="n">
        <v>5</v>
      </c>
      <c r="M27" t="n">
        <v>0</v>
      </c>
      <c r="N27" t="n">
        <v>3</v>
      </c>
      <c r="O27" t="n">
        <v>5</v>
      </c>
      <c r="P27" t="n">
        <v>5</v>
      </c>
      <c r="Q27" t="n">
        <v>5</v>
      </c>
      <c r="R27" t="n">
        <v>577</v>
      </c>
      <c r="S27" t="n">
        <v>562</v>
      </c>
      <c r="T27" t="n">
        <v>344</v>
      </c>
      <c r="U27" t="n">
        <v>439</v>
      </c>
      <c r="V27" t="n">
        <v>404</v>
      </c>
      <c r="W27" t="n">
        <v>404</v>
      </c>
      <c r="X27" t="n">
        <v>13</v>
      </c>
      <c r="Y27" t="n">
        <v>6</v>
      </c>
      <c r="Z27" t="n">
        <v>578</v>
      </c>
    </row>
    <row r="28">
      <c r="A28" s="103" t="n">
        <v>45995.49490525669</v>
      </c>
      <c r="B28" t="inlineStr">
        <is>
          <t>Line Int</t>
        </is>
      </c>
      <c r="C28" t="inlineStr">
        <is>
          <t>YOW</t>
        </is>
      </c>
      <c r="D28" t="inlineStr">
        <is>
          <t>UA</t>
        </is>
      </c>
      <c r="E28" t="inlineStr">
        <is>
          <t>Express</t>
        </is>
      </c>
      <c r="F28" t="n">
        <v>62</v>
      </c>
      <c r="G28" t="n">
        <v>2</v>
      </c>
      <c r="H28" t="n">
        <v>27</v>
      </c>
      <c r="I28" t="n">
        <v>38</v>
      </c>
      <c r="J28" t="n">
        <v>32</v>
      </c>
      <c r="K28" t="n">
        <v>32</v>
      </c>
      <c r="L28" t="n">
        <v>27</v>
      </c>
      <c r="M28" t="n">
        <v>0</v>
      </c>
      <c r="N28" t="n">
        <v>10</v>
      </c>
      <c r="O28" t="n">
        <v>14</v>
      </c>
      <c r="P28" t="n">
        <v>14</v>
      </c>
      <c r="Q28" t="n">
        <v>14</v>
      </c>
      <c r="R28" t="n">
        <v>2936</v>
      </c>
      <c r="S28" t="n">
        <v>2856</v>
      </c>
      <c r="T28" t="n">
        <v>1785</v>
      </c>
      <c r="U28" t="n">
        <v>2202</v>
      </c>
      <c r="V28" t="n">
        <v>1834</v>
      </c>
      <c r="W28" t="n">
        <v>1834</v>
      </c>
      <c r="X28" t="n">
        <v>62</v>
      </c>
      <c r="Y28" t="n">
        <v>27</v>
      </c>
      <c r="Z28" t="n">
        <v>2936</v>
      </c>
    </row>
    <row r="29">
      <c r="A29" s="103" t="n">
        <v>45995.49490525669</v>
      </c>
      <c r="B29" t="inlineStr">
        <is>
          <t>Line Int</t>
        </is>
      </c>
      <c r="C29" t="inlineStr">
        <is>
          <t>HAV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</v>
      </c>
      <c r="S29" t="n">
        <v>52</v>
      </c>
      <c r="T29" t="n">
        <v>37</v>
      </c>
      <c r="U29" t="n">
        <v>39</v>
      </c>
      <c r="V29" t="n">
        <v>34</v>
      </c>
      <c r="W29" t="n">
        <v>34</v>
      </c>
      <c r="X29" t="n">
        <v>0</v>
      </c>
      <c r="Y29" t="n">
        <v>0</v>
      </c>
      <c r="Z29" t="n">
        <v>53</v>
      </c>
    </row>
    <row r="30">
      <c r="A30" s="103" t="n">
        <v>45995.49490525669</v>
      </c>
      <c r="B30" t="inlineStr">
        <is>
          <t>Line Dom</t>
        </is>
      </c>
      <c r="C30" t="inlineStr">
        <is>
          <t>FAR</t>
        </is>
      </c>
      <c r="D30" t="inlineStr">
        <is>
          <t>UA</t>
        </is>
      </c>
      <c r="E30" t="inlineStr">
        <is>
          <t>Express</t>
        </is>
      </c>
      <c r="F30" t="n">
        <v>35</v>
      </c>
      <c r="G30" t="n">
        <v>9</v>
      </c>
      <c r="H30" t="n">
        <v>9</v>
      </c>
      <c r="I30" t="n">
        <v>13</v>
      </c>
      <c r="J30" t="n">
        <v>7</v>
      </c>
      <c r="K30" t="n">
        <v>7</v>
      </c>
      <c r="L30" t="n">
        <v>13</v>
      </c>
      <c r="M30" t="n">
        <v>2</v>
      </c>
      <c r="N30" t="n">
        <v>5</v>
      </c>
      <c r="O30" t="n">
        <v>7</v>
      </c>
      <c r="P30" t="n">
        <v>3</v>
      </c>
      <c r="Q30" t="n">
        <v>3</v>
      </c>
      <c r="R30" t="n">
        <v>2037</v>
      </c>
      <c r="S30" t="n">
        <v>2015</v>
      </c>
      <c r="T30" t="n">
        <v>1106</v>
      </c>
      <c r="U30" t="n">
        <v>1443</v>
      </c>
      <c r="V30" t="n">
        <v>1291</v>
      </c>
      <c r="W30" t="n">
        <v>1291</v>
      </c>
      <c r="X30" t="n">
        <v>35</v>
      </c>
      <c r="Y30" t="n">
        <v>13</v>
      </c>
      <c r="Z30" t="n">
        <v>2038</v>
      </c>
    </row>
    <row r="31">
      <c r="A31" s="103" t="n">
        <v>45995.49490525669</v>
      </c>
      <c r="B31" t="inlineStr">
        <is>
          <t>Line Dom</t>
        </is>
      </c>
      <c r="C31" t="inlineStr">
        <is>
          <t>PWM</t>
        </is>
      </c>
      <c r="D31" t="inlineStr">
        <is>
          <t>UA</t>
        </is>
      </c>
      <c r="E31" t="inlineStr">
        <is>
          <t>Express</t>
        </is>
      </c>
      <c r="F31" t="n">
        <v>47</v>
      </c>
      <c r="G31" t="n">
        <v>1</v>
      </c>
      <c r="H31" t="n">
        <v>22</v>
      </c>
      <c r="I31" t="n">
        <v>27</v>
      </c>
      <c r="J31" t="n">
        <v>30</v>
      </c>
      <c r="K31" t="n">
        <v>30</v>
      </c>
      <c r="L31" t="n">
        <v>19</v>
      </c>
      <c r="M31" t="n">
        <v>0</v>
      </c>
      <c r="N31" t="n">
        <v>7</v>
      </c>
      <c r="O31" t="n">
        <v>10</v>
      </c>
      <c r="P31" t="n">
        <v>9</v>
      </c>
      <c r="Q31" t="n">
        <v>9</v>
      </c>
      <c r="R31" t="n">
        <v>2330</v>
      </c>
      <c r="S31" t="n">
        <v>2258</v>
      </c>
      <c r="T31" t="n">
        <v>1605</v>
      </c>
      <c r="U31" t="n">
        <v>1881</v>
      </c>
      <c r="V31" t="n">
        <v>1828</v>
      </c>
      <c r="W31" t="n">
        <v>1828</v>
      </c>
      <c r="X31" t="n">
        <v>47</v>
      </c>
      <c r="Y31" t="n">
        <v>20</v>
      </c>
      <c r="Z31" t="n">
        <v>2331</v>
      </c>
    </row>
    <row r="32">
      <c r="A32" s="103" t="n">
        <v>45995.49490525669</v>
      </c>
      <c r="B32" t="inlineStr">
        <is>
          <t>Line Dom</t>
        </is>
      </c>
      <c r="C32" t="inlineStr">
        <is>
          <t>LBL</t>
        </is>
      </c>
      <c r="D32" t="inlineStr">
        <is>
          <t>UA</t>
        </is>
      </c>
      <c r="E32" t="inlineStr">
        <is>
          <t>Express</t>
        </is>
      </c>
      <c r="F32" t="n">
        <v>10</v>
      </c>
      <c r="G32" t="n">
        <v>0</v>
      </c>
      <c r="H32" t="n">
        <v>8</v>
      </c>
      <c r="I32" t="n">
        <v>10</v>
      </c>
      <c r="J32" t="n">
        <v>8</v>
      </c>
      <c r="K32" t="n">
        <v>8</v>
      </c>
      <c r="L32" t="n">
        <v>4</v>
      </c>
      <c r="M32" t="n">
        <v>0</v>
      </c>
      <c r="N32" t="n">
        <v>4</v>
      </c>
      <c r="O32" t="n">
        <v>5</v>
      </c>
      <c r="P32" t="n">
        <v>3</v>
      </c>
      <c r="Q32" t="n">
        <v>3</v>
      </c>
      <c r="R32" t="n">
        <v>576</v>
      </c>
      <c r="S32" t="n">
        <v>560</v>
      </c>
      <c r="T32" t="n">
        <v>385</v>
      </c>
      <c r="U32" t="n">
        <v>449</v>
      </c>
      <c r="V32" t="n">
        <v>430</v>
      </c>
      <c r="W32" t="n">
        <v>430</v>
      </c>
      <c r="X32" t="n">
        <v>12</v>
      </c>
      <c r="Y32" t="n">
        <v>6</v>
      </c>
      <c r="Z32" t="n">
        <v>579</v>
      </c>
    </row>
    <row r="33">
      <c r="A33" s="103" t="n">
        <v>45995.49490525669</v>
      </c>
      <c r="B33" t="inlineStr">
        <is>
          <t>Line Dom</t>
        </is>
      </c>
      <c r="C33" t="inlineStr">
        <is>
          <t>JST</t>
        </is>
      </c>
      <c r="D33" t="inlineStr">
        <is>
          <t>UA</t>
        </is>
      </c>
      <c r="E33" t="inlineStr">
        <is>
          <t>Express</t>
        </is>
      </c>
      <c r="F33" t="n">
        <v>13</v>
      </c>
      <c r="G33" t="n">
        <v>4</v>
      </c>
      <c r="H33" t="n">
        <v>3</v>
      </c>
      <c r="I33" t="n">
        <v>3</v>
      </c>
      <c r="J33" t="n">
        <v>5</v>
      </c>
      <c r="K33" t="n">
        <v>5</v>
      </c>
      <c r="L33" t="n">
        <v>6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673</v>
      </c>
      <c r="S33" t="n">
        <v>656</v>
      </c>
      <c r="T33" t="n">
        <v>377</v>
      </c>
      <c r="U33" t="n">
        <v>464</v>
      </c>
      <c r="V33" t="n">
        <v>499</v>
      </c>
      <c r="W33" t="n">
        <v>499</v>
      </c>
      <c r="X33" t="n">
        <v>12</v>
      </c>
      <c r="Y33" t="n">
        <v>5</v>
      </c>
      <c r="Z33" t="n">
        <v>672</v>
      </c>
    </row>
    <row r="34">
      <c r="A34" s="103" t="n">
        <v>45995.49490525669</v>
      </c>
      <c r="B34" t="inlineStr">
        <is>
          <t>Line Dom</t>
        </is>
      </c>
      <c r="C34" t="inlineStr">
        <is>
          <t>OMA</t>
        </is>
      </c>
      <c r="D34" t="inlineStr">
        <is>
          <t>UA</t>
        </is>
      </c>
      <c r="E34" t="inlineStr">
        <is>
          <t>Express</t>
        </is>
      </c>
      <c r="F34" t="n">
        <v>28</v>
      </c>
      <c r="G34" t="n">
        <v>3</v>
      </c>
      <c r="H34" t="n">
        <v>12</v>
      </c>
      <c r="I34" t="n">
        <v>17</v>
      </c>
      <c r="J34" t="n">
        <v>13</v>
      </c>
      <c r="K34" t="n">
        <v>13</v>
      </c>
      <c r="L34" t="n">
        <v>10</v>
      </c>
      <c r="M34" t="n">
        <v>0</v>
      </c>
      <c r="N34" t="n">
        <v>5</v>
      </c>
      <c r="O34" t="n">
        <v>8</v>
      </c>
      <c r="P34" t="n">
        <v>5</v>
      </c>
      <c r="Q34" t="n">
        <v>5</v>
      </c>
      <c r="R34" t="n">
        <v>1156</v>
      </c>
      <c r="S34" t="n">
        <v>1141</v>
      </c>
      <c r="T34" t="n">
        <v>760</v>
      </c>
      <c r="U34" t="n">
        <v>931</v>
      </c>
      <c r="V34" t="n">
        <v>889</v>
      </c>
      <c r="W34" t="n">
        <v>890</v>
      </c>
      <c r="X34" t="n">
        <v>28</v>
      </c>
      <c r="Y34" t="n">
        <v>10</v>
      </c>
      <c r="Z34" t="n">
        <v>1157</v>
      </c>
    </row>
    <row r="35">
      <c r="A35" s="103" t="n">
        <v>45995.49490525669</v>
      </c>
      <c r="B35" t="inlineStr">
        <is>
          <t>Line Dom</t>
        </is>
      </c>
      <c r="C35" t="inlineStr">
        <is>
          <t>CHS</t>
        </is>
      </c>
      <c r="D35" t="inlineStr">
        <is>
          <t>UA</t>
        </is>
      </c>
      <c r="E35" t="inlineStr">
        <is>
          <t>Express</t>
        </is>
      </c>
      <c r="F35" t="n">
        <v>19</v>
      </c>
      <c r="G35" t="n">
        <v>0</v>
      </c>
      <c r="H35" t="n">
        <v>10</v>
      </c>
      <c r="I35" t="n">
        <v>14</v>
      </c>
      <c r="J35" t="n">
        <v>14</v>
      </c>
      <c r="K35" t="n">
        <v>14</v>
      </c>
      <c r="L35" t="n">
        <v>9</v>
      </c>
      <c r="M35" t="n">
        <v>0</v>
      </c>
      <c r="N35" t="n">
        <v>4</v>
      </c>
      <c r="O35" t="n">
        <v>6</v>
      </c>
      <c r="P35" t="n">
        <v>7</v>
      </c>
      <c r="Q35" t="n">
        <v>7</v>
      </c>
      <c r="R35" t="n">
        <v>1845</v>
      </c>
      <c r="S35" t="n">
        <v>1778</v>
      </c>
      <c r="T35" t="n">
        <v>1193</v>
      </c>
      <c r="U35" t="n">
        <v>1446</v>
      </c>
      <c r="V35" t="n">
        <v>1341</v>
      </c>
      <c r="W35" t="n">
        <v>1341</v>
      </c>
      <c r="X35" t="n">
        <v>20</v>
      </c>
      <c r="Y35" t="n">
        <v>10</v>
      </c>
      <c r="Z35" t="n">
        <v>1844</v>
      </c>
    </row>
    <row r="36">
      <c r="A36" s="103" t="n">
        <v>45995.49490525669</v>
      </c>
      <c r="B36" t="inlineStr">
        <is>
          <t>Line Int</t>
        </is>
      </c>
      <c r="C36" t="inlineStr">
        <is>
          <t>PXM</t>
        </is>
      </c>
      <c r="D36" t="inlineStr">
        <is>
          <t>UA</t>
        </is>
      </c>
      <c r="E36" t="inlineStr">
        <is>
          <t>Express</t>
        </is>
      </c>
      <c r="F36" t="n">
        <v>3</v>
      </c>
      <c r="G36" t="n">
        <v>0</v>
      </c>
      <c r="H36" t="n">
        <v>2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</v>
      </c>
      <c r="S36" t="n">
        <v>46</v>
      </c>
      <c r="T36" t="n">
        <v>26</v>
      </c>
      <c r="U36" t="n">
        <v>39</v>
      </c>
      <c r="V36" t="n">
        <v>24</v>
      </c>
      <c r="W36" t="n">
        <v>24</v>
      </c>
      <c r="X36" t="n">
        <v>3</v>
      </c>
      <c r="Y36" t="n">
        <v>1</v>
      </c>
      <c r="Z36" t="n">
        <v>46</v>
      </c>
    </row>
    <row r="37">
      <c r="A37" s="103" t="n">
        <v>45995.49490525669</v>
      </c>
      <c r="B37" t="inlineStr">
        <is>
          <t>Line Dom</t>
        </is>
      </c>
      <c r="C37" t="inlineStr">
        <is>
          <t>BGR</t>
        </is>
      </c>
      <c r="D37" t="inlineStr">
        <is>
          <t>UA</t>
        </is>
      </c>
      <c r="E37" t="inlineStr">
        <is>
          <t>Express</t>
        </is>
      </c>
      <c r="F37" t="n">
        <v>12</v>
      </c>
      <c r="G37" t="n">
        <v>0</v>
      </c>
      <c r="H37" t="n">
        <v>5</v>
      </c>
      <c r="I37" t="n">
        <v>6</v>
      </c>
      <c r="J37" t="n">
        <v>8</v>
      </c>
      <c r="K37" t="n">
        <v>8</v>
      </c>
      <c r="L37" t="n">
        <v>6</v>
      </c>
      <c r="M37" t="n">
        <v>0</v>
      </c>
      <c r="N37" t="n">
        <v>2</v>
      </c>
      <c r="O37" t="n">
        <v>2</v>
      </c>
      <c r="P37" t="n">
        <v>4</v>
      </c>
      <c r="Q37" t="n">
        <v>4</v>
      </c>
      <c r="R37" t="n">
        <v>932</v>
      </c>
      <c r="S37" t="n">
        <v>906</v>
      </c>
      <c r="T37" t="n">
        <v>546</v>
      </c>
      <c r="U37" t="n">
        <v>670</v>
      </c>
      <c r="V37" t="n">
        <v>675</v>
      </c>
      <c r="W37" t="n">
        <v>675</v>
      </c>
      <c r="X37" t="n">
        <v>12</v>
      </c>
      <c r="Y37" t="n">
        <v>6</v>
      </c>
      <c r="Z37" t="n">
        <v>929</v>
      </c>
    </row>
    <row r="38">
      <c r="A38" s="103" t="n">
        <v>45995.49490525669</v>
      </c>
      <c r="B38" t="inlineStr">
        <is>
          <t>Line Dom</t>
        </is>
      </c>
      <c r="C38" t="inlineStr">
        <is>
          <t>HSV</t>
        </is>
      </c>
      <c r="D38" t="inlineStr">
        <is>
          <t>UA</t>
        </is>
      </c>
      <c r="E38" t="inlineStr">
        <is>
          <t>Express</t>
        </is>
      </c>
      <c r="F38" t="n">
        <v>85</v>
      </c>
      <c r="G38" t="n">
        <v>4</v>
      </c>
      <c r="H38" t="n">
        <v>40</v>
      </c>
      <c r="I38" t="n">
        <v>51</v>
      </c>
      <c r="J38" t="n">
        <v>43</v>
      </c>
      <c r="K38" t="n">
        <v>43</v>
      </c>
      <c r="L38" t="n">
        <v>35</v>
      </c>
      <c r="M38" t="n">
        <v>1</v>
      </c>
      <c r="N38" t="n">
        <v>15</v>
      </c>
      <c r="O38" t="n">
        <v>19</v>
      </c>
      <c r="P38" t="n">
        <v>19</v>
      </c>
      <c r="Q38" t="n">
        <v>19</v>
      </c>
      <c r="R38" t="n">
        <v>3779</v>
      </c>
      <c r="S38" t="n">
        <v>3730</v>
      </c>
      <c r="T38" t="n">
        <v>2286</v>
      </c>
      <c r="U38" t="n">
        <v>2822</v>
      </c>
      <c r="V38" t="n">
        <v>2773</v>
      </c>
      <c r="W38" t="n">
        <v>2773</v>
      </c>
      <c r="X38" t="n">
        <v>85</v>
      </c>
      <c r="Y38" t="n">
        <v>35</v>
      </c>
      <c r="Z38" t="n">
        <v>3780</v>
      </c>
    </row>
    <row r="39">
      <c r="A39" s="103" t="n">
        <v>45995.49490525669</v>
      </c>
      <c r="B39" t="inlineStr">
        <is>
          <t>Line Dom</t>
        </is>
      </c>
      <c r="C39" t="inlineStr">
        <is>
          <t>BZN</t>
        </is>
      </c>
      <c r="D39" t="inlineStr">
        <is>
          <t>UA</t>
        </is>
      </c>
      <c r="E39" t="inlineStr">
        <is>
          <t>Express</t>
        </is>
      </c>
      <c r="F39" t="n">
        <v>13</v>
      </c>
      <c r="G39" t="n">
        <v>0</v>
      </c>
      <c r="H39" t="n">
        <v>7</v>
      </c>
      <c r="I39" t="n">
        <v>9</v>
      </c>
      <c r="J39" t="n">
        <v>9</v>
      </c>
      <c r="K39" t="n">
        <v>9</v>
      </c>
      <c r="L39" t="n">
        <v>7</v>
      </c>
      <c r="M39" t="n">
        <v>0</v>
      </c>
      <c r="N39" t="n">
        <v>4</v>
      </c>
      <c r="O39" t="n">
        <v>5</v>
      </c>
      <c r="P39" t="n">
        <v>5</v>
      </c>
      <c r="Q39" t="n">
        <v>5</v>
      </c>
      <c r="R39" t="n">
        <v>866</v>
      </c>
      <c r="S39" t="n">
        <v>858</v>
      </c>
      <c r="T39" t="n">
        <v>605</v>
      </c>
      <c r="U39" t="n">
        <v>729</v>
      </c>
      <c r="V39" t="n">
        <v>670</v>
      </c>
      <c r="W39" t="n">
        <v>670</v>
      </c>
      <c r="X39" t="n">
        <v>12</v>
      </c>
      <c r="Y39" t="n">
        <v>6</v>
      </c>
      <c r="Z39" t="n">
        <v>864</v>
      </c>
    </row>
    <row r="40">
      <c r="A40" s="103" t="n">
        <v>45995.49490525669</v>
      </c>
      <c r="B40" t="inlineStr">
        <is>
          <t>Line Dom</t>
        </is>
      </c>
      <c r="C40" t="inlineStr">
        <is>
          <t>LEX</t>
        </is>
      </c>
      <c r="D40" t="inlineStr">
        <is>
          <t>UA</t>
        </is>
      </c>
      <c r="E40" t="inlineStr">
        <is>
          <t>Express</t>
        </is>
      </c>
      <c r="F40" t="n">
        <v>32</v>
      </c>
      <c r="G40" t="n">
        <v>4</v>
      </c>
      <c r="H40" t="n">
        <v>12</v>
      </c>
      <c r="I40" t="n">
        <v>14</v>
      </c>
      <c r="J40" t="n">
        <v>12</v>
      </c>
      <c r="K40" t="n">
        <v>12</v>
      </c>
      <c r="L40" t="n">
        <v>14</v>
      </c>
      <c r="M40" t="n">
        <v>1</v>
      </c>
      <c r="N40" t="n">
        <v>5</v>
      </c>
      <c r="O40" t="n">
        <v>6</v>
      </c>
      <c r="P40" t="n">
        <v>3</v>
      </c>
      <c r="Q40" t="n">
        <v>3</v>
      </c>
      <c r="R40" t="n">
        <v>1646</v>
      </c>
      <c r="S40" t="n">
        <v>1626</v>
      </c>
      <c r="T40" t="n">
        <v>957</v>
      </c>
      <c r="U40" t="n">
        <v>1210</v>
      </c>
      <c r="V40" t="n">
        <v>1178</v>
      </c>
      <c r="W40" t="n">
        <v>1178</v>
      </c>
      <c r="X40" t="n">
        <v>33</v>
      </c>
      <c r="Y40" t="n">
        <v>15</v>
      </c>
      <c r="Z40" t="n">
        <v>1648</v>
      </c>
    </row>
    <row r="41">
      <c r="A41" s="103" t="n">
        <v>45995.49490525669</v>
      </c>
      <c r="B41" t="inlineStr">
        <is>
          <t>Line Dom</t>
        </is>
      </c>
      <c r="C41" t="inlineStr">
        <is>
          <t>MSO</t>
        </is>
      </c>
      <c r="D41" t="inlineStr">
        <is>
          <t>UA</t>
        </is>
      </c>
      <c r="E41" t="inlineStr">
        <is>
          <t>Express</t>
        </is>
      </c>
      <c r="F41" t="n">
        <v>6</v>
      </c>
      <c r="G41" t="n">
        <v>0</v>
      </c>
      <c r="H41" t="n">
        <v>2</v>
      </c>
      <c r="I41" t="n">
        <v>2</v>
      </c>
      <c r="J41" t="n">
        <v>3</v>
      </c>
      <c r="K41" t="n">
        <v>3</v>
      </c>
      <c r="L41" t="n">
        <v>3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589</v>
      </c>
      <c r="S41" t="n">
        <v>583</v>
      </c>
      <c r="T41" t="n">
        <v>371</v>
      </c>
      <c r="U41" t="n">
        <v>484</v>
      </c>
      <c r="V41" t="n">
        <v>390</v>
      </c>
      <c r="W41" t="n">
        <v>390</v>
      </c>
      <c r="X41" t="n">
        <v>6</v>
      </c>
      <c r="Y41" t="n">
        <v>3</v>
      </c>
      <c r="Z41" t="n">
        <v>589</v>
      </c>
    </row>
    <row r="42">
      <c r="A42" s="103" t="n">
        <v>45995.49490525669</v>
      </c>
      <c r="B42" t="inlineStr">
        <is>
          <t>Line Dom</t>
        </is>
      </c>
      <c r="C42" t="inlineStr">
        <is>
          <t>OTH</t>
        </is>
      </c>
      <c r="D42" t="inlineStr">
        <is>
          <t>UA</t>
        </is>
      </c>
      <c r="E42" t="inlineStr">
        <is>
          <t>Express</t>
        </is>
      </c>
      <c r="F42" t="n">
        <v>6</v>
      </c>
      <c r="G42" t="n">
        <v>0</v>
      </c>
      <c r="H42" t="n">
        <v>5</v>
      </c>
      <c r="I42" t="n">
        <v>6</v>
      </c>
      <c r="J42" t="n">
        <v>5</v>
      </c>
      <c r="K42" t="n">
        <v>5</v>
      </c>
      <c r="L42" t="n">
        <v>2</v>
      </c>
      <c r="M42" t="n">
        <v>0</v>
      </c>
      <c r="N42" t="n">
        <v>1</v>
      </c>
      <c r="O42" t="n">
        <v>2</v>
      </c>
      <c r="P42" t="n">
        <v>1</v>
      </c>
      <c r="Q42" t="n">
        <v>1</v>
      </c>
      <c r="R42" t="n">
        <v>455</v>
      </c>
      <c r="S42" t="n">
        <v>453</v>
      </c>
      <c r="T42" t="n">
        <v>256</v>
      </c>
      <c r="U42" t="n">
        <v>360</v>
      </c>
      <c r="V42" t="n">
        <v>294</v>
      </c>
      <c r="W42" t="n">
        <v>294</v>
      </c>
      <c r="X42" t="n">
        <v>6</v>
      </c>
      <c r="Y42" t="n">
        <v>2</v>
      </c>
      <c r="Z42" t="n">
        <v>455</v>
      </c>
    </row>
    <row r="43">
      <c r="A43" s="103" t="n">
        <v>45995.49490525669</v>
      </c>
      <c r="B43" t="inlineStr">
        <is>
          <t>Line Dom</t>
        </is>
      </c>
      <c r="C43" t="inlineStr">
        <is>
          <t>VCT</t>
        </is>
      </c>
      <c r="D43" t="inlineStr">
        <is>
          <t>UA</t>
        </is>
      </c>
      <c r="E43" t="inlineStr">
        <is>
          <t>Express</t>
        </is>
      </c>
      <c r="F43" t="n">
        <v>13</v>
      </c>
      <c r="G43" t="n">
        <v>0</v>
      </c>
      <c r="H43" t="n">
        <v>7</v>
      </c>
      <c r="I43" t="n">
        <v>9</v>
      </c>
      <c r="J43" t="n">
        <v>11</v>
      </c>
      <c r="K43" t="n">
        <v>11</v>
      </c>
      <c r="L43" t="n">
        <v>6</v>
      </c>
      <c r="M43" t="n">
        <v>0</v>
      </c>
      <c r="N43" t="n">
        <v>2</v>
      </c>
      <c r="O43" t="n">
        <v>3</v>
      </c>
      <c r="P43" t="n">
        <v>5</v>
      </c>
      <c r="Q43" t="n">
        <v>5</v>
      </c>
      <c r="R43" t="n">
        <v>546</v>
      </c>
      <c r="S43" t="n">
        <v>524</v>
      </c>
      <c r="T43" t="n">
        <v>360</v>
      </c>
      <c r="U43" t="n">
        <v>407</v>
      </c>
      <c r="V43" t="n">
        <v>394</v>
      </c>
      <c r="W43" t="n">
        <v>394</v>
      </c>
      <c r="X43" t="n">
        <v>13</v>
      </c>
      <c r="Y43" t="n">
        <v>6</v>
      </c>
      <c r="Z43" t="n">
        <v>546</v>
      </c>
    </row>
    <row r="44">
      <c r="A44" s="103" t="n">
        <v>45995.49490525669</v>
      </c>
      <c r="B44" t="inlineStr">
        <is>
          <t>Line Dom</t>
        </is>
      </c>
      <c r="C44" t="inlineStr">
        <is>
          <t>AUS</t>
        </is>
      </c>
      <c r="D44" t="inlineStr">
        <is>
          <t>UA</t>
        </is>
      </c>
      <c r="E44" t="inlineStr">
        <is>
          <t>Express</t>
        </is>
      </c>
      <c r="F44" t="n">
        <v>9</v>
      </c>
      <c r="G44" t="n">
        <v>0</v>
      </c>
      <c r="H44" t="n">
        <v>5</v>
      </c>
      <c r="I44" t="n">
        <v>6</v>
      </c>
      <c r="J44" t="n">
        <v>5</v>
      </c>
      <c r="K44" t="n">
        <v>5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932</v>
      </c>
      <c r="S44" t="n">
        <v>922</v>
      </c>
      <c r="T44" t="n">
        <v>638</v>
      </c>
      <c r="U44" t="n">
        <v>786</v>
      </c>
      <c r="V44" t="n">
        <v>664</v>
      </c>
      <c r="W44" t="n">
        <v>664</v>
      </c>
      <c r="X44" t="n">
        <v>9</v>
      </c>
      <c r="Y44" t="n">
        <v>1</v>
      </c>
      <c r="Z44" t="n">
        <v>930</v>
      </c>
    </row>
    <row r="45">
      <c r="A45" s="103" t="n">
        <v>45995.49490525669</v>
      </c>
      <c r="B45" t="inlineStr">
        <is>
          <t>Line Dom</t>
        </is>
      </c>
      <c r="C45" t="inlineStr">
        <is>
          <t>PIA</t>
        </is>
      </c>
      <c r="D45" t="inlineStr">
        <is>
          <t>UA</t>
        </is>
      </c>
      <c r="E45" t="inlineStr">
        <is>
          <t>Express</t>
        </is>
      </c>
      <c r="F45" t="n">
        <v>41</v>
      </c>
      <c r="G45" t="n">
        <v>10</v>
      </c>
      <c r="H45" t="n">
        <v>8</v>
      </c>
      <c r="I45" t="n">
        <v>9</v>
      </c>
      <c r="J45" t="n">
        <v>7</v>
      </c>
      <c r="K45" t="n">
        <v>7</v>
      </c>
      <c r="L45" t="n">
        <v>18</v>
      </c>
      <c r="M45" t="n">
        <v>2</v>
      </c>
      <c r="N45" t="n">
        <v>1</v>
      </c>
      <c r="O45" t="n">
        <v>2</v>
      </c>
      <c r="P45" t="n">
        <v>2</v>
      </c>
      <c r="Q45" t="n">
        <v>2</v>
      </c>
      <c r="R45" t="n">
        <v>1668</v>
      </c>
      <c r="S45" t="n">
        <v>1631</v>
      </c>
      <c r="T45" t="n">
        <v>828</v>
      </c>
      <c r="U45" t="n">
        <v>1128</v>
      </c>
      <c r="V45" t="n">
        <v>1044</v>
      </c>
      <c r="W45" t="n">
        <v>1044</v>
      </c>
      <c r="X45" t="n">
        <v>41</v>
      </c>
      <c r="Y45" t="n">
        <v>19</v>
      </c>
      <c r="Z45" t="n">
        <v>1669</v>
      </c>
    </row>
    <row r="46">
      <c r="A46" s="103" t="n">
        <v>45995.49490525669</v>
      </c>
      <c r="B46" t="inlineStr">
        <is>
          <t>Line Dom</t>
        </is>
      </c>
      <c r="C46" t="inlineStr">
        <is>
          <t>MCI</t>
        </is>
      </c>
      <c r="D46" t="inlineStr">
        <is>
          <t>UA</t>
        </is>
      </c>
      <c r="E46" t="inlineStr">
        <is>
          <t>Express</t>
        </is>
      </c>
      <c r="F46" t="n">
        <v>72</v>
      </c>
      <c r="G46" t="n">
        <v>6</v>
      </c>
      <c r="H46" t="n">
        <v>23</v>
      </c>
      <c r="I46" t="n">
        <v>41</v>
      </c>
      <c r="J46" t="n">
        <v>41</v>
      </c>
      <c r="K46" t="n">
        <v>42</v>
      </c>
      <c r="L46" t="n">
        <v>31</v>
      </c>
      <c r="M46" t="n">
        <v>4</v>
      </c>
      <c r="N46" t="n">
        <v>5</v>
      </c>
      <c r="O46" t="n">
        <v>12</v>
      </c>
      <c r="P46" t="n">
        <v>15</v>
      </c>
      <c r="Q46" t="n">
        <v>15</v>
      </c>
      <c r="R46" t="n">
        <v>3059</v>
      </c>
      <c r="S46" t="n">
        <v>2986</v>
      </c>
      <c r="T46" t="n">
        <v>1865</v>
      </c>
      <c r="U46" t="n">
        <v>2416</v>
      </c>
      <c r="V46" t="n">
        <v>2386</v>
      </c>
      <c r="W46" t="n">
        <v>2387</v>
      </c>
      <c r="X46" t="n">
        <v>72</v>
      </c>
      <c r="Y46" t="n">
        <v>31</v>
      </c>
      <c r="Z46" t="n">
        <v>3056</v>
      </c>
    </row>
    <row r="47">
      <c r="A47" s="103" t="n">
        <v>45995.49490525669</v>
      </c>
      <c r="B47" t="inlineStr">
        <is>
          <t>Line Dom</t>
        </is>
      </c>
      <c r="C47" t="inlineStr">
        <is>
          <t>CID</t>
        </is>
      </c>
      <c r="D47" t="inlineStr">
        <is>
          <t>UA</t>
        </is>
      </c>
      <c r="E47" t="inlineStr">
        <is>
          <t>Express</t>
        </is>
      </c>
      <c r="F47" t="n">
        <v>32</v>
      </c>
      <c r="G47" t="n">
        <v>6</v>
      </c>
      <c r="H47" t="n">
        <v>7</v>
      </c>
      <c r="I47" t="n">
        <v>9</v>
      </c>
      <c r="J47" t="n">
        <v>7</v>
      </c>
      <c r="K47" t="n">
        <v>7</v>
      </c>
      <c r="L47" t="n">
        <v>13</v>
      </c>
      <c r="M47" t="n">
        <v>0</v>
      </c>
      <c r="N47" t="n">
        <v>2</v>
      </c>
      <c r="O47" t="n">
        <v>3</v>
      </c>
      <c r="P47" t="n">
        <v>1</v>
      </c>
      <c r="Q47" t="n">
        <v>1</v>
      </c>
      <c r="R47" t="n">
        <v>1346</v>
      </c>
      <c r="S47" t="n">
        <v>1317</v>
      </c>
      <c r="T47" t="n">
        <v>794</v>
      </c>
      <c r="U47" t="n">
        <v>985</v>
      </c>
      <c r="V47" t="n">
        <v>855</v>
      </c>
      <c r="W47" t="n">
        <v>855</v>
      </c>
      <c r="X47" t="n">
        <v>32</v>
      </c>
      <c r="Y47" t="n">
        <v>13</v>
      </c>
      <c r="Z47" t="n">
        <v>1346</v>
      </c>
    </row>
    <row r="48">
      <c r="A48" s="103" t="n">
        <v>45995.49490525669</v>
      </c>
      <c r="B48" t="inlineStr">
        <is>
          <t>Line Dom</t>
        </is>
      </c>
      <c r="C48" t="inlineStr">
        <is>
          <t>BTM</t>
        </is>
      </c>
      <c r="D48" t="inlineStr">
        <is>
          <t>UA</t>
        </is>
      </c>
      <c r="E48" t="inlineStr">
        <is>
          <t>Express</t>
        </is>
      </c>
      <c r="F48" t="n">
        <v>8</v>
      </c>
      <c r="G48" t="n">
        <v>0</v>
      </c>
      <c r="H48" t="n">
        <v>6</v>
      </c>
      <c r="I48" t="n">
        <v>6</v>
      </c>
      <c r="J48" t="n">
        <v>8</v>
      </c>
      <c r="K48" t="n">
        <v>8</v>
      </c>
      <c r="L48" t="n">
        <v>4</v>
      </c>
      <c r="M48" t="n">
        <v>0</v>
      </c>
      <c r="N48" t="n">
        <v>3</v>
      </c>
      <c r="O48" t="n">
        <v>3</v>
      </c>
      <c r="P48" t="n">
        <v>4</v>
      </c>
      <c r="Q48" t="n">
        <v>4</v>
      </c>
      <c r="R48" t="n">
        <v>335</v>
      </c>
      <c r="S48" t="n">
        <v>333</v>
      </c>
      <c r="T48" t="n">
        <v>202</v>
      </c>
      <c r="U48" t="n">
        <v>231</v>
      </c>
      <c r="V48" t="n">
        <v>262</v>
      </c>
      <c r="W48" t="n">
        <v>262</v>
      </c>
      <c r="X48" t="n">
        <v>8</v>
      </c>
      <c r="Y48" t="n">
        <v>4</v>
      </c>
      <c r="Z48" t="n">
        <v>336</v>
      </c>
    </row>
    <row r="49">
      <c r="A49" s="103" t="n">
        <v>45995.49490525669</v>
      </c>
      <c r="B49" t="inlineStr">
        <is>
          <t>Line Dom</t>
        </is>
      </c>
      <c r="C49" t="inlineStr">
        <is>
          <t>PSP</t>
        </is>
      </c>
      <c r="D49" t="inlineStr">
        <is>
          <t>UA</t>
        </is>
      </c>
      <c r="E49" t="inlineStr">
        <is>
          <t>Express</t>
        </is>
      </c>
      <c r="F49" t="n">
        <v>53</v>
      </c>
      <c r="G49" t="n">
        <v>0</v>
      </c>
      <c r="H49" t="n">
        <v>44</v>
      </c>
      <c r="I49" t="n">
        <v>48</v>
      </c>
      <c r="J49" t="n">
        <v>45</v>
      </c>
      <c r="K49" t="n">
        <v>45</v>
      </c>
      <c r="L49" t="n">
        <v>20</v>
      </c>
      <c r="M49" t="n">
        <v>0</v>
      </c>
      <c r="N49" t="n">
        <v>18</v>
      </c>
      <c r="O49" t="n">
        <v>19</v>
      </c>
      <c r="P49" t="n">
        <v>19</v>
      </c>
      <c r="Q49" t="n">
        <v>19</v>
      </c>
      <c r="R49" t="n">
        <v>2014</v>
      </c>
      <c r="S49" t="n">
        <v>2009</v>
      </c>
      <c r="T49" t="n">
        <v>1365</v>
      </c>
      <c r="U49" t="n">
        <v>1680</v>
      </c>
      <c r="V49" t="n">
        <v>1560</v>
      </c>
      <c r="W49" t="n">
        <v>1560</v>
      </c>
      <c r="X49" t="n">
        <v>56</v>
      </c>
      <c r="Y49" t="n">
        <v>23</v>
      </c>
      <c r="Z49" t="n">
        <v>2017</v>
      </c>
    </row>
    <row r="50">
      <c r="A50" s="103" t="n">
        <v>45995.49490525669</v>
      </c>
      <c r="B50" t="inlineStr">
        <is>
          <t>Line Dom</t>
        </is>
      </c>
      <c r="C50" t="inlineStr">
        <is>
          <t>FOD</t>
        </is>
      </c>
      <c r="D50" t="inlineStr">
        <is>
          <t>UA</t>
        </is>
      </c>
      <c r="E50" t="inlineStr">
        <is>
          <t>Express</t>
        </is>
      </c>
      <c r="F50" t="n">
        <v>11</v>
      </c>
      <c r="G50" t="n">
        <v>3</v>
      </c>
      <c r="H50" t="n">
        <v>3</v>
      </c>
      <c r="I50" t="n">
        <v>4</v>
      </c>
      <c r="J50" t="n">
        <v>4</v>
      </c>
      <c r="K50" t="n">
        <v>4</v>
      </c>
      <c r="L50" t="n">
        <v>5</v>
      </c>
      <c r="M50" t="n">
        <v>2</v>
      </c>
      <c r="N50" t="n">
        <v>1</v>
      </c>
      <c r="O50" t="n">
        <v>1</v>
      </c>
      <c r="P50" t="n">
        <v>1</v>
      </c>
      <c r="Q50" t="n">
        <v>1</v>
      </c>
      <c r="R50" t="n">
        <v>577</v>
      </c>
      <c r="S50" t="n">
        <v>560</v>
      </c>
      <c r="T50" t="n">
        <v>413</v>
      </c>
      <c r="U50" t="n">
        <v>452</v>
      </c>
      <c r="V50" t="n">
        <v>437</v>
      </c>
      <c r="W50" t="n">
        <v>437</v>
      </c>
      <c r="X50" t="n">
        <v>11</v>
      </c>
      <c r="Y50" t="n">
        <v>5</v>
      </c>
      <c r="Z50" t="n">
        <v>577</v>
      </c>
    </row>
    <row r="51">
      <c r="A51" s="103" t="n">
        <v>45995.49490525669</v>
      </c>
      <c r="B51" t="inlineStr">
        <is>
          <t>Line Dom</t>
        </is>
      </c>
      <c r="C51" t="inlineStr">
        <is>
          <t>TVC</t>
        </is>
      </c>
      <c r="D51" t="inlineStr">
        <is>
          <t>UA</t>
        </is>
      </c>
      <c r="E51" t="inlineStr">
        <is>
          <t>Express</t>
        </is>
      </c>
      <c r="F51" t="n">
        <v>30</v>
      </c>
      <c r="G51" t="n">
        <v>6</v>
      </c>
      <c r="H51" t="n">
        <v>3</v>
      </c>
      <c r="I51" t="n">
        <v>8</v>
      </c>
      <c r="J51" t="n">
        <v>7</v>
      </c>
      <c r="K51" t="n">
        <v>7</v>
      </c>
      <c r="L51" t="n">
        <v>12</v>
      </c>
      <c r="M51" t="n">
        <v>0</v>
      </c>
      <c r="N51" t="n">
        <v>2</v>
      </c>
      <c r="O51" t="n">
        <v>3</v>
      </c>
      <c r="P51" t="n">
        <v>4</v>
      </c>
      <c r="Q51" t="n">
        <v>4</v>
      </c>
      <c r="R51" t="n">
        <v>1422</v>
      </c>
      <c r="S51" t="n">
        <v>1390</v>
      </c>
      <c r="T51" t="n">
        <v>860</v>
      </c>
      <c r="U51" t="n">
        <v>1054</v>
      </c>
      <c r="V51" t="n">
        <v>922</v>
      </c>
      <c r="W51" t="n">
        <v>922</v>
      </c>
      <c r="X51" t="n">
        <v>30</v>
      </c>
      <c r="Y51" t="n">
        <v>12</v>
      </c>
      <c r="Z51" t="n">
        <v>1422</v>
      </c>
    </row>
    <row r="52">
      <c r="A52" s="103" t="n">
        <v>45995.49490525669</v>
      </c>
      <c r="B52" t="inlineStr">
        <is>
          <t>Line Dom</t>
        </is>
      </c>
      <c r="C52" t="inlineStr">
        <is>
          <t>PDX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374</v>
      </c>
      <c r="S52" t="n">
        <v>373</v>
      </c>
      <c r="T52" t="n">
        <v>261</v>
      </c>
      <c r="U52" t="n">
        <v>317</v>
      </c>
      <c r="V52" t="n">
        <v>294</v>
      </c>
      <c r="W52" t="n">
        <v>294</v>
      </c>
      <c r="X52" t="n">
        <v>0</v>
      </c>
      <c r="Y52" t="n">
        <v>0</v>
      </c>
      <c r="Z52" t="n">
        <v>374</v>
      </c>
    </row>
    <row r="53">
      <c r="A53" s="103" t="n">
        <v>45995.49490525669</v>
      </c>
      <c r="B53" t="inlineStr">
        <is>
          <t>Line Dom</t>
        </is>
      </c>
      <c r="C53" t="inlineStr">
        <is>
          <t>SNA</t>
        </is>
      </c>
      <c r="D53" t="inlineStr">
        <is>
          <t>UA</t>
        </is>
      </c>
      <c r="E53" t="inlineStr">
        <is>
          <t>Express</t>
        </is>
      </c>
      <c r="F53" t="n">
        <v>25</v>
      </c>
      <c r="G53" t="n">
        <v>0</v>
      </c>
      <c r="H53" t="n">
        <v>17</v>
      </c>
      <c r="I53" t="n">
        <v>21</v>
      </c>
      <c r="J53" t="n">
        <v>21</v>
      </c>
      <c r="K53" t="n">
        <v>21</v>
      </c>
      <c r="L53" t="n">
        <v>11</v>
      </c>
      <c r="M53" t="n">
        <v>0</v>
      </c>
      <c r="N53" t="n">
        <v>7</v>
      </c>
      <c r="O53" t="n">
        <v>8</v>
      </c>
      <c r="P53" t="n">
        <v>9</v>
      </c>
      <c r="Q53" t="n">
        <v>9</v>
      </c>
      <c r="R53" t="n">
        <v>1054</v>
      </c>
      <c r="S53" t="n">
        <v>1049</v>
      </c>
      <c r="T53" t="n">
        <v>763</v>
      </c>
      <c r="U53" t="n">
        <v>903</v>
      </c>
      <c r="V53" t="n">
        <v>790</v>
      </c>
      <c r="W53" t="n">
        <v>791</v>
      </c>
      <c r="X53" t="n">
        <v>24</v>
      </c>
      <c r="Y53" t="n">
        <v>10</v>
      </c>
      <c r="Z53" t="n">
        <v>1053</v>
      </c>
    </row>
    <row r="54">
      <c r="A54" s="103" t="n">
        <v>45995.49490525669</v>
      </c>
      <c r="B54" t="inlineStr">
        <is>
          <t>Line Dom</t>
        </is>
      </c>
      <c r="C54" t="inlineStr">
        <is>
          <t>BNA</t>
        </is>
      </c>
      <c r="D54" t="inlineStr">
        <is>
          <t>UA</t>
        </is>
      </c>
      <c r="E54" t="inlineStr">
        <is>
          <t>Express</t>
        </is>
      </c>
      <c r="F54" t="n">
        <v>58</v>
      </c>
      <c r="G54" t="n">
        <v>5</v>
      </c>
      <c r="H54" t="n">
        <v>20</v>
      </c>
      <c r="I54" t="n">
        <v>31</v>
      </c>
      <c r="J54" t="n">
        <v>27</v>
      </c>
      <c r="K54" t="n">
        <v>27</v>
      </c>
      <c r="L54" t="n">
        <v>24</v>
      </c>
      <c r="M54" t="n">
        <v>1</v>
      </c>
      <c r="N54" t="n">
        <v>8</v>
      </c>
      <c r="O54" t="n">
        <v>11</v>
      </c>
      <c r="P54" t="n">
        <v>12</v>
      </c>
      <c r="Q54" t="n">
        <v>12</v>
      </c>
      <c r="R54" t="n">
        <v>2276</v>
      </c>
      <c r="S54" t="n">
        <v>2225</v>
      </c>
      <c r="T54" t="n">
        <v>1325</v>
      </c>
      <c r="U54" t="n">
        <v>1692</v>
      </c>
      <c r="V54" t="n">
        <v>1548</v>
      </c>
      <c r="W54" t="n">
        <v>1549</v>
      </c>
      <c r="X54" t="n">
        <v>59</v>
      </c>
      <c r="Y54" t="n">
        <v>25</v>
      </c>
      <c r="Z54" t="n">
        <v>2276</v>
      </c>
    </row>
    <row r="55">
      <c r="A55" s="103" t="n">
        <v>45995.49490525669</v>
      </c>
      <c r="B55" t="inlineStr">
        <is>
          <t>Line Dom</t>
        </is>
      </c>
      <c r="C55" t="inlineStr">
        <is>
          <t>WYS</t>
        </is>
      </c>
      <c r="D55" t="inlineStr">
        <is>
          <t>UA</t>
        </is>
      </c>
      <c r="E55" t="inlineStr">
        <is>
          <t>Express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188</v>
      </c>
      <c r="S55" t="n">
        <v>186</v>
      </c>
      <c r="T55" t="n">
        <v>123</v>
      </c>
      <c r="U55" t="n">
        <v>146</v>
      </c>
      <c r="V55" t="n">
        <v>117</v>
      </c>
      <c r="W55" t="n">
        <v>117</v>
      </c>
      <c r="X55" t="n">
        <v>0</v>
      </c>
      <c r="Y55" t="n">
        <v>0</v>
      </c>
      <c r="Z55" t="n">
        <v>188</v>
      </c>
    </row>
    <row r="56">
      <c r="A56" s="103" t="n">
        <v>45995.49490525669</v>
      </c>
      <c r="B56" t="inlineStr">
        <is>
          <t>Line Dom</t>
        </is>
      </c>
      <c r="C56" t="inlineStr">
        <is>
          <t>LNK</t>
        </is>
      </c>
      <c r="D56" t="inlineStr">
        <is>
          <t>UA</t>
        </is>
      </c>
      <c r="E56" t="inlineStr">
        <is>
          <t>Express</t>
        </is>
      </c>
      <c r="F56" t="n">
        <v>53</v>
      </c>
      <c r="G56" t="n">
        <v>10</v>
      </c>
      <c r="H56" t="n">
        <v>19</v>
      </c>
      <c r="I56" t="n">
        <v>24</v>
      </c>
      <c r="J56" t="n">
        <v>16</v>
      </c>
      <c r="K56" t="n">
        <v>16</v>
      </c>
      <c r="L56" t="n">
        <v>24</v>
      </c>
      <c r="M56" t="n">
        <v>3</v>
      </c>
      <c r="N56" t="n">
        <v>9</v>
      </c>
      <c r="O56" t="n">
        <v>10</v>
      </c>
      <c r="P56" t="n">
        <v>6</v>
      </c>
      <c r="Q56" t="n">
        <v>6</v>
      </c>
      <c r="R56" t="n">
        <v>2793</v>
      </c>
      <c r="S56" t="n">
        <v>2745</v>
      </c>
      <c r="T56" t="n">
        <v>1575</v>
      </c>
      <c r="U56" t="n">
        <v>1975</v>
      </c>
      <c r="V56" t="n">
        <v>1904</v>
      </c>
      <c r="W56" t="n">
        <v>1904</v>
      </c>
      <c r="X56" t="n">
        <v>53</v>
      </c>
      <c r="Y56" t="n">
        <v>24</v>
      </c>
      <c r="Z56" t="n">
        <v>2794</v>
      </c>
    </row>
    <row r="57">
      <c r="A57" s="103" t="n">
        <v>45995.49490525669</v>
      </c>
      <c r="B57" t="inlineStr">
        <is>
          <t>Line Dom</t>
        </is>
      </c>
      <c r="C57" t="inlineStr">
        <is>
          <t>STL</t>
        </is>
      </c>
      <c r="D57" t="inlineStr">
        <is>
          <t>UA</t>
        </is>
      </c>
      <c r="E57" t="inlineStr">
        <is>
          <t>Express</t>
        </is>
      </c>
      <c r="F57" t="n">
        <v>89</v>
      </c>
      <c r="G57" t="n">
        <v>7</v>
      </c>
      <c r="H57" t="n">
        <v>38</v>
      </c>
      <c r="I57" t="n">
        <v>42</v>
      </c>
      <c r="J57" t="n">
        <v>34</v>
      </c>
      <c r="K57" t="n">
        <v>34</v>
      </c>
      <c r="L57" t="n">
        <v>39</v>
      </c>
      <c r="M57" t="n">
        <v>2</v>
      </c>
      <c r="N57" t="n">
        <v>13</v>
      </c>
      <c r="O57" t="n">
        <v>13</v>
      </c>
      <c r="P57" t="n">
        <v>13</v>
      </c>
      <c r="Q57" t="n">
        <v>13</v>
      </c>
      <c r="R57" t="n">
        <v>4354</v>
      </c>
      <c r="S57" t="n">
        <v>4262</v>
      </c>
      <c r="T57" t="n">
        <v>2794</v>
      </c>
      <c r="U57" t="n">
        <v>3268</v>
      </c>
      <c r="V57" t="n">
        <v>3042</v>
      </c>
      <c r="W57" t="n">
        <v>3044</v>
      </c>
      <c r="X57" t="n">
        <v>89</v>
      </c>
      <c r="Y57" t="n">
        <v>39</v>
      </c>
      <c r="Z57" t="n">
        <v>4357</v>
      </c>
    </row>
    <row r="58">
      <c r="A58" s="103" t="n">
        <v>45995.49490525669</v>
      </c>
      <c r="B58" t="inlineStr">
        <is>
          <t>Line Int</t>
        </is>
      </c>
      <c r="C58" t="inlineStr">
        <is>
          <t>YQB</t>
        </is>
      </c>
      <c r="D58" t="inlineStr">
        <is>
          <t>UA</t>
        </is>
      </c>
      <c r="E58" t="inlineStr">
        <is>
          <t>Express</t>
        </is>
      </c>
      <c r="F58" t="n">
        <v>26</v>
      </c>
      <c r="G58" t="n">
        <v>1</v>
      </c>
      <c r="H58" t="n">
        <v>19</v>
      </c>
      <c r="I58" t="n">
        <v>21</v>
      </c>
      <c r="J58" t="n">
        <v>17</v>
      </c>
      <c r="K58" t="n">
        <v>17</v>
      </c>
      <c r="L58" t="n">
        <v>10</v>
      </c>
      <c r="M58" t="n">
        <v>0</v>
      </c>
      <c r="N58" t="n">
        <v>7</v>
      </c>
      <c r="O58" t="n">
        <v>8</v>
      </c>
      <c r="P58" t="n">
        <v>6</v>
      </c>
      <c r="Q58" t="n">
        <v>6</v>
      </c>
      <c r="R58" t="n">
        <v>1082</v>
      </c>
      <c r="S58" t="n">
        <v>1042</v>
      </c>
      <c r="T58" t="n">
        <v>699</v>
      </c>
      <c r="U58" t="n">
        <v>839</v>
      </c>
      <c r="V58" t="n">
        <v>778</v>
      </c>
      <c r="W58" t="n">
        <v>778</v>
      </c>
      <c r="X58" t="n">
        <v>26</v>
      </c>
      <c r="Y58" t="n">
        <v>10</v>
      </c>
      <c r="Z58" t="n">
        <v>1082</v>
      </c>
    </row>
    <row r="59">
      <c r="A59" s="103" t="n">
        <v>45995.49490525669</v>
      </c>
      <c r="B59" t="inlineStr">
        <is>
          <t>Line Int</t>
        </is>
      </c>
      <c r="C59" t="inlineStr">
        <is>
          <t>MLM</t>
        </is>
      </c>
      <c r="D59" t="inlineStr">
        <is>
          <t>UA</t>
        </is>
      </c>
      <c r="E59" t="inlineStr">
        <is>
          <t>Express</t>
        </is>
      </c>
      <c r="F59" t="n">
        <v>7</v>
      </c>
      <c r="G59" t="n">
        <v>0</v>
      </c>
      <c r="H59" t="n">
        <v>3</v>
      </c>
      <c r="I59" t="n">
        <v>6</v>
      </c>
      <c r="J59" t="n">
        <v>6</v>
      </c>
      <c r="K59" t="n">
        <v>6</v>
      </c>
      <c r="L59" t="n">
        <v>3</v>
      </c>
      <c r="M59" t="n">
        <v>0</v>
      </c>
      <c r="N59" t="n">
        <v>1</v>
      </c>
      <c r="O59" t="n">
        <v>3</v>
      </c>
      <c r="P59" t="n">
        <v>3</v>
      </c>
      <c r="Q59" t="n">
        <v>3</v>
      </c>
      <c r="R59" t="n">
        <v>342</v>
      </c>
      <c r="S59" t="n">
        <v>338</v>
      </c>
      <c r="T59" t="n">
        <v>185</v>
      </c>
      <c r="U59" t="n">
        <v>248</v>
      </c>
      <c r="V59" t="n">
        <v>295</v>
      </c>
      <c r="W59" t="n">
        <v>295</v>
      </c>
      <c r="X59" t="n">
        <v>7</v>
      </c>
      <c r="Y59" t="n">
        <v>3</v>
      </c>
      <c r="Z59" t="n">
        <v>342</v>
      </c>
    </row>
    <row r="60">
      <c r="A60" s="103" t="n">
        <v>45995.49490525669</v>
      </c>
      <c r="B60" t="inlineStr">
        <is>
          <t>Line Int</t>
        </is>
      </c>
      <c r="C60" t="inlineStr">
        <is>
          <t>YHZ</t>
        </is>
      </c>
      <c r="D60" t="inlineStr">
        <is>
          <t>UA</t>
        </is>
      </c>
      <c r="E60" t="inlineStr">
        <is>
          <t>Express</t>
        </is>
      </c>
      <c r="F60" t="n">
        <v>14</v>
      </c>
      <c r="G60" t="n">
        <v>0</v>
      </c>
      <c r="H60" t="n">
        <v>9</v>
      </c>
      <c r="I60" t="n">
        <v>10</v>
      </c>
      <c r="J60" t="n">
        <v>11</v>
      </c>
      <c r="K60" t="n">
        <v>11</v>
      </c>
      <c r="L60" t="n">
        <v>6</v>
      </c>
      <c r="M60" t="n">
        <v>0</v>
      </c>
      <c r="N60" t="n">
        <v>3</v>
      </c>
      <c r="O60" t="n">
        <v>4</v>
      </c>
      <c r="P60" t="n">
        <v>5</v>
      </c>
      <c r="Q60" t="n">
        <v>5</v>
      </c>
      <c r="R60" t="n">
        <v>520</v>
      </c>
      <c r="S60" t="n">
        <v>496</v>
      </c>
      <c r="T60" t="n">
        <v>331</v>
      </c>
      <c r="U60" t="n">
        <v>386</v>
      </c>
      <c r="V60" t="n">
        <v>353</v>
      </c>
      <c r="W60" t="n">
        <v>353</v>
      </c>
      <c r="X60" t="n">
        <v>14</v>
      </c>
      <c r="Y60" t="n">
        <v>6</v>
      </c>
      <c r="Z60" t="n">
        <v>521</v>
      </c>
    </row>
    <row r="61">
      <c r="A61" s="103" t="n">
        <v>45995.49490525669</v>
      </c>
      <c r="B61" t="inlineStr">
        <is>
          <t>Line Int</t>
        </is>
      </c>
      <c r="C61" t="inlineStr">
        <is>
          <t>PBC</t>
        </is>
      </c>
      <c r="D61" t="inlineStr">
        <is>
          <t>UA</t>
        </is>
      </c>
      <c r="E61" t="inlineStr">
        <is>
          <t>Express</t>
        </is>
      </c>
      <c r="F61" t="n">
        <v>7</v>
      </c>
      <c r="G61" t="n">
        <v>0</v>
      </c>
      <c r="H61" t="n">
        <v>4</v>
      </c>
      <c r="I61" t="n">
        <v>4</v>
      </c>
      <c r="J61" t="n">
        <v>5</v>
      </c>
      <c r="K61" t="n">
        <v>5</v>
      </c>
      <c r="L61" t="n">
        <v>3</v>
      </c>
      <c r="M61" t="n">
        <v>0</v>
      </c>
      <c r="N61" t="n">
        <v>1</v>
      </c>
      <c r="O61" t="n">
        <v>1</v>
      </c>
      <c r="P61" t="n">
        <v>2</v>
      </c>
      <c r="Q61" t="n">
        <v>2</v>
      </c>
      <c r="R61" t="n">
        <v>337</v>
      </c>
      <c r="S61" t="n">
        <v>325</v>
      </c>
      <c r="T61" t="n">
        <v>210</v>
      </c>
      <c r="U61" t="n">
        <v>256</v>
      </c>
      <c r="V61" t="n">
        <v>280</v>
      </c>
      <c r="W61" t="n">
        <v>280</v>
      </c>
      <c r="X61" t="n">
        <v>7</v>
      </c>
      <c r="Y61" t="n">
        <v>3</v>
      </c>
      <c r="Z61" t="n">
        <v>337</v>
      </c>
    </row>
    <row r="62">
      <c r="A62" s="103" t="n">
        <v>45995.49490525669</v>
      </c>
      <c r="B62" t="inlineStr">
        <is>
          <t>Line Dom</t>
        </is>
      </c>
      <c r="C62" t="inlineStr">
        <is>
          <t>BIL</t>
        </is>
      </c>
      <c r="D62" t="inlineStr">
        <is>
          <t>UA</t>
        </is>
      </c>
      <c r="E62" t="inlineStr">
        <is>
          <t>Express</t>
        </is>
      </c>
      <c r="F62" t="n">
        <v>16</v>
      </c>
      <c r="G62" t="n">
        <v>0</v>
      </c>
      <c r="H62" t="n">
        <v>7</v>
      </c>
      <c r="I62" t="n">
        <v>10</v>
      </c>
      <c r="J62" t="n">
        <v>9</v>
      </c>
      <c r="K62" t="n">
        <v>9</v>
      </c>
      <c r="L62" t="n">
        <v>7</v>
      </c>
      <c r="M62" t="n">
        <v>0</v>
      </c>
      <c r="N62" t="n">
        <v>4</v>
      </c>
      <c r="O62" t="n">
        <v>5</v>
      </c>
      <c r="P62" t="n">
        <v>6</v>
      </c>
      <c r="Q62" t="n">
        <v>6</v>
      </c>
      <c r="R62" t="n">
        <v>1185</v>
      </c>
      <c r="S62" t="n">
        <v>1168</v>
      </c>
      <c r="T62" t="n">
        <v>674</v>
      </c>
      <c r="U62" t="n">
        <v>904</v>
      </c>
      <c r="V62" t="n">
        <v>884</v>
      </c>
      <c r="W62" t="n">
        <v>884</v>
      </c>
      <c r="X62" t="n">
        <v>15</v>
      </c>
      <c r="Y62" t="n">
        <v>6</v>
      </c>
      <c r="Z62" t="n">
        <v>1185</v>
      </c>
    </row>
    <row r="63">
      <c r="A63" s="103" t="n">
        <v>45995.49490525669</v>
      </c>
      <c r="B63" t="inlineStr">
        <is>
          <t>Line Dom</t>
        </is>
      </c>
      <c r="C63" t="inlineStr">
        <is>
          <t>MLI</t>
        </is>
      </c>
      <c r="D63" t="inlineStr">
        <is>
          <t>UA</t>
        </is>
      </c>
      <c r="E63" t="inlineStr">
        <is>
          <t>Express</t>
        </is>
      </c>
      <c r="F63" t="n">
        <v>40</v>
      </c>
      <c r="G63" t="n">
        <v>11</v>
      </c>
      <c r="H63" t="n">
        <v>12</v>
      </c>
      <c r="I63" t="n">
        <v>13</v>
      </c>
      <c r="J63" t="n">
        <v>9</v>
      </c>
      <c r="K63" t="n">
        <v>9</v>
      </c>
      <c r="L63" t="n">
        <v>17</v>
      </c>
      <c r="M63" t="n">
        <v>3</v>
      </c>
      <c r="N63" t="n">
        <v>3</v>
      </c>
      <c r="O63" t="n">
        <v>3</v>
      </c>
      <c r="P63" t="n">
        <v>1</v>
      </c>
      <c r="Q63" t="n">
        <v>1</v>
      </c>
      <c r="R63" t="n">
        <v>1778</v>
      </c>
      <c r="S63" t="n">
        <v>1741</v>
      </c>
      <c r="T63" t="n">
        <v>1025</v>
      </c>
      <c r="U63" t="n">
        <v>1273</v>
      </c>
      <c r="V63" t="n">
        <v>1231</v>
      </c>
      <c r="W63" t="n">
        <v>1231</v>
      </c>
      <c r="X63" t="n">
        <v>41</v>
      </c>
      <c r="Y63" t="n">
        <v>18</v>
      </c>
      <c r="Z63" t="n">
        <v>1779</v>
      </c>
    </row>
    <row r="64">
      <c r="A64" s="103" t="n">
        <v>45995.49490525669</v>
      </c>
      <c r="B64" t="inlineStr">
        <is>
          <t>Line Dom</t>
        </is>
      </c>
      <c r="C64" t="inlineStr">
        <is>
          <t>ALB</t>
        </is>
      </c>
      <c r="D64" t="inlineStr">
        <is>
          <t>UA</t>
        </is>
      </c>
      <c r="E64" t="inlineStr">
        <is>
          <t>Express</t>
        </is>
      </c>
      <c r="F64" t="n">
        <v>40</v>
      </c>
      <c r="G64" t="n">
        <v>2</v>
      </c>
      <c r="H64" t="n">
        <v>20</v>
      </c>
      <c r="I64" t="n">
        <v>22</v>
      </c>
      <c r="J64" t="n">
        <v>18</v>
      </c>
      <c r="K64" t="n">
        <v>18</v>
      </c>
      <c r="L64" t="n">
        <v>18</v>
      </c>
      <c r="M64" t="n">
        <v>0</v>
      </c>
      <c r="N64" t="n">
        <v>10</v>
      </c>
      <c r="O64" t="n">
        <v>11</v>
      </c>
      <c r="P64" t="n">
        <v>5</v>
      </c>
      <c r="Q64" t="n">
        <v>5</v>
      </c>
      <c r="R64" t="n">
        <v>2011</v>
      </c>
      <c r="S64" t="n">
        <v>1972</v>
      </c>
      <c r="T64" t="n">
        <v>1214</v>
      </c>
      <c r="U64" t="n">
        <v>1513</v>
      </c>
      <c r="V64" t="n">
        <v>1319</v>
      </c>
      <c r="W64" t="n">
        <v>1319</v>
      </c>
      <c r="X64" t="n">
        <v>40</v>
      </c>
      <c r="Y64" t="n">
        <v>18</v>
      </c>
      <c r="Z64" t="n">
        <v>2010</v>
      </c>
    </row>
    <row r="65">
      <c r="A65" s="103" t="n">
        <v>45995.49490525669</v>
      </c>
      <c r="B65" t="inlineStr">
        <is>
          <t>Line Dom</t>
        </is>
      </c>
      <c r="C65" t="inlineStr">
        <is>
          <t>SMF</t>
        </is>
      </c>
      <c r="D65" t="inlineStr">
        <is>
          <t>UA</t>
        </is>
      </c>
      <c r="E65" t="inlineStr">
        <is>
          <t>Express</t>
        </is>
      </c>
      <c r="F65" t="n">
        <v>38</v>
      </c>
      <c r="G65" t="n">
        <v>0</v>
      </c>
      <c r="H65" t="n">
        <v>27</v>
      </c>
      <c r="I65" t="n">
        <v>33</v>
      </c>
      <c r="J65" t="n">
        <v>27</v>
      </c>
      <c r="K65" t="n">
        <v>27</v>
      </c>
      <c r="L65" t="n">
        <v>18</v>
      </c>
      <c r="M65" t="n">
        <v>0</v>
      </c>
      <c r="N65" t="n">
        <v>16</v>
      </c>
      <c r="O65" t="n">
        <v>18</v>
      </c>
      <c r="P65" t="n">
        <v>16</v>
      </c>
      <c r="Q65" t="n">
        <v>16</v>
      </c>
      <c r="R65" t="n">
        <v>2026</v>
      </c>
      <c r="S65" t="n">
        <v>2003</v>
      </c>
      <c r="T65" t="n">
        <v>1382</v>
      </c>
      <c r="U65" t="n">
        <v>1726</v>
      </c>
      <c r="V65" t="n">
        <v>1621</v>
      </c>
      <c r="W65" t="n">
        <v>1621</v>
      </c>
      <c r="X65" t="n">
        <v>38</v>
      </c>
      <c r="Y65" t="n">
        <v>19</v>
      </c>
      <c r="Z65" t="n">
        <v>2026</v>
      </c>
    </row>
    <row r="66">
      <c r="A66" s="103" t="n">
        <v>45995.49490525669</v>
      </c>
      <c r="B66" t="inlineStr">
        <is>
          <t>Line Dom</t>
        </is>
      </c>
      <c r="C66" t="inlineStr">
        <is>
          <t>MEM</t>
        </is>
      </c>
      <c r="D66" t="inlineStr">
        <is>
          <t>UA</t>
        </is>
      </c>
      <c r="E66" t="inlineStr">
        <is>
          <t>Express</t>
        </is>
      </c>
      <c r="F66" t="n">
        <v>62</v>
      </c>
      <c r="G66" t="n">
        <v>4</v>
      </c>
      <c r="H66" t="n">
        <v>35</v>
      </c>
      <c r="I66" t="n">
        <v>43</v>
      </c>
      <c r="J66" t="n">
        <v>34</v>
      </c>
      <c r="K66" t="n">
        <v>34</v>
      </c>
      <c r="L66" t="n">
        <v>24</v>
      </c>
      <c r="M66" t="n">
        <v>0</v>
      </c>
      <c r="N66" t="n">
        <v>12</v>
      </c>
      <c r="O66" t="n">
        <v>18</v>
      </c>
      <c r="P66" t="n">
        <v>10</v>
      </c>
      <c r="Q66" t="n">
        <v>10</v>
      </c>
      <c r="R66" t="n">
        <v>2458</v>
      </c>
      <c r="S66" t="n">
        <v>2398</v>
      </c>
      <c r="T66" t="n">
        <v>1586</v>
      </c>
      <c r="U66" t="n">
        <v>1889</v>
      </c>
      <c r="V66" t="n">
        <v>1608</v>
      </c>
      <c r="W66" t="n">
        <v>1608</v>
      </c>
      <c r="X66" t="n">
        <v>63</v>
      </c>
      <c r="Y66" t="n">
        <v>27</v>
      </c>
      <c r="Z66" t="n">
        <v>2462</v>
      </c>
    </row>
    <row r="67">
      <c r="A67" s="103" t="n">
        <v>45995.49490525669</v>
      </c>
      <c r="B67" t="inlineStr">
        <is>
          <t>Line Dom</t>
        </is>
      </c>
      <c r="C67" t="inlineStr">
        <is>
          <t>BWI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2</v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251</v>
      </c>
      <c r="S67" t="n">
        <v>247</v>
      </c>
      <c r="T67" t="n">
        <v>169</v>
      </c>
      <c r="U67" t="n">
        <v>202</v>
      </c>
      <c r="V67" t="n">
        <v>182</v>
      </c>
      <c r="W67" t="n">
        <v>182</v>
      </c>
      <c r="X67" t="n">
        <v>2</v>
      </c>
      <c r="Y67" t="n">
        <v>1</v>
      </c>
      <c r="Z67" t="n">
        <v>251</v>
      </c>
    </row>
    <row r="68">
      <c r="A68" s="103" t="n">
        <v>45995.49490525669</v>
      </c>
      <c r="B68" t="inlineStr">
        <is>
          <t>Line Int</t>
        </is>
      </c>
      <c r="C68" t="inlineStr">
        <is>
          <t>AGU</t>
        </is>
      </c>
      <c r="D68" t="inlineStr">
        <is>
          <t>UA</t>
        </is>
      </c>
      <c r="E68" t="inlineStr">
        <is>
          <t>Express</t>
        </is>
      </c>
      <c r="F68" t="n">
        <v>14</v>
      </c>
      <c r="G68" t="n">
        <v>0</v>
      </c>
      <c r="H68" t="n">
        <v>3</v>
      </c>
      <c r="I68" t="n">
        <v>7</v>
      </c>
      <c r="J68" t="n">
        <v>9</v>
      </c>
      <c r="K68" t="n">
        <v>9</v>
      </c>
      <c r="L68" t="n">
        <v>6</v>
      </c>
      <c r="M68" t="n">
        <v>0</v>
      </c>
      <c r="N68" t="n">
        <v>0</v>
      </c>
      <c r="O68" t="n">
        <v>3</v>
      </c>
      <c r="P68" t="n">
        <v>3</v>
      </c>
      <c r="Q68" t="n">
        <v>3</v>
      </c>
      <c r="R68" t="n">
        <v>674</v>
      </c>
      <c r="S68" t="n">
        <v>669</v>
      </c>
      <c r="T68" t="n">
        <v>427</v>
      </c>
      <c r="U68" t="n">
        <v>523</v>
      </c>
      <c r="V68" t="n">
        <v>561</v>
      </c>
      <c r="W68" t="n">
        <v>561</v>
      </c>
      <c r="X68" t="n">
        <v>14</v>
      </c>
      <c r="Y68" t="n">
        <v>6</v>
      </c>
      <c r="Z68" t="n">
        <v>674</v>
      </c>
    </row>
    <row r="69">
      <c r="A69" s="103" t="n">
        <v>45995.49490525669</v>
      </c>
      <c r="B69" t="inlineStr">
        <is>
          <t>Line Dom</t>
        </is>
      </c>
      <c r="C69" t="inlineStr">
        <is>
          <t>DTW</t>
        </is>
      </c>
      <c r="D69" t="inlineStr">
        <is>
          <t>UA</t>
        </is>
      </c>
      <c r="E69" t="inlineStr">
        <is>
          <t>Express</t>
        </is>
      </c>
      <c r="F69" t="n">
        <v>85</v>
      </c>
      <c r="G69" t="n">
        <v>6</v>
      </c>
      <c r="H69" t="n">
        <v>36</v>
      </c>
      <c r="I69" t="n">
        <v>49</v>
      </c>
      <c r="J69" t="n">
        <v>54</v>
      </c>
      <c r="K69" t="n">
        <v>54</v>
      </c>
      <c r="L69" t="n">
        <v>41</v>
      </c>
      <c r="M69" t="n">
        <v>2</v>
      </c>
      <c r="N69" t="n">
        <v>14</v>
      </c>
      <c r="O69" t="n">
        <v>23</v>
      </c>
      <c r="P69" t="n">
        <v>27</v>
      </c>
      <c r="Q69" t="n">
        <v>27</v>
      </c>
      <c r="R69" t="n">
        <v>4099</v>
      </c>
      <c r="S69" t="n">
        <v>3978</v>
      </c>
      <c r="T69" t="n">
        <v>2662</v>
      </c>
      <c r="U69" t="n">
        <v>3190</v>
      </c>
      <c r="V69" t="n">
        <v>3038</v>
      </c>
      <c r="W69" t="n">
        <v>3038</v>
      </c>
      <c r="X69" t="n">
        <v>87</v>
      </c>
      <c r="Y69" t="n">
        <v>43</v>
      </c>
      <c r="Z69" t="n">
        <v>4102</v>
      </c>
    </row>
    <row r="70">
      <c r="A70" s="103" t="n">
        <v>45995.49490525669</v>
      </c>
      <c r="B70" t="inlineStr">
        <is>
          <t>Line Dom</t>
        </is>
      </c>
      <c r="C70" t="inlineStr">
        <is>
          <t>EUG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388</v>
      </c>
      <c r="S70" t="n">
        <v>383</v>
      </c>
      <c r="T70" t="n">
        <v>292</v>
      </c>
      <c r="U70" t="n">
        <v>343</v>
      </c>
      <c r="V70" t="n">
        <v>257</v>
      </c>
      <c r="W70" t="n">
        <v>257</v>
      </c>
      <c r="X70" t="n">
        <v>1</v>
      </c>
      <c r="Y70" t="n">
        <v>1</v>
      </c>
      <c r="Z70" t="n">
        <v>388</v>
      </c>
    </row>
    <row r="71">
      <c r="A71" s="103" t="n">
        <v>45995.49490525669</v>
      </c>
      <c r="B71" t="inlineStr">
        <is>
          <t>Line Dom</t>
        </is>
      </c>
      <c r="C71" t="inlineStr">
        <is>
          <t>SHR</t>
        </is>
      </c>
      <c r="D71" t="inlineStr">
        <is>
          <t>UA</t>
        </is>
      </c>
      <c r="E71" t="inlineStr">
        <is>
          <t>Express</t>
        </is>
      </c>
      <c r="F71" t="n">
        <v>18</v>
      </c>
      <c r="G71" t="n">
        <v>0</v>
      </c>
      <c r="H71" t="n">
        <v>9</v>
      </c>
      <c r="I71" t="n">
        <v>14</v>
      </c>
      <c r="J71" t="n">
        <v>14</v>
      </c>
      <c r="K71" t="n">
        <v>14</v>
      </c>
      <c r="L71" t="n">
        <v>8</v>
      </c>
      <c r="M71" t="n">
        <v>0</v>
      </c>
      <c r="N71" t="n">
        <v>5</v>
      </c>
      <c r="O71" t="n">
        <v>6</v>
      </c>
      <c r="P71" t="n">
        <v>6</v>
      </c>
      <c r="Q71" t="n">
        <v>6</v>
      </c>
      <c r="R71" t="n">
        <v>680</v>
      </c>
      <c r="S71" t="n">
        <v>671</v>
      </c>
      <c r="T71" t="n">
        <v>412</v>
      </c>
      <c r="U71" t="n">
        <v>518</v>
      </c>
      <c r="V71" t="n">
        <v>530</v>
      </c>
      <c r="W71" t="n">
        <v>530</v>
      </c>
      <c r="X71" t="n">
        <v>18</v>
      </c>
      <c r="Y71" t="n">
        <v>8</v>
      </c>
      <c r="Z71" t="n">
        <v>680</v>
      </c>
    </row>
    <row r="72">
      <c r="A72" s="103" t="n">
        <v>45995.49490525669</v>
      </c>
      <c r="B72" t="inlineStr">
        <is>
          <t>Line Dom</t>
        </is>
      </c>
      <c r="C72" t="inlineStr">
        <is>
          <t>XNA</t>
        </is>
      </c>
      <c r="D72" t="inlineStr">
        <is>
          <t>UA</t>
        </is>
      </c>
      <c r="E72" t="inlineStr">
        <is>
          <t>Express</t>
        </is>
      </c>
      <c r="F72" t="n">
        <v>68</v>
      </c>
      <c r="G72" t="n">
        <v>6</v>
      </c>
      <c r="H72" t="n">
        <v>30</v>
      </c>
      <c r="I72" t="n">
        <v>35</v>
      </c>
      <c r="J72" t="n">
        <v>32</v>
      </c>
      <c r="K72" t="n">
        <v>32</v>
      </c>
      <c r="L72" t="n">
        <v>30</v>
      </c>
      <c r="M72" t="n">
        <v>2</v>
      </c>
      <c r="N72" t="n">
        <v>13</v>
      </c>
      <c r="O72" t="n">
        <v>16</v>
      </c>
      <c r="P72" t="n">
        <v>14</v>
      </c>
      <c r="Q72" t="n">
        <v>14</v>
      </c>
      <c r="R72" t="n">
        <v>3092</v>
      </c>
      <c r="S72" t="n">
        <v>3047</v>
      </c>
      <c r="T72" t="n">
        <v>2043</v>
      </c>
      <c r="U72" t="n">
        <v>2414</v>
      </c>
      <c r="V72" t="n">
        <v>2310</v>
      </c>
      <c r="W72" t="n">
        <v>2311</v>
      </c>
      <c r="X72" t="n">
        <v>69</v>
      </c>
      <c r="Y72" t="n">
        <v>31</v>
      </c>
      <c r="Z72" t="n">
        <v>3094</v>
      </c>
    </row>
    <row r="73">
      <c r="A73" s="103" t="n">
        <v>45995.49490525669</v>
      </c>
      <c r="B73" t="inlineStr">
        <is>
          <t>Line Dom</t>
        </is>
      </c>
      <c r="C73" t="inlineStr">
        <is>
          <t>DDC</t>
        </is>
      </c>
      <c r="D73" t="inlineStr">
        <is>
          <t>UA</t>
        </is>
      </c>
      <c r="E73" t="inlineStr">
        <is>
          <t>Express</t>
        </is>
      </c>
      <c r="F73" t="n">
        <v>10</v>
      </c>
      <c r="G73" t="n">
        <v>0</v>
      </c>
      <c r="H73" t="n">
        <v>7</v>
      </c>
      <c r="I73" t="n">
        <v>9</v>
      </c>
      <c r="J73" t="n">
        <v>9</v>
      </c>
      <c r="K73" t="n">
        <v>9</v>
      </c>
      <c r="L73" t="n">
        <v>4</v>
      </c>
      <c r="M73" t="n">
        <v>0</v>
      </c>
      <c r="N73" t="n">
        <v>3</v>
      </c>
      <c r="O73" t="n">
        <v>4</v>
      </c>
      <c r="P73" t="n">
        <v>3</v>
      </c>
      <c r="Q73" t="n">
        <v>3</v>
      </c>
      <c r="R73" t="n">
        <v>576</v>
      </c>
      <c r="S73" t="n">
        <v>560</v>
      </c>
      <c r="T73" t="n">
        <v>365</v>
      </c>
      <c r="U73" t="n">
        <v>441</v>
      </c>
      <c r="V73" t="n">
        <v>408</v>
      </c>
      <c r="W73" t="n">
        <v>408</v>
      </c>
      <c r="X73" t="n">
        <v>11</v>
      </c>
      <c r="Y73" t="n">
        <v>5</v>
      </c>
      <c r="Z73" t="n">
        <v>577</v>
      </c>
    </row>
    <row r="74">
      <c r="A74" s="103" t="n">
        <v>45995.49490525669</v>
      </c>
      <c r="B74" t="inlineStr">
        <is>
          <t>Line Dom</t>
        </is>
      </c>
      <c r="C74" t="inlineStr">
        <is>
          <t>DAY</t>
        </is>
      </c>
      <c r="D74" t="inlineStr">
        <is>
          <t>UA</t>
        </is>
      </c>
      <c r="E74" t="inlineStr">
        <is>
          <t>Express</t>
        </is>
      </c>
      <c r="F74" t="n">
        <v>42</v>
      </c>
      <c r="G74" t="n">
        <v>6</v>
      </c>
      <c r="H74" t="n">
        <v>11</v>
      </c>
      <c r="I74" t="n">
        <v>20</v>
      </c>
      <c r="J74" t="n">
        <v>14</v>
      </c>
      <c r="K74" t="n">
        <v>14</v>
      </c>
      <c r="L74" t="n">
        <v>19</v>
      </c>
      <c r="M74" t="n">
        <v>1</v>
      </c>
      <c r="N74" t="n">
        <v>3</v>
      </c>
      <c r="O74" t="n">
        <v>10</v>
      </c>
      <c r="P74" t="n">
        <v>5</v>
      </c>
      <c r="Q74" t="n">
        <v>5</v>
      </c>
      <c r="R74" t="n">
        <v>2579</v>
      </c>
      <c r="S74" t="n">
        <v>2528</v>
      </c>
      <c r="T74" t="n">
        <v>1595</v>
      </c>
      <c r="U74" t="n">
        <v>1930</v>
      </c>
      <c r="V74" t="n">
        <v>1899</v>
      </c>
      <c r="W74" t="n">
        <v>1899</v>
      </c>
      <c r="X74" t="n">
        <v>45</v>
      </c>
      <c r="Y74" t="n">
        <v>22</v>
      </c>
      <c r="Z74" t="n">
        <v>2580</v>
      </c>
    </row>
    <row r="75">
      <c r="A75" s="103" t="n">
        <v>45995.49490525669</v>
      </c>
      <c r="B75" t="inlineStr">
        <is>
          <t>Line Dom</t>
        </is>
      </c>
      <c r="C75" t="inlineStr">
        <is>
          <t>ABE</t>
        </is>
      </c>
      <c r="D75" t="inlineStr">
        <is>
          <t>UA</t>
        </is>
      </c>
      <c r="E75" t="inlineStr">
        <is>
          <t>Express</t>
        </is>
      </c>
      <c r="F75" t="n">
        <v>19</v>
      </c>
      <c r="G75" t="n">
        <v>2</v>
      </c>
      <c r="H75" t="n">
        <v>6</v>
      </c>
      <c r="I75" t="n">
        <v>7</v>
      </c>
      <c r="J75" t="n">
        <v>6</v>
      </c>
      <c r="K75" t="n">
        <v>6</v>
      </c>
      <c r="L75" t="n">
        <v>9</v>
      </c>
      <c r="M75" t="n">
        <v>0</v>
      </c>
      <c r="N75" t="n">
        <v>2</v>
      </c>
      <c r="O75" t="n">
        <v>3</v>
      </c>
      <c r="P75" t="n">
        <v>3</v>
      </c>
      <c r="Q75" t="n">
        <v>3</v>
      </c>
      <c r="R75" t="n">
        <v>779</v>
      </c>
      <c r="S75" t="n">
        <v>771</v>
      </c>
      <c r="T75" t="n">
        <v>486</v>
      </c>
      <c r="U75" t="n">
        <v>572</v>
      </c>
      <c r="V75" t="n">
        <v>536</v>
      </c>
      <c r="W75" t="n">
        <v>536</v>
      </c>
      <c r="X75" t="n">
        <v>18</v>
      </c>
      <c r="Y75" t="n">
        <v>8</v>
      </c>
      <c r="Z75" t="n">
        <v>778</v>
      </c>
    </row>
    <row r="76">
      <c r="A76" s="103" t="n">
        <v>45995.49490525669</v>
      </c>
      <c r="B76" t="inlineStr">
        <is>
          <t>Line Dom</t>
        </is>
      </c>
      <c r="C76" t="inlineStr">
        <is>
          <t>RDU</t>
        </is>
      </c>
      <c r="D76" t="inlineStr">
        <is>
          <t>UA</t>
        </is>
      </c>
      <c r="E76" t="inlineStr">
        <is>
          <t>Express</t>
        </is>
      </c>
      <c r="F76" t="n">
        <v>11</v>
      </c>
      <c r="G76" t="n">
        <v>0</v>
      </c>
      <c r="H76" t="n">
        <v>8</v>
      </c>
      <c r="I76" t="n">
        <v>9</v>
      </c>
      <c r="J76" t="n">
        <v>9</v>
      </c>
      <c r="K76" t="n">
        <v>9</v>
      </c>
      <c r="L76" t="n">
        <v>3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1360</v>
      </c>
      <c r="S76" t="n">
        <v>1319</v>
      </c>
      <c r="T76" t="n">
        <v>921</v>
      </c>
      <c r="U76" t="n">
        <v>1082</v>
      </c>
      <c r="V76" t="n">
        <v>1004</v>
      </c>
      <c r="W76" t="n">
        <v>1005</v>
      </c>
      <c r="X76" t="n">
        <v>11</v>
      </c>
      <c r="Y76" t="n">
        <v>3</v>
      </c>
      <c r="Z76" t="n">
        <v>1360</v>
      </c>
    </row>
    <row r="77">
      <c r="A77" s="103" t="n">
        <v>45995.49490525669</v>
      </c>
      <c r="B77" t="inlineStr">
        <is>
          <t>Line Dom</t>
        </is>
      </c>
      <c r="C77" t="inlineStr">
        <is>
          <t>TYS</t>
        </is>
      </c>
      <c r="D77" t="inlineStr">
        <is>
          <t>UA</t>
        </is>
      </c>
      <c r="E77" t="inlineStr">
        <is>
          <t>Express</t>
        </is>
      </c>
      <c r="F77" t="n">
        <v>89</v>
      </c>
      <c r="G77" t="n">
        <v>4</v>
      </c>
      <c r="H77" t="n">
        <v>43</v>
      </c>
      <c r="I77" t="n">
        <v>53</v>
      </c>
      <c r="J77" t="n">
        <v>46</v>
      </c>
      <c r="K77" t="n">
        <v>46</v>
      </c>
      <c r="L77" t="n">
        <v>40</v>
      </c>
      <c r="M77" t="n">
        <v>0</v>
      </c>
      <c r="N77" t="n">
        <v>20</v>
      </c>
      <c r="O77" t="n">
        <v>23</v>
      </c>
      <c r="P77" t="n">
        <v>21</v>
      </c>
      <c r="Q77" t="n">
        <v>21</v>
      </c>
      <c r="R77" t="n">
        <v>4043</v>
      </c>
      <c r="S77" t="n">
        <v>3976</v>
      </c>
      <c r="T77" t="n">
        <v>2511</v>
      </c>
      <c r="U77" t="n">
        <v>3068</v>
      </c>
      <c r="V77" t="n">
        <v>3133</v>
      </c>
      <c r="W77" t="n">
        <v>3133</v>
      </c>
      <c r="X77" t="n">
        <v>88</v>
      </c>
      <c r="Y77" t="n">
        <v>39</v>
      </c>
      <c r="Z77" t="n">
        <v>4043</v>
      </c>
    </row>
    <row r="78">
      <c r="A78" s="103" t="n">
        <v>45995.49490525669</v>
      </c>
      <c r="B78" t="inlineStr">
        <is>
          <t>Line Dom</t>
        </is>
      </c>
      <c r="C78" t="inlineStr">
        <is>
          <t>BTV</t>
        </is>
      </c>
      <c r="D78" t="inlineStr">
        <is>
          <t>UA</t>
        </is>
      </c>
      <c r="E78" t="inlineStr">
        <is>
          <t>Express</t>
        </is>
      </c>
      <c r="F78" t="n">
        <v>40</v>
      </c>
      <c r="G78" t="n">
        <v>0</v>
      </c>
      <c r="H78" t="n">
        <v>17</v>
      </c>
      <c r="I78" t="n">
        <v>22</v>
      </c>
      <c r="J78" t="n">
        <v>20</v>
      </c>
      <c r="K78" t="n">
        <v>20</v>
      </c>
      <c r="L78" t="n">
        <v>20</v>
      </c>
      <c r="M78" t="n">
        <v>0</v>
      </c>
      <c r="N78" t="n">
        <v>5</v>
      </c>
      <c r="O78" t="n">
        <v>8</v>
      </c>
      <c r="P78" t="n">
        <v>8</v>
      </c>
      <c r="Q78" t="n">
        <v>8</v>
      </c>
      <c r="R78" t="n">
        <v>2112</v>
      </c>
      <c r="S78" t="n">
        <v>2050</v>
      </c>
      <c r="T78" t="n">
        <v>1333</v>
      </c>
      <c r="U78" t="n">
        <v>1624</v>
      </c>
      <c r="V78" t="n">
        <v>1457</v>
      </c>
      <c r="W78" t="n">
        <v>1457</v>
      </c>
      <c r="X78" t="n">
        <v>41</v>
      </c>
      <c r="Y78" t="n">
        <v>21</v>
      </c>
      <c r="Z78" t="n">
        <v>2117</v>
      </c>
    </row>
    <row r="79">
      <c r="A79" s="103" t="n">
        <v>45995.49490525669</v>
      </c>
      <c r="B79" t="inlineStr">
        <is>
          <t>Line Dom</t>
        </is>
      </c>
      <c r="C79" t="inlineStr">
        <is>
          <t>AVP</t>
        </is>
      </c>
      <c r="D79" t="inlineStr">
        <is>
          <t>UA</t>
        </is>
      </c>
      <c r="E79" t="inlineStr">
        <is>
          <t>Express</t>
        </is>
      </c>
      <c r="F79" t="n">
        <v>29</v>
      </c>
      <c r="G79" t="n">
        <v>5</v>
      </c>
      <c r="H79" t="n">
        <v>11</v>
      </c>
      <c r="I79" t="n">
        <v>12</v>
      </c>
      <c r="J79" t="n">
        <v>16</v>
      </c>
      <c r="K79" t="n">
        <v>16</v>
      </c>
      <c r="L79" t="n">
        <v>13</v>
      </c>
      <c r="M79" t="n">
        <v>2</v>
      </c>
      <c r="N79" t="n">
        <v>3</v>
      </c>
      <c r="O79" t="n">
        <v>3</v>
      </c>
      <c r="P79" t="n">
        <v>4</v>
      </c>
      <c r="Q79" t="n">
        <v>4</v>
      </c>
      <c r="R79" t="n">
        <v>1472</v>
      </c>
      <c r="S79" t="n">
        <v>1445</v>
      </c>
      <c r="T79" t="n">
        <v>869</v>
      </c>
      <c r="U79" t="n">
        <v>1087</v>
      </c>
      <c r="V79" t="n">
        <v>1107</v>
      </c>
      <c r="W79" t="n">
        <v>1107</v>
      </c>
      <c r="X79" t="n">
        <v>29</v>
      </c>
      <c r="Y79" t="n">
        <v>13</v>
      </c>
      <c r="Z79" t="n">
        <v>1472</v>
      </c>
    </row>
    <row r="80">
      <c r="A80" s="103" t="n">
        <v>45995.49490525669</v>
      </c>
      <c r="B80" t="inlineStr">
        <is>
          <t>Line Dom</t>
        </is>
      </c>
      <c r="C80" t="inlineStr">
        <is>
          <t>JAC</t>
        </is>
      </c>
      <c r="D80" t="inlineStr">
        <is>
          <t>UA</t>
        </is>
      </c>
      <c r="E80" t="inlineStr">
        <is>
          <t>Express</t>
        </is>
      </c>
      <c r="F80" t="n">
        <v>14</v>
      </c>
      <c r="G80" t="n">
        <v>0</v>
      </c>
      <c r="H80" t="n">
        <v>7</v>
      </c>
      <c r="I80" t="n">
        <v>10</v>
      </c>
      <c r="J80" t="n">
        <v>10</v>
      </c>
      <c r="K80" t="n">
        <v>10</v>
      </c>
      <c r="L80" t="n">
        <v>7</v>
      </c>
      <c r="M80" t="n">
        <v>0</v>
      </c>
      <c r="N80" t="n">
        <v>3</v>
      </c>
      <c r="O80" t="n">
        <v>5</v>
      </c>
      <c r="P80" t="n">
        <v>5</v>
      </c>
      <c r="Q80" t="n">
        <v>5</v>
      </c>
      <c r="R80" t="n">
        <v>609</v>
      </c>
      <c r="S80" t="n">
        <v>600</v>
      </c>
      <c r="T80" t="n">
        <v>434</v>
      </c>
      <c r="U80" t="n">
        <v>514</v>
      </c>
      <c r="V80" t="n">
        <v>447</v>
      </c>
      <c r="W80" t="n">
        <v>447</v>
      </c>
      <c r="X80" t="n">
        <v>13</v>
      </c>
      <c r="Y80" t="n">
        <v>6</v>
      </c>
      <c r="Z80" t="n">
        <v>609</v>
      </c>
    </row>
    <row r="81">
      <c r="A81" s="103" t="n">
        <v>45995.49490525669</v>
      </c>
      <c r="B81" t="inlineStr">
        <is>
          <t>Line Int</t>
        </is>
      </c>
      <c r="C81" t="inlineStr">
        <is>
          <t>YUL</t>
        </is>
      </c>
      <c r="D81" t="inlineStr">
        <is>
          <t>UA</t>
        </is>
      </c>
      <c r="E81" t="inlineStr">
        <is>
          <t>Express</t>
        </is>
      </c>
      <c r="F81" t="n">
        <v>42</v>
      </c>
      <c r="G81" t="n">
        <v>1</v>
      </c>
      <c r="H81" t="n">
        <v>27</v>
      </c>
      <c r="I81" t="n">
        <v>31</v>
      </c>
      <c r="J81" t="n">
        <v>28</v>
      </c>
      <c r="K81" t="n">
        <v>28</v>
      </c>
      <c r="L81" t="n">
        <v>18</v>
      </c>
      <c r="M81" t="n">
        <v>0</v>
      </c>
      <c r="N81" t="n">
        <v>10</v>
      </c>
      <c r="O81" t="n">
        <v>11</v>
      </c>
      <c r="P81" t="n">
        <v>11</v>
      </c>
      <c r="Q81" t="n">
        <v>11</v>
      </c>
      <c r="R81" t="n">
        <v>2201</v>
      </c>
      <c r="S81" t="n">
        <v>2147</v>
      </c>
      <c r="T81" t="n">
        <v>1397</v>
      </c>
      <c r="U81" t="n">
        <v>1724</v>
      </c>
      <c r="V81" t="n">
        <v>1734</v>
      </c>
      <c r="W81" t="n">
        <v>1734</v>
      </c>
      <c r="X81" t="n">
        <v>42</v>
      </c>
      <c r="Y81" t="n">
        <v>18</v>
      </c>
      <c r="Z81" t="n">
        <v>2202</v>
      </c>
    </row>
    <row r="82">
      <c r="A82" s="103" t="n">
        <v>45995.49490525669</v>
      </c>
      <c r="B82" t="inlineStr">
        <is>
          <t>Line Dom</t>
        </is>
      </c>
      <c r="C82" t="inlineStr">
        <is>
          <t>LFT</t>
        </is>
      </c>
      <c r="D82" t="inlineStr">
        <is>
          <t>UA</t>
        </is>
      </c>
      <c r="E82" t="inlineStr">
        <is>
          <t>Express</t>
        </is>
      </c>
      <c r="F82" t="n">
        <v>42</v>
      </c>
      <c r="G82" t="n">
        <v>0</v>
      </c>
      <c r="H82" t="n">
        <v>27</v>
      </c>
      <c r="I82" t="n">
        <v>33</v>
      </c>
      <c r="J82" t="n">
        <v>35</v>
      </c>
      <c r="K82" t="n">
        <v>35</v>
      </c>
      <c r="L82" t="n">
        <v>17</v>
      </c>
      <c r="M82" t="n">
        <v>0</v>
      </c>
      <c r="N82" t="n">
        <v>10</v>
      </c>
      <c r="O82" t="n">
        <v>11</v>
      </c>
      <c r="P82" t="n">
        <v>15</v>
      </c>
      <c r="Q82" t="n">
        <v>15</v>
      </c>
      <c r="R82" t="n">
        <v>1881</v>
      </c>
      <c r="S82" t="n">
        <v>1840</v>
      </c>
      <c r="T82" t="n">
        <v>1276</v>
      </c>
      <c r="U82" t="n">
        <v>1492</v>
      </c>
      <c r="V82" t="n">
        <v>1456</v>
      </c>
      <c r="W82" t="n">
        <v>1456</v>
      </c>
      <c r="X82" t="n">
        <v>42</v>
      </c>
      <c r="Y82" t="n">
        <v>17</v>
      </c>
      <c r="Z82" t="n">
        <v>1882</v>
      </c>
    </row>
    <row r="83">
      <c r="A83" s="103" t="n">
        <v>45995.49490525669</v>
      </c>
      <c r="B83" t="inlineStr">
        <is>
          <t>Line Dom</t>
        </is>
      </c>
      <c r="C83" t="inlineStr">
        <is>
          <t>MOT</t>
        </is>
      </c>
      <c r="D83" t="inlineStr">
        <is>
          <t>UA</t>
        </is>
      </c>
      <c r="E83" t="inlineStr">
        <is>
          <t>Express</t>
        </is>
      </c>
      <c r="F83" t="n">
        <v>17</v>
      </c>
      <c r="G83" t="n">
        <v>0</v>
      </c>
      <c r="H83" t="n">
        <v>11</v>
      </c>
      <c r="I83" t="n">
        <v>15</v>
      </c>
      <c r="J83" t="n">
        <v>10</v>
      </c>
      <c r="K83" t="n">
        <v>10</v>
      </c>
      <c r="L83" t="n">
        <v>7</v>
      </c>
      <c r="M83" t="n">
        <v>0</v>
      </c>
      <c r="N83" t="n">
        <v>5</v>
      </c>
      <c r="O83" t="n">
        <v>6</v>
      </c>
      <c r="P83" t="n">
        <v>3</v>
      </c>
      <c r="Q83" t="n">
        <v>3</v>
      </c>
      <c r="R83" t="n">
        <v>1117</v>
      </c>
      <c r="S83" t="n">
        <v>1102</v>
      </c>
      <c r="T83" t="n">
        <v>690</v>
      </c>
      <c r="U83" t="n">
        <v>845</v>
      </c>
      <c r="V83" t="n">
        <v>780</v>
      </c>
      <c r="W83" t="n">
        <v>781</v>
      </c>
      <c r="X83" t="n">
        <v>19</v>
      </c>
      <c r="Y83" t="n">
        <v>9</v>
      </c>
      <c r="Z83" t="n">
        <v>1119</v>
      </c>
    </row>
    <row r="84">
      <c r="A84" s="103" t="n">
        <v>45995.49490525669</v>
      </c>
      <c r="B84" t="inlineStr">
        <is>
          <t>Line Dom</t>
        </is>
      </c>
      <c r="C84" t="inlineStr">
        <is>
          <t>BIH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258</v>
      </c>
      <c r="S84" t="n">
        <v>257</v>
      </c>
      <c r="T84" t="n">
        <v>152</v>
      </c>
      <c r="U84" t="n">
        <v>196</v>
      </c>
      <c r="V84" t="n">
        <v>180</v>
      </c>
      <c r="W84" t="n">
        <v>180</v>
      </c>
      <c r="X84" t="n">
        <v>0</v>
      </c>
      <c r="Y84" t="n">
        <v>0</v>
      </c>
      <c r="Z84" t="n">
        <v>258</v>
      </c>
    </row>
    <row r="85">
      <c r="A85" s="103" t="n">
        <v>45995.49490525669</v>
      </c>
      <c r="B85" t="inlineStr">
        <is>
          <t>Line Int</t>
        </is>
      </c>
      <c r="C85" t="inlineStr">
        <is>
          <t>BJX</t>
        </is>
      </c>
      <c r="D85" t="inlineStr">
        <is>
          <t>UA</t>
        </is>
      </c>
      <c r="E85" t="inlineStr">
        <is>
          <t>Express</t>
        </is>
      </c>
      <c r="F85" t="n">
        <v>11</v>
      </c>
      <c r="G85" t="n">
        <v>0</v>
      </c>
      <c r="H85" t="n">
        <v>7</v>
      </c>
      <c r="I85" t="n">
        <v>9</v>
      </c>
      <c r="J85" t="n">
        <v>11</v>
      </c>
      <c r="K85" t="n">
        <v>11</v>
      </c>
      <c r="L85" t="n">
        <v>3</v>
      </c>
      <c r="M85" t="n">
        <v>0</v>
      </c>
      <c r="N85" t="n">
        <v>1</v>
      </c>
      <c r="O85" t="n">
        <v>1</v>
      </c>
      <c r="P85" t="n">
        <v>3</v>
      </c>
      <c r="Q85" t="n">
        <v>3</v>
      </c>
      <c r="R85" t="n">
        <v>507</v>
      </c>
      <c r="S85" t="n">
        <v>503</v>
      </c>
      <c r="T85" t="n">
        <v>289</v>
      </c>
      <c r="U85" t="n">
        <v>393</v>
      </c>
      <c r="V85" t="n">
        <v>449</v>
      </c>
      <c r="W85" t="n">
        <v>449</v>
      </c>
      <c r="X85" t="n">
        <v>10</v>
      </c>
      <c r="Y85" t="n">
        <v>2</v>
      </c>
      <c r="Z85" t="n">
        <v>507</v>
      </c>
    </row>
    <row r="86">
      <c r="A86" s="103" t="n">
        <v>45995.49490525669</v>
      </c>
      <c r="B86" t="inlineStr">
        <is>
          <t>Line Dom</t>
        </is>
      </c>
      <c r="C86" t="inlineStr">
        <is>
          <t>CRW</t>
        </is>
      </c>
      <c r="D86" t="inlineStr">
        <is>
          <t>UA</t>
        </is>
      </c>
      <c r="E86" t="inlineStr">
        <is>
          <t>Express</t>
        </is>
      </c>
      <c r="F86" t="n">
        <v>15</v>
      </c>
      <c r="G86" t="n">
        <v>6</v>
      </c>
      <c r="H86" t="n">
        <v>1</v>
      </c>
      <c r="I86" t="n">
        <v>3</v>
      </c>
      <c r="J86" t="n">
        <v>1</v>
      </c>
      <c r="K86" t="n">
        <v>1</v>
      </c>
      <c r="L86" t="n">
        <v>6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910</v>
      </c>
      <c r="S86" t="n">
        <v>889</v>
      </c>
      <c r="T86" t="n">
        <v>485</v>
      </c>
      <c r="U86" t="n">
        <v>633</v>
      </c>
      <c r="V86" t="n">
        <v>557</v>
      </c>
      <c r="W86" t="n">
        <v>557</v>
      </c>
      <c r="X86" t="n">
        <v>16</v>
      </c>
      <c r="Y86" t="n">
        <v>7</v>
      </c>
      <c r="Z86" t="n">
        <v>910</v>
      </c>
    </row>
    <row r="87">
      <c r="A87" s="103" t="n">
        <v>45995.49490525669</v>
      </c>
      <c r="B87" t="inlineStr">
        <is>
          <t>Line Dom</t>
        </is>
      </c>
      <c r="C87" t="inlineStr">
        <is>
          <t>SUN</t>
        </is>
      </c>
      <c r="D87" t="inlineStr">
        <is>
          <t>UA</t>
        </is>
      </c>
      <c r="E87" t="inlineStr">
        <is>
          <t>Express</t>
        </is>
      </c>
      <c r="F87" t="n">
        <v>9</v>
      </c>
      <c r="G87" t="n">
        <v>0</v>
      </c>
      <c r="H87" t="n">
        <v>7</v>
      </c>
      <c r="I87" t="n">
        <v>9</v>
      </c>
      <c r="J87" t="n">
        <v>8</v>
      </c>
      <c r="K87" t="n">
        <v>8</v>
      </c>
      <c r="L87" t="n">
        <v>5</v>
      </c>
      <c r="M87" t="n">
        <v>0</v>
      </c>
      <c r="N87" t="n">
        <v>6</v>
      </c>
      <c r="O87" t="n">
        <v>6</v>
      </c>
      <c r="P87" t="n">
        <v>5</v>
      </c>
      <c r="Q87" t="n">
        <v>5</v>
      </c>
      <c r="R87" t="n">
        <v>1210</v>
      </c>
      <c r="S87" t="n">
        <v>1200</v>
      </c>
      <c r="T87" t="n">
        <v>832</v>
      </c>
      <c r="U87" t="n">
        <v>998</v>
      </c>
      <c r="V87" t="n">
        <v>937</v>
      </c>
      <c r="W87" t="n">
        <v>937</v>
      </c>
      <c r="X87" t="n">
        <v>10</v>
      </c>
      <c r="Y87" t="n">
        <v>6</v>
      </c>
      <c r="Z87" t="n">
        <v>1210</v>
      </c>
    </row>
    <row r="88">
      <c r="A88" s="103" t="n">
        <v>45995.49490525669</v>
      </c>
      <c r="B88" t="inlineStr">
        <is>
          <t>Line Dom</t>
        </is>
      </c>
      <c r="C88" t="inlineStr">
        <is>
          <t>FAT</t>
        </is>
      </c>
      <c r="D88" t="inlineStr">
        <is>
          <t>UA</t>
        </is>
      </c>
      <c r="E88" t="inlineStr">
        <is>
          <t>Express</t>
        </is>
      </c>
      <c r="F88" t="n">
        <v>65</v>
      </c>
      <c r="G88" t="n">
        <v>0</v>
      </c>
      <c r="H88" t="n">
        <v>47</v>
      </c>
      <c r="I88" t="n">
        <v>55</v>
      </c>
      <c r="J88" t="n">
        <v>50</v>
      </c>
      <c r="K88" t="n">
        <v>50</v>
      </c>
      <c r="L88" t="n">
        <v>28</v>
      </c>
      <c r="M88" t="n">
        <v>0</v>
      </c>
      <c r="N88" t="n">
        <v>20</v>
      </c>
      <c r="O88" t="n">
        <v>22</v>
      </c>
      <c r="P88" t="n">
        <v>24</v>
      </c>
      <c r="Q88" t="n">
        <v>24</v>
      </c>
      <c r="R88" t="n">
        <v>2940</v>
      </c>
      <c r="S88" t="n">
        <v>2926</v>
      </c>
      <c r="T88" t="n">
        <v>2052</v>
      </c>
      <c r="U88" t="n">
        <v>2497</v>
      </c>
      <c r="V88" t="n">
        <v>2308</v>
      </c>
      <c r="W88" t="n">
        <v>2309</v>
      </c>
      <c r="X88" t="n">
        <v>64</v>
      </c>
      <c r="Y88" t="n">
        <v>27</v>
      </c>
      <c r="Z88" t="n">
        <v>2940</v>
      </c>
    </row>
    <row r="89">
      <c r="A89" s="103" t="n">
        <v>45995.49490525669</v>
      </c>
      <c r="B89" t="inlineStr">
        <is>
          <t>Line Dom</t>
        </is>
      </c>
      <c r="C89" t="inlineStr">
        <is>
          <t>MGW</t>
        </is>
      </c>
      <c r="D89" t="inlineStr">
        <is>
          <t>UA</t>
        </is>
      </c>
      <c r="E89" t="inlineStr">
        <is>
          <t>Express</t>
        </is>
      </c>
      <c r="F89" t="n">
        <v>13</v>
      </c>
      <c r="G89" t="n">
        <v>4</v>
      </c>
      <c r="H89" t="n">
        <v>5</v>
      </c>
      <c r="I89" t="n">
        <v>5</v>
      </c>
      <c r="J89" t="n">
        <v>4</v>
      </c>
      <c r="K89" t="n">
        <v>4</v>
      </c>
      <c r="L89" t="n">
        <v>6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673</v>
      </c>
      <c r="S89" t="n">
        <v>648</v>
      </c>
      <c r="T89" t="n">
        <v>399</v>
      </c>
      <c r="U89" t="n">
        <v>467</v>
      </c>
      <c r="V89" t="n">
        <v>487</v>
      </c>
      <c r="W89" t="n">
        <v>487</v>
      </c>
      <c r="X89" t="n">
        <v>13</v>
      </c>
      <c r="Y89" t="n">
        <v>6</v>
      </c>
      <c r="Z89" t="n">
        <v>673</v>
      </c>
    </row>
    <row r="90">
      <c r="A90" s="103" t="n">
        <v>45995.49490525669</v>
      </c>
      <c r="B90" t="inlineStr">
        <is>
          <t>Line Dom</t>
        </is>
      </c>
      <c r="C90" t="inlineStr">
        <is>
          <t>GTF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5</v>
      </c>
      <c r="I90" t="n">
        <v>8</v>
      </c>
      <c r="J90" t="n">
        <v>6</v>
      </c>
      <c r="K90" t="n">
        <v>6</v>
      </c>
      <c r="L90" t="n">
        <v>5</v>
      </c>
      <c r="M90" t="n">
        <v>0</v>
      </c>
      <c r="N90" t="n">
        <v>4</v>
      </c>
      <c r="O90" t="n">
        <v>5</v>
      </c>
      <c r="P90" t="n">
        <v>4</v>
      </c>
      <c r="Q90" t="n">
        <v>4</v>
      </c>
      <c r="R90" t="n">
        <v>326</v>
      </c>
      <c r="S90" t="n">
        <v>326</v>
      </c>
      <c r="T90" t="n">
        <v>210</v>
      </c>
      <c r="U90" t="n">
        <v>264</v>
      </c>
      <c r="V90" t="n">
        <v>269</v>
      </c>
      <c r="W90" t="n">
        <v>269</v>
      </c>
      <c r="X90" t="n">
        <v>9</v>
      </c>
      <c r="Y90" t="n">
        <v>6</v>
      </c>
      <c r="Z90" t="n">
        <v>328</v>
      </c>
    </row>
    <row r="91">
      <c r="A91" s="103" t="n">
        <v>45995.49490525669</v>
      </c>
      <c r="B91" t="inlineStr">
        <is>
          <t>Line Dom</t>
        </is>
      </c>
      <c r="C91" t="inlineStr">
        <is>
          <t>MFE</t>
        </is>
      </c>
      <c r="D91" t="inlineStr">
        <is>
          <t>UA</t>
        </is>
      </c>
      <c r="E91" t="inlineStr">
        <is>
          <t>Express</t>
        </is>
      </c>
      <c r="F91" t="n">
        <v>36</v>
      </c>
      <c r="G91" t="n">
        <v>0</v>
      </c>
      <c r="H91" t="n">
        <v>22</v>
      </c>
      <c r="I91" t="n">
        <v>28</v>
      </c>
      <c r="J91" t="n">
        <v>30</v>
      </c>
      <c r="K91" t="n">
        <v>30</v>
      </c>
      <c r="L91" t="n">
        <v>18</v>
      </c>
      <c r="M91" t="n">
        <v>0</v>
      </c>
      <c r="N91" t="n">
        <v>8</v>
      </c>
      <c r="O91" t="n">
        <v>11</v>
      </c>
      <c r="P91" t="n">
        <v>12</v>
      </c>
      <c r="Q91" t="n">
        <v>12</v>
      </c>
      <c r="R91" t="n">
        <v>1799</v>
      </c>
      <c r="S91" t="n">
        <v>1764</v>
      </c>
      <c r="T91" t="n">
        <v>1251</v>
      </c>
      <c r="U91" t="n">
        <v>1458</v>
      </c>
      <c r="V91" t="n">
        <v>1455</v>
      </c>
      <c r="W91" t="n">
        <v>1455</v>
      </c>
      <c r="X91" t="n">
        <v>36</v>
      </c>
      <c r="Y91" t="n">
        <v>18</v>
      </c>
      <c r="Z91" t="n">
        <v>1799</v>
      </c>
    </row>
    <row r="92">
      <c r="A92" s="103" t="n">
        <v>45995.49490525669</v>
      </c>
      <c r="B92" t="inlineStr">
        <is>
          <t>Line Dom</t>
        </is>
      </c>
      <c r="C92" t="inlineStr">
        <is>
          <t>CAE</t>
        </is>
      </c>
      <c r="D92" t="inlineStr">
        <is>
          <t>UA</t>
        </is>
      </c>
      <c r="E92" t="inlineStr">
        <is>
          <t>Express</t>
        </is>
      </c>
      <c r="F92" t="n">
        <v>36</v>
      </c>
      <c r="G92" t="n">
        <v>6</v>
      </c>
      <c r="H92" t="n">
        <v>9</v>
      </c>
      <c r="I92" t="n">
        <v>15</v>
      </c>
      <c r="J92" t="n">
        <v>11</v>
      </c>
      <c r="K92" t="n">
        <v>11</v>
      </c>
      <c r="L92" t="n">
        <v>14</v>
      </c>
      <c r="M92" t="n">
        <v>0</v>
      </c>
      <c r="N92" t="n">
        <v>2</v>
      </c>
      <c r="O92" t="n">
        <v>6</v>
      </c>
      <c r="P92" t="n">
        <v>4</v>
      </c>
      <c r="Q92" t="n">
        <v>4</v>
      </c>
      <c r="R92" t="n">
        <v>1636</v>
      </c>
      <c r="S92" t="n">
        <v>1609</v>
      </c>
      <c r="T92" t="n">
        <v>902</v>
      </c>
      <c r="U92" t="n">
        <v>1158</v>
      </c>
      <c r="V92" t="n">
        <v>1081</v>
      </c>
      <c r="W92" t="n">
        <v>1081</v>
      </c>
      <c r="X92" t="n">
        <v>37</v>
      </c>
      <c r="Y92" t="n">
        <v>15</v>
      </c>
      <c r="Z92" t="n">
        <v>1636</v>
      </c>
    </row>
    <row r="93">
      <c r="A93" s="103" t="n">
        <v>45995.49490525669</v>
      </c>
      <c r="B93" t="inlineStr">
        <is>
          <t>Line Dom</t>
        </is>
      </c>
      <c r="C93" t="inlineStr">
        <is>
          <t>OKC</t>
        </is>
      </c>
      <c r="D93" t="inlineStr">
        <is>
          <t>UA</t>
        </is>
      </c>
      <c r="E93" t="inlineStr">
        <is>
          <t>Express</t>
        </is>
      </c>
      <c r="F93" t="n">
        <v>86</v>
      </c>
      <c r="G93" t="n">
        <v>3</v>
      </c>
      <c r="H93" t="n">
        <v>37</v>
      </c>
      <c r="I93" t="n">
        <v>46</v>
      </c>
      <c r="J93" t="n">
        <v>43</v>
      </c>
      <c r="K93" t="n">
        <v>43</v>
      </c>
      <c r="L93" t="n">
        <v>39</v>
      </c>
      <c r="M93" t="n">
        <v>0</v>
      </c>
      <c r="N93" t="n">
        <v>16</v>
      </c>
      <c r="O93" t="n">
        <v>21</v>
      </c>
      <c r="P93" t="n">
        <v>15</v>
      </c>
      <c r="Q93" t="n">
        <v>15</v>
      </c>
      <c r="R93" t="n">
        <v>4996</v>
      </c>
      <c r="S93" t="n">
        <v>4938</v>
      </c>
      <c r="T93" t="n">
        <v>3125</v>
      </c>
      <c r="U93" t="n">
        <v>3781</v>
      </c>
      <c r="V93" t="n">
        <v>3790</v>
      </c>
      <c r="W93" t="n">
        <v>3790</v>
      </c>
      <c r="X93" t="n">
        <v>88</v>
      </c>
      <c r="Y93" t="n">
        <v>41</v>
      </c>
      <c r="Z93" t="n">
        <v>4998</v>
      </c>
    </row>
    <row r="94">
      <c r="A94" s="103" t="n">
        <v>45995.49490525669</v>
      </c>
      <c r="B94" t="inlineStr">
        <is>
          <t>Line Dom</t>
        </is>
      </c>
      <c r="C94" t="inlineStr">
        <is>
          <t>HDN</t>
        </is>
      </c>
      <c r="D94" t="inlineStr">
        <is>
          <t>UA</t>
        </is>
      </c>
      <c r="E94" t="inlineStr">
        <is>
          <t>Express</t>
        </is>
      </c>
      <c r="F94" t="n">
        <v>8</v>
      </c>
      <c r="G94" t="n">
        <v>0</v>
      </c>
      <c r="H94" t="n">
        <v>6</v>
      </c>
      <c r="I94" t="n">
        <v>7</v>
      </c>
      <c r="J94" t="n">
        <v>7</v>
      </c>
      <c r="K94" t="n">
        <v>7</v>
      </c>
      <c r="L94" t="n">
        <v>5</v>
      </c>
      <c r="M94" t="n">
        <v>0</v>
      </c>
      <c r="N94" t="n">
        <v>4</v>
      </c>
      <c r="O94" t="n">
        <v>4</v>
      </c>
      <c r="P94" t="n">
        <v>5</v>
      </c>
      <c r="Q94" t="n">
        <v>5</v>
      </c>
      <c r="R94" t="n">
        <v>537</v>
      </c>
      <c r="S94" t="n">
        <v>528</v>
      </c>
      <c r="T94" t="n">
        <v>312</v>
      </c>
      <c r="U94" t="n">
        <v>379</v>
      </c>
      <c r="V94" t="n">
        <v>384</v>
      </c>
      <c r="W94" t="n">
        <v>384</v>
      </c>
      <c r="X94" t="n">
        <v>7</v>
      </c>
      <c r="Y94" t="n">
        <v>4</v>
      </c>
      <c r="Z94" t="n">
        <v>537</v>
      </c>
    </row>
    <row r="95">
      <c r="A95" s="103" t="n">
        <v>45995.49490525669</v>
      </c>
      <c r="B95" t="inlineStr">
        <is>
          <t>Line Dom</t>
        </is>
      </c>
      <c r="C95" t="inlineStr">
        <is>
          <t>IDA</t>
        </is>
      </c>
      <c r="D95" t="inlineStr">
        <is>
          <t>UA</t>
        </is>
      </c>
      <c r="E95" t="inlineStr">
        <is>
          <t>Express</t>
        </is>
      </c>
      <c r="F95" t="n">
        <v>30</v>
      </c>
      <c r="G95" t="n">
        <v>0</v>
      </c>
      <c r="H95" t="n">
        <v>13</v>
      </c>
      <c r="I95" t="n">
        <v>20</v>
      </c>
      <c r="J95" t="n">
        <v>22</v>
      </c>
      <c r="K95" t="n">
        <v>22</v>
      </c>
      <c r="L95" t="n">
        <v>12</v>
      </c>
      <c r="M95" t="n">
        <v>0</v>
      </c>
      <c r="N95" t="n">
        <v>6</v>
      </c>
      <c r="O95" t="n">
        <v>9</v>
      </c>
      <c r="P95" t="n">
        <v>10</v>
      </c>
      <c r="Q95" t="n">
        <v>10</v>
      </c>
      <c r="R95" t="n">
        <v>1616</v>
      </c>
      <c r="S95" t="n">
        <v>1597</v>
      </c>
      <c r="T95" t="n">
        <v>943</v>
      </c>
      <c r="U95" t="n">
        <v>1217</v>
      </c>
      <c r="V95" t="n">
        <v>1150</v>
      </c>
      <c r="W95" t="n">
        <v>1150</v>
      </c>
      <c r="X95" t="n">
        <v>31</v>
      </c>
      <c r="Y95" t="n">
        <v>14</v>
      </c>
      <c r="Z95" t="n">
        <v>1618</v>
      </c>
    </row>
    <row r="96">
      <c r="A96" s="103" t="n">
        <v>45995.49490525669</v>
      </c>
      <c r="B96" t="inlineStr">
        <is>
          <t>Line Dom</t>
        </is>
      </c>
      <c r="C96" t="inlineStr">
        <is>
          <t>MYR</t>
        </is>
      </c>
      <c r="D96" t="inlineStr">
        <is>
          <t>UA</t>
        </is>
      </c>
      <c r="E96" t="inlineStr">
        <is>
          <t>Express</t>
        </is>
      </c>
      <c r="F96" t="n">
        <v>3</v>
      </c>
      <c r="G96" t="n">
        <v>0</v>
      </c>
      <c r="H96" t="n">
        <v>1</v>
      </c>
      <c r="I96" t="n">
        <v>3</v>
      </c>
      <c r="J96" t="n">
        <v>1</v>
      </c>
      <c r="K96" t="n">
        <v>1</v>
      </c>
      <c r="L96" t="n">
        <v>2</v>
      </c>
      <c r="M96" t="n">
        <v>0</v>
      </c>
      <c r="N96" t="n">
        <v>1</v>
      </c>
      <c r="O96" t="n">
        <v>2</v>
      </c>
      <c r="P96" t="n">
        <v>1</v>
      </c>
      <c r="Q96" t="n">
        <v>1</v>
      </c>
      <c r="R96" t="n">
        <v>525</v>
      </c>
      <c r="S96" t="n">
        <v>493</v>
      </c>
      <c r="T96" t="n">
        <v>341</v>
      </c>
      <c r="U96" t="n">
        <v>412</v>
      </c>
      <c r="V96" t="n">
        <v>345</v>
      </c>
      <c r="W96" t="n">
        <v>345</v>
      </c>
      <c r="X96" t="n">
        <v>3</v>
      </c>
      <c r="Y96" t="n">
        <v>2</v>
      </c>
      <c r="Z96" t="n">
        <v>525</v>
      </c>
    </row>
    <row r="97">
      <c r="A97" s="103" t="n">
        <v>45995.49490525669</v>
      </c>
      <c r="B97" t="inlineStr">
        <is>
          <t>Line Dom</t>
        </is>
      </c>
      <c r="C97" t="inlineStr">
        <is>
          <t>FWA</t>
        </is>
      </c>
      <c r="D97" t="inlineStr">
        <is>
          <t>UA</t>
        </is>
      </c>
      <c r="E97" t="inlineStr">
        <is>
          <t>Express</t>
        </is>
      </c>
      <c r="F97" t="n">
        <v>29</v>
      </c>
      <c r="G97" t="n">
        <v>8</v>
      </c>
      <c r="H97" t="n">
        <v>3</v>
      </c>
      <c r="I97" t="n">
        <v>4</v>
      </c>
      <c r="J97" t="n">
        <v>7</v>
      </c>
      <c r="K97" t="n">
        <v>7</v>
      </c>
      <c r="L97" t="n">
        <v>13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1408</v>
      </c>
      <c r="S97" t="n">
        <v>1362</v>
      </c>
      <c r="T97" t="n">
        <v>730</v>
      </c>
      <c r="U97" t="n">
        <v>956</v>
      </c>
      <c r="V97" t="n">
        <v>924</v>
      </c>
      <c r="W97" t="n">
        <v>924</v>
      </c>
      <c r="X97" t="n">
        <v>27</v>
      </c>
      <c r="Y97" t="n">
        <v>11</v>
      </c>
      <c r="Z97" t="n">
        <v>1407</v>
      </c>
    </row>
    <row r="98">
      <c r="A98" s="103" t="n">
        <v>45995.49490525669</v>
      </c>
      <c r="B98" t="inlineStr">
        <is>
          <t>Line Dom</t>
        </is>
      </c>
      <c r="C98" t="inlineStr">
        <is>
          <t>ROA</t>
        </is>
      </c>
      <c r="D98" t="inlineStr">
        <is>
          <t>UA</t>
        </is>
      </c>
      <c r="E98" t="inlineStr">
        <is>
          <t>Express</t>
        </is>
      </c>
      <c r="F98" t="n">
        <v>43</v>
      </c>
      <c r="G98" t="n">
        <v>5</v>
      </c>
      <c r="H98" t="n">
        <v>14</v>
      </c>
      <c r="I98" t="n">
        <v>19</v>
      </c>
      <c r="J98" t="n">
        <v>26</v>
      </c>
      <c r="K98" t="n">
        <v>26</v>
      </c>
      <c r="L98" t="n">
        <v>17</v>
      </c>
      <c r="M98" t="n">
        <v>1</v>
      </c>
      <c r="N98" t="n">
        <v>5</v>
      </c>
      <c r="O98" t="n">
        <v>7</v>
      </c>
      <c r="P98" t="n">
        <v>10</v>
      </c>
      <c r="Q98" t="n">
        <v>10</v>
      </c>
      <c r="R98" t="n">
        <v>1885</v>
      </c>
      <c r="S98" t="n">
        <v>1841</v>
      </c>
      <c r="T98" t="n">
        <v>1022</v>
      </c>
      <c r="U98" t="n">
        <v>1337</v>
      </c>
      <c r="V98" t="n">
        <v>1338</v>
      </c>
      <c r="W98" t="n">
        <v>1338</v>
      </c>
      <c r="X98" t="n">
        <v>43</v>
      </c>
      <c r="Y98" t="n">
        <v>17</v>
      </c>
      <c r="Z98" t="n">
        <v>1887</v>
      </c>
    </row>
    <row r="99">
      <c r="A99" s="103" t="n">
        <v>45995.49490525669</v>
      </c>
      <c r="B99" t="inlineStr">
        <is>
          <t>Line Dom</t>
        </is>
      </c>
      <c r="C99" t="inlineStr">
        <is>
          <t>PIR</t>
        </is>
      </c>
      <c r="D99" t="inlineStr">
        <is>
          <t>UA</t>
        </is>
      </c>
      <c r="E99" t="inlineStr">
        <is>
          <t>Express</t>
        </is>
      </c>
      <c r="F99" t="n">
        <v>15</v>
      </c>
      <c r="G99" t="n">
        <v>2</v>
      </c>
      <c r="H99" t="n">
        <v>7</v>
      </c>
      <c r="I99" t="n">
        <v>8</v>
      </c>
      <c r="J99" t="n">
        <v>8</v>
      </c>
      <c r="K99" t="n">
        <v>8</v>
      </c>
      <c r="L99" t="n">
        <v>5</v>
      </c>
      <c r="M99" t="n">
        <v>0</v>
      </c>
      <c r="N99" t="n">
        <v>3</v>
      </c>
      <c r="O99" t="n">
        <v>3</v>
      </c>
      <c r="P99" t="n">
        <v>4</v>
      </c>
      <c r="Q99" t="n">
        <v>4</v>
      </c>
      <c r="R99" t="n">
        <v>247</v>
      </c>
      <c r="S99" t="n">
        <v>242</v>
      </c>
      <c r="T99" t="n">
        <v>175</v>
      </c>
      <c r="U99" t="n">
        <v>196</v>
      </c>
      <c r="V99" t="n">
        <v>186</v>
      </c>
      <c r="W99" t="n">
        <v>186</v>
      </c>
      <c r="X99" t="n">
        <v>15</v>
      </c>
      <c r="Y99" t="n">
        <v>5</v>
      </c>
      <c r="Z99" t="n">
        <v>248</v>
      </c>
    </row>
    <row r="100">
      <c r="A100" s="103" t="n">
        <v>45995.49490525669</v>
      </c>
      <c r="B100" t="inlineStr">
        <is>
          <t>Line Dom</t>
        </is>
      </c>
      <c r="C100" t="inlineStr">
        <is>
          <t>SRQ</t>
        </is>
      </c>
      <c r="D100" t="inlineStr">
        <is>
          <t>UA</t>
        </is>
      </c>
      <c r="E100" t="inlineStr">
        <is>
          <t>Express</t>
        </is>
      </c>
      <c r="F100" t="n">
        <v>6</v>
      </c>
      <c r="G100" t="n">
        <v>0</v>
      </c>
      <c r="H100" t="n">
        <v>3</v>
      </c>
      <c r="I100" t="n">
        <v>4</v>
      </c>
      <c r="J100" t="n">
        <v>3</v>
      </c>
      <c r="K100" t="n">
        <v>3</v>
      </c>
      <c r="L100" t="n">
        <v>3</v>
      </c>
      <c r="M100" t="n">
        <v>0</v>
      </c>
      <c r="N100" t="n">
        <v>2</v>
      </c>
      <c r="O100" t="n">
        <v>2</v>
      </c>
      <c r="P100" t="n">
        <v>1</v>
      </c>
      <c r="Q100" t="n">
        <v>1</v>
      </c>
      <c r="R100" t="n">
        <v>169</v>
      </c>
      <c r="S100" t="n">
        <v>157</v>
      </c>
      <c r="T100" t="n">
        <v>135</v>
      </c>
      <c r="U100" t="n">
        <v>149</v>
      </c>
      <c r="V100" t="n">
        <v>120</v>
      </c>
      <c r="W100" t="n">
        <v>120</v>
      </c>
      <c r="X100" t="n">
        <v>6</v>
      </c>
      <c r="Y100" t="n">
        <v>3</v>
      </c>
      <c r="Z100" t="n">
        <v>169</v>
      </c>
    </row>
    <row r="101">
      <c r="A101" s="103" t="n">
        <v>45995.49490525669</v>
      </c>
      <c r="B101" t="inlineStr">
        <is>
          <t>Line Dom</t>
        </is>
      </c>
      <c r="C101" t="inlineStr">
        <is>
          <t>BDL</t>
        </is>
      </c>
      <c r="D101" t="inlineStr">
        <is>
          <t>UA</t>
        </is>
      </c>
      <c r="E101" t="inlineStr">
        <is>
          <t>Express</t>
        </is>
      </c>
      <c r="F101" t="n">
        <v>15</v>
      </c>
      <c r="G101" t="n">
        <v>3</v>
      </c>
      <c r="H101" t="n">
        <v>8</v>
      </c>
      <c r="I101" t="n">
        <v>8</v>
      </c>
      <c r="J101" t="n">
        <v>8</v>
      </c>
      <c r="K101" t="n">
        <v>8</v>
      </c>
      <c r="L101" t="n">
        <v>4</v>
      </c>
      <c r="M101" t="n">
        <v>0</v>
      </c>
      <c r="N101" t="n">
        <v>2</v>
      </c>
      <c r="O101" t="n">
        <v>2</v>
      </c>
      <c r="P101" t="n">
        <v>2</v>
      </c>
      <c r="Q101" t="n">
        <v>2</v>
      </c>
      <c r="R101" t="n">
        <v>968</v>
      </c>
      <c r="S101" t="n">
        <v>942</v>
      </c>
      <c r="T101" t="n">
        <v>665</v>
      </c>
      <c r="U101" t="n">
        <v>785</v>
      </c>
      <c r="V101" t="n">
        <v>706</v>
      </c>
      <c r="W101" t="n">
        <v>707</v>
      </c>
      <c r="X101" t="n">
        <v>15</v>
      </c>
      <c r="Y101" t="n">
        <v>4</v>
      </c>
      <c r="Z101" t="n">
        <v>968</v>
      </c>
    </row>
    <row r="102">
      <c r="A102" s="103" t="n">
        <v>45995.49490525669</v>
      </c>
      <c r="B102" t="inlineStr">
        <is>
          <t>Line Dom</t>
        </is>
      </c>
      <c r="C102" t="inlineStr">
        <is>
          <t>PSC</t>
        </is>
      </c>
      <c r="D102" t="inlineStr">
        <is>
          <t>UA</t>
        </is>
      </c>
      <c r="E102" t="inlineStr">
        <is>
          <t>Express</t>
        </is>
      </c>
      <c r="F102" t="n">
        <v>22</v>
      </c>
      <c r="G102" t="n">
        <v>0</v>
      </c>
      <c r="H102" t="n">
        <v>14</v>
      </c>
      <c r="I102" t="n">
        <v>19</v>
      </c>
      <c r="J102" t="n">
        <v>21</v>
      </c>
      <c r="K102" t="n">
        <v>21</v>
      </c>
      <c r="L102" t="n">
        <v>11</v>
      </c>
      <c r="M102" t="n">
        <v>0</v>
      </c>
      <c r="N102" t="n">
        <v>7</v>
      </c>
      <c r="O102" t="n">
        <v>9</v>
      </c>
      <c r="P102" t="n">
        <v>10</v>
      </c>
      <c r="Q102" t="n">
        <v>10</v>
      </c>
      <c r="R102" t="n">
        <v>1077</v>
      </c>
      <c r="S102" t="n">
        <v>1077</v>
      </c>
      <c r="T102" t="n">
        <v>656</v>
      </c>
      <c r="U102" t="n">
        <v>896</v>
      </c>
      <c r="V102" t="n">
        <v>930</v>
      </c>
      <c r="W102" t="n">
        <v>930</v>
      </c>
      <c r="X102" t="n">
        <v>21</v>
      </c>
      <c r="Y102" t="n">
        <v>10</v>
      </c>
      <c r="Z102" t="n">
        <v>1075</v>
      </c>
    </row>
    <row r="103">
      <c r="A103" s="103" t="n">
        <v>45995.49490525669</v>
      </c>
      <c r="B103" t="inlineStr">
        <is>
          <t>Line Dom</t>
        </is>
      </c>
      <c r="C103" t="inlineStr">
        <is>
          <t>IND</t>
        </is>
      </c>
      <c r="D103" t="inlineStr">
        <is>
          <t>UA</t>
        </is>
      </c>
      <c r="E103" t="inlineStr">
        <is>
          <t>Express</t>
        </is>
      </c>
      <c r="F103" t="n">
        <v>110</v>
      </c>
      <c r="G103" t="n">
        <v>7</v>
      </c>
      <c r="H103" t="n">
        <v>48</v>
      </c>
      <c r="I103" t="n">
        <v>68</v>
      </c>
      <c r="J103" t="n">
        <v>65</v>
      </c>
      <c r="K103" t="n">
        <v>65</v>
      </c>
      <c r="L103" t="n">
        <v>54</v>
      </c>
      <c r="M103" t="n">
        <v>2</v>
      </c>
      <c r="N103" t="n">
        <v>21</v>
      </c>
      <c r="O103" t="n">
        <v>32</v>
      </c>
      <c r="P103" t="n">
        <v>27</v>
      </c>
      <c r="Q103" t="n">
        <v>27</v>
      </c>
      <c r="R103" t="n">
        <v>5633</v>
      </c>
      <c r="S103" t="n">
        <v>5494</v>
      </c>
      <c r="T103" t="n">
        <v>3761</v>
      </c>
      <c r="U103" t="n">
        <v>4496</v>
      </c>
      <c r="V103" t="n">
        <v>4368</v>
      </c>
      <c r="W103" t="n">
        <v>4368</v>
      </c>
      <c r="X103" t="n">
        <v>110</v>
      </c>
      <c r="Y103" t="n">
        <v>54</v>
      </c>
      <c r="Z103" t="n">
        <v>5630</v>
      </c>
    </row>
    <row r="104">
      <c r="A104" s="103" t="n">
        <v>45995.49490525669</v>
      </c>
      <c r="B104" t="inlineStr">
        <is>
          <t>Line Dom</t>
        </is>
      </c>
      <c r="C104" t="inlineStr">
        <is>
          <t>PVD</t>
        </is>
      </c>
      <c r="D104" t="inlineStr">
        <is>
          <t>UA</t>
        </is>
      </c>
      <c r="E104" t="inlineStr">
        <is>
          <t>Express</t>
        </is>
      </c>
      <c r="F104" t="n">
        <v>30</v>
      </c>
      <c r="G104" t="n">
        <v>3</v>
      </c>
      <c r="H104" t="n">
        <v>8</v>
      </c>
      <c r="I104" t="n">
        <v>14</v>
      </c>
      <c r="J104" t="n">
        <v>12</v>
      </c>
      <c r="K104" t="n">
        <v>12</v>
      </c>
      <c r="L104" t="n">
        <v>14</v>
      </c>
      <c r="M104" t="n">
        <v>1</v>
      </c>
      <c r="N104" t="n">
        <v>2</v>
      </c>
      <c r="O104" t="n">
        <v>5</v>
      </c>
      <c r="P104" t="n">
        <v>3</v>
      </c>
      <c r="Q104" t="n">
        <v>3</v>
      </c>
      <c r="R104" t="n">
        <v>1625</v>
      </c>
      <c r="S104" t="n">
        <v>1591</v>
      </c>
      <c r="T104" t="n">
        <v>944</v>
      </c>
      <c r="U104" t="n">
        <v>1222</v>
      </c>
      <c r="V104" t="n">
        <v>1191</v>
      </c>
      <c r="W104" t="n">
        <v>1191</v>
      </c>
      <c r="X104" t="n">
        <v>31</v>
      </c>
      <c r="Y104" t="n">
        <v>15</v>
      </c>
      <c r="Z104" t="n">
        <v>1625</v>
      </c>
    </row>
    <row r="105">
      <c r="A105" s="103" t="n">
        <v>45995.49490525669</v>
      </c>
      <c r="B105" t="inlineStr">
        <is>
          <t>Line Dom</t>
        </is>
      </c>
      <c r="C105" t="inlineStr">
        <is>
          <t>GRB</t>
        </is>
      </c>
      <c r="D105" t="inlineStr">
        <is>
          <t>UA</t>
        </is>
      </c>
      <c r="E105" t="inlineStr">
        <is>
          <t>Express</t>
        </is>
      </c>
      <c r="F105" t="n">
        <v>37</v>
      </c>
      <c r="G105" t="n">
        <v>9</v>
      </c>
      <c r="H105" t="n">
        <v>6</v>
      </c>
      <c r="I105" t="n">
        <v>8</v>
      </c>
      <c r="J105" t="n">
        <v>14</v>
      </c>
      <c r="K105" t="n">
        <v>14</v>
      </c>
      <c r="L105" t="n">
        <v>15</v>
      </c>
      <c r="M105" t="n">
        <v>0</v>
      </c>
      <c r="N105" t="n">
        <v>1</v>
      </c>
      <c r="O105" t="n">
        <v>2</v>
      </c>
      <c r="P105" t="n">
        <v>6</v>
      </c>
      <c r="Q105" t="n">
        <v>6</v>
      </c>
      <c r="R105" t="n">
        <v>1865</v>
      </c>
      <c r="S105" t="n">
        <v>1837</v>
      </c>
      <c r="T105" t="n">
        <v>1058</v>
      </c>
      <c r="U105" t="n">
        <v>1323</v>
      </c>
      <c r="V105" t="n">
        <v>1316</v>
      </c>
      <c r="W105" t="n">
        <v>1316</v>
      </c>
      <c r="X105" t="n">
        <v>39</v>
      </c>
      <c r="Y105" t="n">
        <v>17</v>
      </c>
      <c r="Z105" t="n">
        <v>1867</v>
      </c>
    </row>
    <row r="106">
      <c r="A106" s="103" t="n">
        <v>45995.49490525669</v>
      </c>
      <c r="B106" t="inlineStr">
        <is>
          <t>Line Dom</t>
        </is>
      </c>
      <c r="C106" t="inlineStr">
        <is>
          <t>ABQ</t>
        </is>
      </c>
      <c r="D106" t="inlineStr">
        <is>
          <t>UA</t>
        </is>
      </c>
      <c r="E106" t="inlineStr">
        <is>
          <t>Express</t>
        </is>
      </c>
      <c r="F106" t="n">
        <v>49</v>
      </c>
      <c r="G106" t="n">
        <v>0</v>
      </c>
      <c r="H106" t="n">
        <v>31</v>
      </c>
      <c r="I106" t="n">
        <v>41</v>
      </c>
      <c r="J106" t="n">
        <v>37</v>
      </c>
      <c r="K106" t="n">
        <v>37</v>
      </c>
      <c r="L106" t="n">
        <v>22</v>
      </c>
      <c r="M106" t="n">
        <v>0</v>
      </c>
      <c r="N106" t="n">
        <v>13</v>
      </c>
      <c r="O106" t="n">
        <v>19</v>
      </c>
      <c r="P106" t="n">
        <v>15</v>
      </c>
      <c r="Q106" t="n">
        <v>15</v>
      </c>
      <c r="R106" t="n">
        <v>2415</v>
      </c>
      <c r="S106" t="n">
        <v>2392</v>
      </c>
      <c r="T106" t="n">
        <v>1539</v>
      </c>
      <c r="U106" t="n">
        <v>1925</v>
      </c>
      <c r="V106" t="n">
        <v>1786</v>
      </c>
      <c r="W106" t="n">
        <v>1786</v>
      </c>
      <c r="X106" t="n">
        <v>49</v>
      </c>
      <c r="Y106" t="n">
        <v>23</v>
      </c>
      <c r="Z106" t="n">
        <v>2417</v>
      </c>
    </row>
    <row r="107">
      <c r="A107" s="103" t="n">
        <v>45995.49490525669</v>
      </c>
      <c r="B107" t="inlineStr">
        <is>
          <t>Line Dom</t>
        </is>
      </c>
      <c r="C107" t="inlineStr">
        <is>
          <t>SLC</t>
        </is>
      </c>
      <c r="D107" t="inlineStr">
        <is>
          <t>UA</t>
        </is>
      </c>
      <c r="E107" t="inlineStr">
        <is>
          <t>Express</t>
        </is>
      </c>
      <c r="F107" t="n">
        <v>69</v>
      </c>
      <c r="G107" t="n">
        <v>0</v>
      </c>
      <c r="H107" t="n">
        <v>43</v>
      </c>
      <c r="I107" t="n">
        <v>55</v>
      </c>
      <c r="J107" t="n">
        <v>52</v>
      </c>
      <c r="K107" t="n">
        <v>52</v>
      </c>
      <c r="L107" t="n">
        <v>33</v>
      </c>
      <c r="M107" t="n">
        <v>0</v>
      </c>
      <c r="N107" t="n">
        <v>22</v>
      </c>
      <c r="O107" t="n">
        <v>27</v>
      </c>
      <c r="P107" t="n">
        <v>24</v>
      </c>
      <c r="Q107" t="n">
        <v>24</v>
      </c>
      <c r="R107" t="n">
        <v>3218</v>
      </c>
      <c r="S107" t="n">
        <v>3198</v>
      </c>
      <c r="T107" t="n">
        <v>2149</v>
      </c>
      <c r="U107" t="n">
        <v>2580</v>
      </c>
      <c r="V107" t="n">
        <v>2430</v>
      </c>
      <c r="W107" t="n">
        <v>2431</v>
      </c>
      <c r="X107" t="n">
        <v>67</v>
      </c>
      <c r="Y107" t="n">
        <v>31</v>
      </c>
      <c r="Z107" t="n">
        <v>3213</v>
      </c>
    </row>
    <row r="108">
      <c r="A108" s="103" t="n">
        <v>45995.49490525669</v>
      </c>
      <c r="B108" t="inlineStr">
        <is>
          <t>Line Dom</t>
        </is>
      </c>
      <c r="C108" t="inlineStr">
        <is>
          <t>DVL</t>
        </is>
      </c>
      <c r="D108" t="inlineStr">
        <is>
          <t>UA</t>
        </is>
      </c>
      <c r="E108" t="inlineStr">
        <is>
          <t>Express</t>
        </is>
      </c>
      <c r="F108" t="n">
        <v>9</v>
      </c>
      <c r="G108" t="n">
        <v>0</v>
      </c>
      <c r="H108" t="n">
        <v>8</v>
      </c>
      <c r="I108" t="n">
        <v>8</v>
      </c>
      <c r="J108" t="n">
        <v>5</v>
      </c>
      <c r="K108" t="n">
        <v>5</v>
      </c>
      <c r="L108" t="n">
        <v>3</v>
      </c>
      <c r="M108" t="n">
        <v>0</v>
      </c>
      <c r="N108" t="n">
        <v>3</v>
      </c>
      <c r="O108" t="n">
        <v>3</v>
      </c>
      <c r="P108" t="n">
        <v>2</v>
      </c>
      <c r="Q108" t="n">
        <v>2</v>
      </c>
      <c r="R108" t="n">
        <v>600</v>
      </c>
      <c r="S108" t="n">
        <v>594</v>
      </c>
      <c r="T108" t="n">
        <v>437</v>
      </c>
      <c r="U108" t="n">
        <v>505</v>
      </c>
      <c r="V108" t="n">
        <v>414</v>
      </c>
      <c r="W108" t="n">
        <v>414</v>
      </c>
      <c r="X108" t="n">
        <v>10</v>
      </c>
      <c r="Y108" t="n">
        <v>4</v>
      </c>
      <c r="Z108" t="n">
        <v>602</v>
      </c>
    </row>
    <row r="109">
      <c r="A109" s="103" t="n">
        <v>45995.49490525669</v>
      </c>
      <c r="B109" t="inlineStr">
        <is>
          <t>Line Dom</t>
        </is>
      </c>
      <c r="C109" t="inlineStr">
        <is>
          <t>SAT</t>
        </is>
      </c>
      <c r="D109" t="inlineStr">
        <is>
          <t>UA</t>
        </is>
      </c>
      <c r="E109" t="inlineStr">
        <is>
          <t>Express</t>
        </is>
      </c>
      <c r="F109" t="n">
        <v>23</v>
      </c>
      <c r="G109" t="n">
        <v>1</v>
      </c>
      <c r="H109" t="n">
        <v>16</v>
      </c>
      <c r="I109" t="n">
        <v>17</v>
      </c>
      <c r="J109" t="n">
        <v>18</v>
      </c>
      <c r="K109" t="n">
        <v>18</v>
      </c>
      <c r="L109" t="n">
        <v>11</v>
      </c>
      <c r="M109" t="n">
        <v>0</v>
      </c>
      <c r="N109" t="n">
        <v>8</v>
      </c>
      <c r="O109" t="n">
        <v>9</v>
      </c>
      <c r="P109" t="n">
        <v>9</v>
      </c>
      <c r="Q109" t="n">
        <v>9</v>
      </c>
      <c r="R109" t="n">
        <v>1137</v>
      </c>
      <c r="S109" t="n">
        <v>1117</v>
      </c>
      <c r="T109" t="n">
        <v>734</v>
      </c>
      <c r="U109" t="n">
        <v>888</v>
      </c>
      <c r="V109" t="n">
        <v>868</v>
      </c>
      <c r="W109" t="n">
        <v>868</v>
      </c>
      <c r="X109" t="n">
        <v>24</v>
      </c>
      <c r="Y109" t="n">
        <v>12</v>
      </c>
      <c r="Z109" t="n">
        <v>1139</v>
      </c>
    </row>
    <row r="110">
      <c r="A110" s="103" t="n">
        <v>45995.49490525669</v>
      </c>
      <c r="B110" t="inlineStr">
        <is>
          <t>Line Dom</t>
        </is>
      </c>
      <c r="C110" t="inlineStr">
        <is>
          <t>RNO</t>
        </is>
      </c>
      <c r="D110" t="inlineStr">
        <is>
          <t>UA</t>
        </is>
      </c>
      <c r="E110" t="inlineStr">
        <is>
          <t>Express</t>
        </is>
      </c>
      <c r="F110" t="n">
        <v>45</v>
      </c>
      <c r="G110" t="n">
        <v>0</v>
      </c>
      <c r="H110" t="n">
        <v>31</v>
      </c>
      <c r="I110" t="n">
        <v>35</v>
      </c>
      <c r="J110" t="n">
        <v>37</v>
      </c>
      <c r="K110" t="n">
        <v>37</v>
      </c>
      <c r="L110" t="n">
        <v>18</v>
      </c>
      <c r="M110" t="n">
        <v>0</v>
      </c>
      <c r="N110" t="n">
        <v>13</v>
      </c>
      <c r="O110" t="n">
        <v>14</v>
      </c>
      <c r="P110" t="n">
        <v>15</v>
      </c>
      <c r="Q110" t="n">
        <v>15</v>
      </c>
      <c r="R110" t="n">
        <v>1852</v>
      </c>
      <c r="S110" t="n">
        <v>1825</v>
      </c>
      <c r="T110" t="n">
        <v>1351</v>
      </c>
      <c r="U110" t="n">
        <v>1588</v>
      </c>
      <c r="V110" t="n">
        <v>1473</v>
      </c>
      <c r="W110" t="n">
        <v>1473</v>
      </c>
      <c r="X110" t="n">
        <v>45</v>
      </c>
      <c r="Y110" t="n">
        <v>17</v>
      </c>
      <c r="Z110" t="n">
        <v>1851</v>
      </c>
    </row>
    <row r="111">
      <c r="A111" s="103" t="n">
        <v>45995.49490525669</v>
      </c>
      <c r="B111" t="inlineStr">
        <is>
          <t>Line Dom</t>
        </is>
      </c>
      <c r="C111" t="inlineStr">
        <is>
          <t>ELP</t>
        </is>
      </c>
      <c r="D111" t="inlineStr">
        <is>
          <t>UA</t>
        </is>
      </c>
      <c r="E111" t="inlineStr">
        <is>
          <t>Express</t>
        </is>
      </c>
      <c r="F111" t="n">
        <v>48</v>
      </c>
      <c r="G111" t="n">
        <v>2</v>
      </c>
      <c r="H111" t="n">
        <v>21</v>
      </c>
      <c r="I111" t="n">
        <v>29</v>
      </c>
      <c r="J111" t="n">
        <v>39</v>
      </c>
      <c r="K111" t="n">
        <v>39</v>
      </c>
      <c r="L111" t="n">
        <v>24</v>
      </c>
      <c r="M111" t="n">
        <v>1</v>
      </c>
      <c r="N111" t="n">
        <v>7</v>
      </c>
      <c r="O111" t="n">
        <v>13</v>
      </c>
      <c r="P111" t="n">
        <v>21</v>
      </c>
      <c r="Q111" t="n">
        <v>21</v>
      </c>
      <c r="R111" t="n">
        <v>2376</v>
      </c>
      <c r="S111" t="n">
        <v>2338</v>
      </c>
      <c r="T111" t="n">
        <v>1509</v>
      </c>
      <c r="U111" t="n">
        <v>1827</v>
      </c>
      <c r="V111" t="n">
        <v>1840</v>
      </c>
      <c r="W111" t="n">
        <v>1840</v>
      </c>
      <c r="X111" t="n">
        <v>44</v>
      </c>
      <c r="Y111" t="n">
        <v>20</v>
      </c>
      <c r="Z111" t="n">
        <v>2372</v>
      </c>
    </row>
    <row r="112">
      <c r="A112" s="103" t="n">
        <v>45995.49490525669</v>
      </c>
      <c r="B112" t="inlineStr">
        <is>
          <t>Line Int</t>
        </is>
      </c>
      <c r="C112" t="inlineStr">
        <is>
          <t>YVR</t>
        </is>
      </c>
      <c r="D112" t="inlineStr">
        <is>
          <t>UA</t>
        </is>
      </c>
      <c r="E112" t="inlineStr">
        <is>
          <t>Express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77</v>
      </c>
      <c r="S112" t="n">
        <v>77</v>
      </c>
      <c r="T112" t="n">
        <v>63</v>
      </c>
      <c r="U112" t="n">
        <v>69</v>
      </c>
      <c r="V112" t="n">
        <v>60</v>
      </c>
      <c r="W112" t="n">
        <v>60</v>
      </c>
      <c r="X112" t="n">
        <v>0</v>
      </c>
      <c r="Y112" t="n">
        <v>0</v>
      </c>
      <c r="Z112" t="n">
        <v>77</v>
      </c>
    </row>
    <row r="113">
      <c r="A113" s="103" t="n">
        <v>45995.49490525669</v>
      </c>
      <c r="B113" t="inlineStr">
        <is>
          <t>Line Dom</t>
        </is>
      </c>
      <c r="C113" t="inlineStr">
        <is>
          <t>EAU</t>
        </is>
      </c>
      <c r="D113" t="inlineStr">
        <is>
          <t>UA</t>
        </is>
      </c>
      <c r="E113" t="inlineStr">
        <is>
          <t>Express</t>
        </is>
      </c>
      <c r="F113" t="n">
        <v>11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5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577</v>
      </c>
      <c r="S113" t="n">
        <v>563</v>
      </c>
      <c r="T113" t="n">
        <v>316</v>
      </c>
      <c r="U113" t="n">
        <v>394</v>
      </c>
      <c r="V113" t="n">
        <v>434</v>
      </c>
      <c r="W113" t="n">
        <v>434</v>
      </c>
      <c r="X113" t="n">
        <v>11</v>
      </c>
      <c r="Y113" t="n">
        <v>5</v>
      </c>
      <c r="Z113" t="n">
        <v>577</v>
      </c>
    </row>
    <row r="114">
      <c r="A114" s="103" t="n">
        <v>45995.49490525669</v>
      </c>
      <c r="B114" t="inlineStr">
        <is>
          <t>Line Dom</t>
        </is>
      </c>
      <c r="C114" t="inlineStr">
        <is>
          <t>AVL</t>
        </is>
      </c>
      <c r="D114" t="inlineStr">
        <is>
          <t>UA</t>
        </is>
      </c>
      <c r="E114" t="inlineStr">
        <is>
          <t>Express</t>
        </is>
      </c>
      <c r="F114" t="n">
        <v>30</v>
      </c>
      <c r="G114" t="n">
        <v>4</v>
      </c>
      <c r="H114" t="n">
        <v>6</v>
      </c>
      <c r="I114" t="n">
        <v>12</v>
      </c>
      <c r="J114" t="n">
        <v>8</v>
      </c>
      <c r="K114" t="n">
        <v>8</v>
      </c>
      <c r="L114" t="n">
        <v>13</v>
      </c>
      <c r="M114" t="n">
        <v>2</v>
      </c>
      <c r="N114" t="n">
        <v>0</v>
      </c>
      <c r="O114" t="n">
        <v>1</v>
      </c>
      <c r="P114" t="n">
        <v>1</v>
      </c>
      <c r="Q114" t="n">
        <v>1</v>
      </c>
      <c r="R114" t="n">
        <v>1510</v>
      </c>
      <c r="S114" t="n">
        <v>1466</v>
      </c>
      <c r="T114" t="n">
        <v>862</v>
      </c>
      <c r="U114" t="n">
        <v>1124</v>
      </c>
      <c r="V114" t="n">
        <v>1022</v>
      </c>
      <c r="W114" t="n">
        <v>1022</v>
      </c>
      <c r="X114" t="n">
        <v>30</v>
      </c>
      <c r="Y114" t="n">
        <v>13</v>
      </c>
      <c r="Z114" t="n">
        <v>1510</v>
      </c>
    </row>
    <row r="115">
      <c r="A115" s="103" t="n">
        <v>45995.49490525669</v>
      </c>
      <c r="B115" t="inlineStr">
        <is>
          <t>Line Dom</t>
        </is>
      </c>
      <c r="C115" t="inlineStr">
        <is>
          <t>DEC</t>
        </is>
      </c>
      <c r="D115" t="inlineStr">
        <is>
          <t>UA</t>
        </is>
      </c>
      <c r="E115" t="inlineStr">
        <is>
          <t>Express</t>
        </is>
      </c>
      <c r="F115" t="n">
        <v>11</v>
      </c>
      <c r="G115" t="n">
        <v>2</v>
      </c>
      <c r="H115" t="n">
        <v>3</v>
      </c>
      <c r="I115" t="n">
        <v>3</v>
      </c>
      <c r="J115" t="n">
        <v>4</v>
      </c>
      <c r="K115" t="n">
        <v>4</v>
      </c>
      <c r="L115" t="n">
        <v>5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577</v>
      </c>
      <c r="S115" t="n">
        <v>563</v>
      </c>
      <c r="T115" t="n">
        <v>356</v>
      </c>
      <c r="U115" t="n">
        <v>445</v>
      </c>
      <c r="V115" t="n">
        <v>442</v>
      </c>
      <c r="W115" t="n">
        <v>442</v>
      </c>
      <c r="X115" t="n">
        <v>10</v>
      </c>
      <c r="Y115" t="n">
        <v>4</v>
      </c>
      <c r="Z115" t="n">
        <v>576</v>
      </c>
    </row>
    <row r="116">
      <c r="A116" s="103" t="n">
        <v>45995.49490525669</v>
      </c>
      <c r="B116" t="inlineStr">
        <is>
          <t>Line Dom</t>
        </is>
      </c>
      <c r="C116" t="inlineStr">
        <is>
          <t>LBF</t>
        </is>
      </c>
      <c r="D116" t="inlineStr">
        <is>
          <t>UA</t>
        </is>
      </c>
      <c r="E116" t="inlineStr">
        <is>
          <t>Express</t>
        </is>
      </c>
      <c r="F116" t="n">
        <v>10</v>
      </c>
      <c r="G116" t="n">
        <v>0</v>
      </c>
      <c r="H116" t="n">
        <v>6</v>
      </c>
      <c r="I116" t="n">
        <v>7</v>
      </c>
      <c r="J116" t="n">
        <v>6</v>
      </c>
      <c r="K116" t="n">
        <v>6</v>
      </c>
      <c r="L116" t="n">
        <v>3</v>
      </c>
      <c r="M116" t="n">
        <v>0</v>
      </c>
      <c r="N116" t="n">
        <v>3</v>
      </c>
      <c r="O116" t="n">
        <v>3</v>
      </c>
      <c r="P116" t="n">
        <v>2</v>
      </c>
      <c r="Q116" t="n">
        <v>2</v>
      </c>
      <c r="R116" t="n">
        <v>575</v>
      </c>
      <c r="S116" t="n">
        <v>561</v>
      </c>
      <c r="T116" t="n">
        <v>331</v>
      </c>
      <c r="U116" t="n">
        <v>433</v>
      </c>
      <c r="V116" t="n">
        <v>429</v>
      </c>
      <c r="W116" t="n">
        <v>429</v>
      </c>
      <c r="X116" t="n">
        <v>11</v>
      </c>
      <c r="Y116" t="n">
        <v>4</v>
      </c>
      <c r="Z116" t="n">
        <v>576</v>
      </c>
    </row>
    <row r="117">
      <c r="A117" s="103" t="n">
        <v>45995.49490525669</v>
      </c>
      <c r="B117" t="inlineStr">
        <is>
          <t>Line Dom</t>
        </is>
      </c>
      <c r="C117" t="inlineStr">
        <is>
          <t>MFR</t>
        </is>
      </c>
      <c r="D117" t="inlineStr">
        <is>
          <t>UA</t>
        </is>
      </c>
      <c r="E117" t="inlineStr">
        <is>
          <t>Express</t>
        </is>
      </c>
      <c r="F117" t="n">
        <v>19</v>
      </c>
      <c r="G117" t="n">
        <v>0</v>
      </c>
      <c r="H117" t="n">
        <v>13</v>
      </c>
      <c r="I117" t="n">
        <v>16</v>
      </c>
      <c r="J117" t="n">
        <v>10</v>
      </c>
      <c r="K117" t="n">
        <v>10</v>
      </c>
      <c r="L117" t="n">
        <v>7</v>
      </c>
      <c r="M117" t="n">
        <v>0</v>
      </c>
      <c r="N117" t="n">
        <v>6</v>
      </c>
      <c r="O117" t="n">
        <v>7</v>
      </c>
      <c r="P117" t="n">
        <v>3</v>
      </c>
      <c r="Q117" t="n">
        <v>3</v>
      </c>
      <c r="R117" t="n">
        <v>583</v>
      </c>
      <c r="S117" t="n">
        <v>579</v>
      </c>
      <c r="T117" t="n">
        <v>375</v>
      </c>
      <c r="U117" t="n">
        <v>479</v>
      </c>
      <c r="V117" t="n">
        <v>394</v>
      </c>
      <c r="W117" t="n">
        <v>394</v>
      </c>
      <c r="X117" t="n">
        <v>22</v>
      </c>
      <c r="Y117" t="n">
        <v>10</v>
      </c>
      <c r="Z117" t="n">
        <v>585</v>
      </c>
    </row>
    <row r="118">
      <c r="A118" s="103" t="n">
        <v>45995.49490525669</v>
      </c>
      <c r="B118" t="inlineStr">
        <is>
          <t>Line Dom</t>
        </is>
      </c>
      <c r="C118" t="inlineStr">
        <is>
          <t>BIS</t>
        </is>
      </c>
      <c r="D118" t="inlineStr">
        <is>
          <t>UA</t>
        </is>
      </c>
      <c r="E118" t="inlineStr">
        <is>
          <t>Express</t>
        </is>
      </c>
      <c r="F118" t="n">
        <v>27</v>
      </c>
      <c r="G118" t="n">
        <v>0</v>
      </c>
      <c r="H118" t="n">
        <v>16</v>
      </c>
      <c r="I118" t="n">
        <v>23</v>
      </c>
      <c r="J118" t="n">
        <v>12</v>
      </c>
      <c r="K118" t="n">
        <v>12</v>
      </c>
      <c r="L118" t="n">
        <v>12</v>
      </c>
      <c r="M118" t="n">
        <v>0</v>
      </c>
      <c r="N118" t="n">
        <v>8</v>
      </c>
      <c r="O118" t="n">
        <v>12</v>
      </c>
      <c r="P118" t="n">
        <v>4</v>
      </c>
      <c r="Q118" t="n">
        <v>4</v>
      </c>
      <c r="R118" t="n">
        <v>1455</v>
      </c>
      <c r="S118" t="n">
        <v>1440</v>
      </c>
      <c r="T118" t="n">
        <v>846</v>
      </c>
      <c r="U118" t="n">
        <v>1061</v>
      </c>
      <c r="V118" t="n">
        <v>946</v>
      </c>
      <c r="W118" t="n">
        <v>946</v>
      </c>
      <c r="X118" t="n">
        <v>28</v>
      </c>
      <c r="Y118" t="n">
        <v>13</v>
      </c>
      <c r="Z118" t="n">
        <v>1456</v>
      </c>
    </row>
    <row r="119">
      <c r="A119" s="103" t="n">
        <v>45995.49490525669</v>
      </c>
      <c r="B119" t="inlineStr">
        <is>
          <t>Line Dom</t>
        </is>
      </c>
      <c r="C119" t="inlineStr">
        <is>
          <t>DFW</t>
        </is>
      </c>
      <c r="D119" t="inlineStr">
        <is>
          <t>UA</t>
        </is>
      </c>
      <c r="E119" t="inlineStr">
        <is>
          <t>Express</t>
        </is>
      </c>
      <c r="F119" t="n">
        <v>6</v>
      </c>
      <c r="G119" t="n">
        <v>1</v>
      </c>
      <c r="H119" t="n">
        <v>2</v>
      </c>
      <c r="I119" t="n">
        <v>2</v>
      </c>
      <c r="J119" t="n">
        <v>2</v>
      </c>
      <c r="K119" t="n">
        <v>2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735</v>
      </c>
      <c r="S119" t="n">
        <v>709</v>
      </c>
      <c r="T119" t="n">
        <v>457</v>
      </c>
      <c r="U119" t="n">
        <v>549</v>
      </c>
      <c r="V119" t="n">
        <v>499</v>
      </c>
      <c r="W119" t="n">
        <v>499</v>
      </c>
      <c r="X119" t="n">
        <v>6</v>
      </c>
      <c r="Y119" t="n">
        <v>1</v>
      </c>
      <c r="Z119" t="n">
        <v>733</v>
      </c>
    </row>
    <row r="120">
      <c r="A120" s="103" t="n">
        <v>45995.49490525669</v>
      </c>
      <c r="B120" t="inlineStr">
        <is>
          <t>Line Dom</t>
        </is>
      </c>
      <c r="C120" t="inlineStr">
        <is>
          <t>SGU</t>
        </is>
      </c>
      <c r="D120" t="inlineStr">
        <is>
          <t>UA</t>
        </is>
      </c>
      <c r="E120" t="inlineStr">
        <is>
          <t>Express</t>
        </is>
      </c>
      <c r="F120" t="n">
        <v>27</v>
      </c>
      <c r="G120" t="n">
        <v>0</v>
      </c>
      <c r="H120" t="n">
        <v>19</v>
      </c>
      <c r="I120" t="n">
        <v>21</v>
      </c>
      <c r="J120" t="n">
        <v>26</v>
      </c>
      <c r="K120" t="n">
        <v>26</v>
      </c>
      <c r="L120" t="n">
        <v>13</v>
      </c>
      <c r="M120" t="n">
        <v>0</v>
      </c>
      <c r="N120" t="n">
        <v>10</v>
      </c>
      <c r="O120" t="n">
        <v>10</v>
      </c>
      <c r="P120" t="n">
        <v>13</v>
      </c>
      <c r="Q120" t="n">
        <v>13</v>
      </c>
      <c r="R120" t="n">
        <v>1308</v>
      </c>
      <c r="S120" t="n">
        <v>1308</v>
      </c>
      <c r="T120" t="n">
        <v>845</v>
      </c>
      <c r="U120" t="n">
        <v>1050</v>
      </c>
      <c r="V120" t="n">
        <v>982</v>
      </c>
      <c r="W120" t="n">
        <v>982</v>
      </c>
      <c r="X120" t="n">
        <v>27</v>
      </c>
      <c r="Y120" t="n">
        <v>13</v>
      </c>
      <c r="Z120" t="n">
        <v>1308</v>
      </c>
    </row>
    <row r="121">
      <c r="A121" s="103" t="n">
        <v>45995.49490525669</v>
      </c>
      <c r="B121" t="inlineStr">
        <is>
          <t>Line Dom</t>
        </is>
      </c>
      <c r="C121" t="inlineStr">
        <is>
          <t>SAF</t>
        </is>
      </c>
      <c r="D121" t="inlineStr">
        <is>
          <t>UA</t>
        </is>
      </c>
      <c r="E121" t="inlineStr">
        <is>
          <t>Express</t>
        </is>
      </c>
      <c r="F121" t="n">
        <v>24</v>
      </c>
      <c r="G121" t="n">
        <v>0</v>
      </c>
      <c r="H121" t="n">
        <v>12</v>
      </c>
      <c r="I121" t="n">
        <v>13</v>
      </c>
      <c r="J121" t="n">
        <v>15</v>
      </c>
      <c r="K121" t="n">
        <v>15</v>
      </c>
      <c r="L121" t="n">
        <v>11</v>
      </c>
      <c r="M121" t="n">
        <v>0</v>
      </c>
      <c r="N121" t="n">
        <v>6</v>
      </c>
      <c r="O121" t="n">
        <v>6</v>
      </c>
      <c r="P121" t="n">
        <v>7</v>
      </c>
      <c r="Q121" t="n">
        <v>7</v>
      </c>
      <c r="R121" t="n">
        <v>1297</v>
      </c>
      <c r="S121" t="n">
        <v>1287</v>
      </c>
      <c r="T121" t="n">
        <v>839</v>
      </c>
      <c r="U121" t="n">
        <v>1011</v>
      </c>
      <c r="V121" t="n">
        <v>965</v>
      </c>
      <c r="W121" t="n">
        <v>965</v>
      </c>
      <c r="X121" t="n">
        <v>23</v>
      </c>
      <c r="Y121" t="n">
        <v>10</v>
      </c>
      <c r="Z121" t="n">
        <v>1296</v>
      </c>
    </row>
    <row r="122">
      <c r="A122" s="103" t="n">
        <v>45995.49490525669</v>
      </c>
      <c r="B122" t="inlineStr">
        <is>
          <t>Line Dom</t>
        </is>
      </c>
      <c r="C122" t="inlineStr">
        <is>
          <t>GSO</t>
        </is>
      </c>
      <c r="D122" t="inlineStr">
        <is>
          <t>UA</t>
        </is>
      </c>
      <c r="E122" t="inlineStr">
        <is>
          <t>Express</t>
        </is>
      </c>
      <c r="F122" t="n">
        <v>46</v>
      </c>
      <c r="G122" t="n">
        <v>3</v>
      </c>
      <c r="H122" t="n">
        <v>20</v>
      </c>
      <c r="I122" t="n">
        <v>29</v>
      </c>
      <c r="J122" t="n">
        <v>23</v>
      </c>
      <c r="K122" t="n">
        <v>23</v>
      </c>
      <c r="L122" t="n">
        <v>20</v>
      </c>
      <c r="M122" t="n">
        <v>0</v>
      </c>
      <c r="N122" t="n">
        <v>8</v>
      </c>
      <c r="O122" t="n">
        <v>11</v>
      </c>
      <c r="P122" t="n">
        <v>11</v>
      </c>
      <c r="Q122" t="n">
        <v>11</v>
      </c>
      <c r="R122" t="n">
        <v>2602</v>
      </c>
      <c r="S122" t="n">
        <v>2545</v>
      </c>
      <c r="T122" t="n">
        <v>1512</v>
      </c>
      <c r="U122" t="n">
        <v>1863</v>
      </c>
      <c r="V122" t="n">
        <v>1843</v>
      </c>
      <c r="W122" t="n">
        <v>1843</v>
      </c>
      <c r="X122" t="n">
        <v>46</v>
      </c>
      <c r="Y122" t="n">
        <v>20</v>
      </c>
      <c r="Z122" t="n">
        <v>2601</v>
      </c>
    </row>
    <row r="123">
      <c r="A123" s="103" t="n">
        <v>45995.49490525669</v>
      </c>
      <c r="B123" t="inlineStr">
        <is>
          <t>Line Dom</t>
        </is>
      </c>
      <c r="C123" t="inlineStr">
        <is>
          <t>SYR</t>
        </is>
      </c>
      <c r="D123" t="inlineStr">
        <is>
          <t>UA</t>
        </is>
      </c>
      <c r="E123" t="inlineStr">
        <is>
          <t>Express</t>
        </is>
      </c>
      <c r="F123" t="n">
        <v>45</v>
      </c>
      <c r="G123" t="n">
        <v>1</v>
      </c>
      <c r="H123" t="n">
        <v>19</v>
      </c>
      <c r="I123" t="n">
        <v>25</v>
      </c>
      <c r="J123" t="n">
        <v>25</v>
      </c>
      <c r="K123" t="n">
        <v>25</v>
      </c>
      <c r="L123" t="n">
        <v>20</v>
      </c>
      <c r="M123" t="n">
        <v>0</v>
      </c>
      <c r="N123" t="n">
        <v>5</v>
      </c>
      <c r="O123" t="n">
        <v>8</v>
      </c>
      <c r="P123" t="n">
        <v>10</v>
      </c>
      <c r="Q123" t="n">
        <v>10</v>
      </c>
      <c r="R123" t="n">
        <v>2358</v>
      </c>
      <c r="S123" t="n">
        <v>2293</v>
      </c>
      <c r="T123" t="n">
        <v>1475</v>
      </c>
      <c r="U123" t="n">
        <v>1785</v>
      </c>
      <c r="V123" t="n">
        <v>1701</v>
      </c>
      <c r="W123" t="n">
        <v>1701</v>
      </c>
      <c r="X123" t="n">
        <v>48</v>
      </c>
      <c r="Y123" t="n">
        <v>23</v>
      </c>
      <c r="Z123" t="n">
        <v>2355</v>
      </c>
    </row>
    <row r="124">
      <c r="A124" s="103" t="n">
        <v>45995.49490525669</v>
      </c>
      <c r="B124" t="inlineStr">
        <is>
          <t>Line Int</t>
        </is>
      </c>
      <c r="C124" t="inlineStr">
        <is>
          <t>ACA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54</v>
      </c>
      <c r="S124" t="n">
        <v>54</v>
      </c>
      <c r="T124" t="n">
        <v>29</v>
      </c>
      <c r="U124" t="n">
        <v>44</v>
      </c>
      <c r="V124" t="n">
        <v>44</v>
      </c>
      <c r="W124" t="n">
        <v>44</v>
      </c>
      <c r="X124" t="n">
        <v>2</v>
      </c>
      <c r="Y124" t="n">
        <v>1</v>
      </c>
      <c r="Z124" t="n">
        <v>54</v>
      </c>
    </row>
    <row r="125">
      <c r="A125" s="103" t="n">
        <v>45995.49490525669</v>
      </c>
      <c r="B125" t="inlineStr">
        <is>
          <t>Line Dom</t>
        </is>
      </c>
      <c r="C125" t="inlineStr">
        <is>
          <t>GPT</t>
        </is>
      </c>
      <c r="D125" t="inlineStr">
        <is>
          <t>UA</t>
        </is>
      </c>
      <c r="E125" t="inlineStr">
        <is>
          <t>Express</t>
        </is>
      </c>
      <c r="F125" t="n">
        <v>24</v>
      </c>
      <c r="G125" t="n">
        <v>0</v>
      </c>
      <c r="H125" t="n">
        <v>17</v>
      </c>
      <c r="I125" t="n">
        <v>20</v>
      </c>
      <c r="J125" t="n">
        <v>18</v>
      </c>
      <c r="K125" t="n">
        <v>18</v>
      </c>
      <c r="L125" t="n">
        <v>9</v>
      </c>
      <c r="M125" t="n">
        <v>0</v>
      </c>
      <c r="N125" t="n">
        <v>6</v>
      </c>
      <c r="O125" t="n">
        <v>8</v>
      </c>
      <c r="P125" t="n">
        <v>8</v>
      </c>
      <c r="Q125" t="n">
        <v>8</v>
      </c>
      <c r="R125" t="n">
        <v>1043</v>
      </c>
      <c r="S125" t="n">
        <v>1021</v>
      </c>
      <c r="T125" t="n">
        <v>746</v>
      </c>
      <c r="U125" t="n">
        <v>848</v>
      </c>
      <c r="V125" t="n">
        <v>820</v>
      </c>
      <c r="W125" t="n">
        <v>820</v>
      </c>
      <c r="X125" t="n">
        <v>24</v>
      </c>
      <c r="Y125" t="n">
        <v>10</v>
      </c>
      <c r="Z125" t="n">
        <v>1043</v>
      </c>
    </row>
    <row r="126">
      <c r="A126" s="103" t="n">
        <v>45995.49490525669</v>
      </c>
      <c r="B126" t="inlineStr">
        <is>
          <t>Line Dom</t>
        </is>
      </c>
      <c r="C126" t="inlineStr">
        <is>
          <t>SAN</t>
        </is>
      </c>
      <c r="D126" t="inlineStr">
        <is>
          <t>UA</t>
        </is>
      </c>
      <c r="E126" t="inlineStr">
        <is>
          <t>Express</t>
        </is>
      </c>
      <c r="F126" t="n">
        <v>17</v>
      </c>
      <c r="G126" t="n">
        <v>0</v>
      </c>
      <c r="H126" t="n">
        <v>15</v>
      </c>
      <c r="I126" t="n">
        <v>17</v>
      </c>
      <c r="J126" t="n">
        <v>17</v>
      </c>
      <c r="K126" t="n">
        <v>17</v>
      </c>
      <c r="L126" t="n">
        <v>8</v>
      </c>
      <c r="M126" t="n">
        <v>0</v>
      </c>
      <c r="N126" t="n">
        <v>8</v>
      </c>
      <c r="O126" t="n">
        <v>9</v>
      </c>
      <c r="P126" t="n">
        <v>8</v>
      </c>
      <c r="Q126" t="n">
        <v>8</v>
      </c>
      <c r="R126" t="n">
        <v>1062</v>
      </c>
      <c r="S126" t="n">
        <v>1052</v>
      </c>
      <c r="T126" t="n">
        <v>793</v>
      </c>
      <c r="U126" t="n">
        <v>937</v>
      </c>
      <c r="V126" t="n">
        <v>901</v>
      </c>
      <c r="W126" t="n">
        <v>904</v>
      </c>
      <c r="X126" t="n">
        <v>17</v>
      </c>
      <c r="Y126" t="n">
        <v>9</v>
      </c>
      <c r="Z126" t="n">
        <v>1062</v>
      </c>
    </row>
    <row r="127">
      <c r="A127" s="103" t="n">
        <v>45995.49490525669</v>
      </c>
      <c r="B127" t="inlineStr">
        <is>
          <t>Line Dom</t>
        </is>
      </c>
      <c r="C127" t="inlineStr">
        <is>
          <t>MOB</t>
        </is>
      </c>
      <c r="D127" t="inlineStr">
        <is>
          <t>UA</t>
        </is>
      </c>
      <c r="E127" t="inlineStr">
        <is>
          <t>Express</t>
        </is>
      </c>
      <c r="F127" t="n">
        <v>45</v>
      </c>
      <c r="G127" t="n">
        <v>0</v>
      </c>
      <c r="H127" t="n">
        <v>26</v>
      </c>
      <c r="I127" t="n">
        <v>34</v>
      </c>
      <c r="J127" t="n">
        <v>39</v>
      </c>
      <c r="K127" t="n">
        <v>39</v>
      </c>
      <c r="L127" t="n">
        <v>18</v>
      </c>
      <c r="M127" t="n">
        <v>0</v>
      </c>
      <c r="N127" t="n">
        <v>9</v>
      </c>
      <c r="O127" t="n">
        <v>12</v>
      </c>
      <c r="P127" t="n">
        <v>15</v>
      </c>
      <c r="Q127" t="n">
        <v>15</v>
      </c>
      <c r="R127" t="n">
        <v>2018</v>
      </c>
      <c r="S127" t="n">
        <v>1972</v>
      </c>
      <c r="T127" t="n">
        <v>1312</v>
      </c>
      <c r="U127" t="n">
        <v>1547</v>
      </c>
      <c r="V127" t="n">
        <v>1591</v>
      </c>
      <c r="W127" t="n">
        <v>1591</v>
      </c>
      <c r="X127" t="n">
        <v>45</v>
      </c>
      <c r="Y127" t="n">
        <v>18</v>
      </c>
      <c r="Z127" t="n">
        <v>2019</v>
      </c>
    </row>
    <row r="128">
      <c r="A128" s="103" t="n">
        <v>45995.49490525669</v>
      </c>
      <c r="B128" t="inlineStr">
        <is>
          <t>Line Int</t>
        </is>
      </c>
      <c r="C128" t="inlineStr">
        <is>
          <t>MZT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45</v>
      </c>
      <c r="S128" t="n">
        <v>45</v>
      </c>
      <c r="T128" t="n">
        <v>29</v>
      </c>
      <c r="U128" t="n">
        <v>33</v>
      </c>
      <c r="V128" t="n">
        <v>37</v>
      </c>
      <c r="W128" t="n">
        <v>37</v>
      </c>
      <c r="X128" t="n">
        <v>0</v>
      </c>
      <c r="Y128" t="n">
        <v>0</v>
      </c>
      <c r="Z128" t="n">
        <v>45</v>
      </c>
    </row>
    <row r="129">
      <c r="A129" s="103" t="n">
        <v>45995.49490525669</v>
      </c>
      <c r="B129" t="inlineStr">
        <is>
          <t>Line Dom</t>
        </is>
      </c>
      <c r="C129" t="inlineStr">
        <is>
          <t>SBA</t>
        </is>
      </c>
      <c r="D129" t="inlineStr">
        <is>
          <t>UA</t>
        </is>
      </c>
      <c r="E129" t="inlineStr">
        <is>
          <t>Express</t>
        </is>
      </c>
      <c r="F129" t="n">
        <v>26</v>
      </c>
      <c r="G129" t="n">
        <v>0</v>
      </c>
      <c r="H129" t="n">
        <v>20</v>
      </c>
      <c r="I129" t="n">
        <v>23</v>
      </c>
      <c r="J129" t="n">
        <v>22</v>
      </c>
      <c r="K129" t="n">
        <v>22</v>
      </c>
      <c r="L129" t="n">
        <v>9</v>
      </c>
      <c r="M129" t="n">
        <v>0</v>
      </c>
      <c r="N129" t="n">
        <v>6</v>
      </c>
      <c r="O129" t="n">
        <v>8</v>
      </c>
      <c r="P129" t="n">
        <v>8</v>
      </c>
      <c r="Q129" t="n">
        <v>8</v>
      </c>
      <c r="R129" t="n">
        <v>1275</v>
      </c>
      <c r="S129" t="n">
        <v>1257</v>
      </c>
      <c r="T129" t="n">
        <v>908</v>
      </c>
      <c r="U129" t="n">
        <v>1075</v>
      </c>
      <c r="V129" t="n">
        <v>1017</v>
      </c>
      <c r="W129" t="n">
        <v>1017</v>
      </c>
      <c r="X129" t="n">
        <v>25</v>
      </c>
      <c r="Y129" t="n">
        <v>8</v>
      </c>
      <c r="Z129" t="n">
        <v>1274</v>
      </c>
    </row>
    <row r="130">
      <c r="A130" s="103" t="n">
        <v>45995.49490525669</v>
      </c>
      <c r="B130" t="inlineStr">
        <is>
          <t>Line Dom</t>
        </is>
      </c>
      <c r="C130" t="inlineStr">
        <is>
          <t>HOB</t>
        </is>
      </c>
      <c r="D130" t="inlineStr">
        <is>
          <t>UA</t>
        </is>
      </c>
      <c r="E130" t="inlineStr">
        <is>
          <t>Express</t>
        </is>
      </c>
      <c r="F130" t="n">
        <v>14</v>
      </c>
      <c r="G130" t="n">
        <v>0</v>
      </c>
      <c r="H130" t="n">
        <v>10</v>
      </c>
      <c r="I130" t="n">
        <v>11</v>
      </c>
      <c r="J130" t="n">
        <v>6</v>
      </c>
      <c r="K130" t="n">
        <v>6</v>
      </c>
      <c r="L130" t="n">
        <v>6</v>
      </c>
      <c r="M130" t="n">
        <v>0</v>
      </c>
      <c r="N130" t="n">
        <v>4</v>
      </c>
      <c r="O130" t="n">
        <v>4</v>
      </c>
      <c r="P130" t="n">
        <v>3</v>
      </c>
      <c r="Q130" t="n">
        <v>3</v>
      </c>
      <c r="R130" t="n">
        <v>674</v>
      </c>
      <c r="S130" t="n">
        <v>662</v>
      </c>
      <c r="T130" t="n">
        <v>358</v>
      </c>
      <c r="U130" t="n">
        <v>421</v>
      </c>
      <c r="V130" t="n">
        <v>462</v>
      </c>
      <c r="W130" t="n">
        <v>462</v>
      </c>
      <c r="X130" t="n">
        <v>14</v>
      </c>
      <c r="Y130" t="n">
        <v>6</v>
      </c>
      <c r="Z130" t="n">
        <v>674</v>
      </c>
    </row>
    <row r="131">
      <c r="A131" s="103" t="n">
        <v>45995.49490525669</v>
      </c>
      <c r="B131" t="inlineStr">
        <is>
          <t>Line Dom</t>
        </is>
      </c>
      <c r="C131" t="inlineStr">
        <is>
          <t>LCH</t>
        </is>
      </c>
      <c r="D131" t="inlineStr">
        <is>
          <t>UA</t>
        </is>
      </c>
      <c r="E131" t="inlineStr">
        <is>
          <t>Express</t>
        </is>
      </c>
      <c r="F131" t="n">
        <v>18</v>
      </c>
      <c r="G131" t="n">
        <v>0</v>
      </c>
      <c r="H131" t="n">
        <v>12</v>
      </c>
      <c r="I131" t="n">
        <v>13</v>
      </c>
      <c r="J131" t="n">
        <v>14</v>
      </c>
      <c r="K131" t="n">
        <v>14</v>
      </c>
      <c r="L131" t="n">
        <v>7</v>
      </c>
      <c r="M131" t="n">
        <v>0</v>
      </c>
      <c r="N131" t="n">
        <v>3</v>
      </c>
      <c r="O131" t="n">
        <v>4</v>
      </c>
      <c r="P131" t="n">
        <v>4</v>
      </c>
      <c r="Q131" t="n">
        <v>4</v>
      </c>
      <c r="R131" t="n">
        <v>841</v>
      </c>
      <c r="S131" t="n">
        <v>823</v>
      </c>
      <c r="T131" t="n">
        <v>584</v>
      </c>
      <c r="U131" t="n">
        <v>665</v>
      </c>
      <c r="V131" t="n">
        <v>646</v>
      </c>
      <c r="W131" t="n">
        <v>646</v>
      </c>
      <c r="X131" t="n">
        <v>18</v>
      </c>
      <c r="Y131" t="n">
        <v>7</v>
      </c>
      <c r="Z131" t="n">
        <v>841</v>
      </c>
    </row>
    <row r="132">
      <c r="A132" s="103" t="n">
        <v>45995.49490525669</v>
      </c>
      <c r="B132" t="inlineStr">
        <is>
          <t>Line Dom</t>
        </is>
      </c>
      <c r="C132" t="inlineStr">
        <is>
          <t>MSN</t>
        </is>
      </c>
      <c r="D132" t="inlineStr">
        <is>
          <t>UA</t>
        </is>
      </c>
      <c r="E132" t="inlineStr">
        <is>
          <t>Express</t>
        </is>
      </c>
      <c r="F132" t="n">
        <v>31</v>
      </c>
      <c r="G132" t="n">
        <v>7</v>
      </c>
      <c r="H132" t="n">
        <v>8</v>
      </c>
      <c r="I132" t="n">
        <v>10</v>
      </c>
      <c r="J132" t="n">
        <v>7</v>
      </c>
      <c r="K132" t="n">
        <v>7</v>
      </c>
      <c r="L132" t="n">
        <v>14</v>
      </c>
      <c r="M132" t="n">
        <v>1</v>
      </c>
      <c r="N132" t="n">
        <v>3</v>
      </c>
      <c r="O132" t="n">
        <v>3</v>
      </c>
      <c r="P132" t="n">
        <v>2</v>
      </c>
      <c r="Q132" t="n">
        <v>2</v>
      </c>
      <c r="R132" t="n">
        <v>2103</v>
      </c>
      <c r="S132" t="n">
        <v>2069</v>
      </c>
      <c r="T132" t="n">
        <v>1333</v>
      </c>
      <c r="U132" t="n">
        <v>1602</v>
      </c>
      <c r="V132" t="n">
        <v>1513</v>
      </c>
      <c r="W132" t="n">
        <v>1513</v>
      </c>
      <c r="X132" t="n">
        <v>31</v>
      </c>
      <c r="Y132" t="n">
        <v>14</v>
      </c>
      <c r="Z132" t="n">
        <v>2098</v>
      </c>
    </row>
    <row r="133">
      <c r="A133" s="103" t="n">
        <v>45995.49490525669</v>
      </c>
      <c r="B133" t="inlineStr">
        <is>
          <t>Line Dom</t>
        </is>
      </c>
      <c r="C133" t="inlineStr">
        <is>
          <t>AMA</t>
        </is>
      </c>
      <c r="D133" t="inlineStr">
        <is>
          <t>UA</t>
        </is>
      </c>
      <c r="E133" t="inlineStr">
        <is>
          <t>Express</t>
        </is>
      </c>
      <c r="F133" t="n">
        <v>37</v>
      </c>
      <c r="G133" t="n">
        <v>0</v>
      </c>
      <c r="H133" t="n">
        <v>24</v>
      </c>
      <c r="I133" t="n">
        <v>29</v>
      </c>
      <c r="J133" t="n">
        <v>22</v>
      </c>
      <c r="K133" t="n">
        <v>22</v>
      </c>
      <c r="L133" t="n">
        <v>16</v>
      </c>
      <c r="M133" t="n">
        <v>0</v>
      </c>
      <c r="N133" t="n">
        <v>12</v>
      </c>
      <c r="O133" t="n">
        <v>14</v>
      </c>
      <c r="P133" t="n">
        <v>10</v>
      </c>
      <c r="Q133" t="n">
        <v>10</v>
      </c>
      <c r="R133" t="n">
        <v>1628</v>
      </c>
      <c r="S133" t="n">
        <v>1598</v>
      </c>
      <c r="T133" t="n">
        <v>1043</v>
      </c>
      <c r="U133" t="n">
        <v>1222</v>
      </c>
      <c r="V133" t="n">
        <v>1165</v>
      </c>
      <c r="W133" t="n">
        <v>1165</v>
      </c>
      <c r="X133" t="n">
        <v>38</v>
      </c>
      <c r="Y133" t="n">
        <v>17</v>
      </c>
      <c r="Z133" t="n">
        <v>1631</v>
      </c>
    </row>
    <row r="134">
      <c r="A134" s="103" t="n">
        <v>45995.49490525669</v>
      </c>
      <c r="B134" t="inlineStr">
        <is>
          <t>Line Dom</t>
        </is>
      </c>
      <c r="C134" t="inlineStr">
        <is>
          <t>SAV</t>
        </is>
      </c>
      <c r="D134" t="inlineStr">
        <is>
          <t>UA</t>
        </is>
      </c>
      <c r="E134" t="inlineStr">
        <is>
          <t>Express</t>
        </is>
      </c>
      <c r="F134" t="n">
        <v>44</v>
      </c>
      <c r="G134" t="n">
        <v>1</v>
      </c>
      <c r="H134" t="n">
        <v>23</v>
      </c>
      <c r="I134" t="n">
        <v>30</v>
      </c>
      <c r="J134" t="n">
        <v>31</v>
      </c>
      <c r="K134" t="n">
        <v>31</v>
      </c>
      <c r="L134" t="n">
        <v>18</v>
      </c>
      <c r="M134" t="n">
        <v>0</v>
      </c>
      <c r="N134" t="n">
        <v>10</v>
      </c>
      <c r="O134" t="n">
        <v>13</v>
      </c>
      <c r="P134" t="n">
        <v>13</v>
      </c>
      <c r="Q134" t="n">
        <v>13</v>
      </c>
      <c r="R134" t="n">
        <v>2471</v>
      </c>
      <c r="S134" t="n">
        <v>2422</v>
      </c>
      <c r="T134" t="n">
        <v>1669</v>
      </c>
      <c r="U134" t="n">
        <v>1941</v>
      </c>
      <c r="V134" t="n">
        <v>1925</v>
      </c>
      <c r="W134" t="n">
        <v>1925</v>
      </c>
      <c r="X134" t="n">
        <v>44</v>
      </c>
      <c r="Y134" t="n">
        <v>18</v>
      </c>
      <c r="Z134" t="n">
        <v>2470</v>
      </c>
    </row>
    <row r="135">
      <c r="A135" s="103" t="n">
        <v>45995.49490525669</v>
      </c>
      <c r="B135" t="inlineStr">
        <is>
          <t>Line Dom</t>
        </is>
      </c>
      <c r="C135" t="inlineStr">
        <is>
          <t>MCW</t>
        </is>
      </c>
      <c r="D135" t="inlineStr">
        <is>
          <t>UA</t>
        </is>
      </c>
      <c r="E135" t="inlineStr">
        <is>
          <t>Express</t>
        </is>
      </c>
      <c r="F135" t="n">
        <v>11</v>
      </c>
      <c r="G135" t="n">
        <v>5</v>
      </c>
      <c r="H135" t="n">
        <v>3</v>
      </c>
      <c r="I135" t="n">
        <v>3</v>
      </c>
      <c r="J135" t="n">
        <v>3</v>
      </c>
      <c r="K135" t="n">
        <v>3</v>
      </c>
      <c r="L135" t="n">
        <v>5</v>
      </c>
      <c r="M135" t="n">
        <v>3</v>
      </c>
      <c r="N135" t="n">
        <v>1</v>
      </c>
      <c r="O135" t="n">
        <v>1</v>
      </c>
      <c r="P135" t="n">
        <v>1</v>
      </c>
      <c r="Q135" t="n">
        <v>1</v>
      </c>
      <c r="R135" t="n">
        <v>577</v>
      </c>
      <c r="S135" t="n">
        <v>557</v>
      </c>
      <c r="T135" t="n">
        <v>358</v>
      </c>
      <c r="U135" t="n">
        <v>422</v>
      </c>
      <c r="V135" t="n">
        <v>416</v>
      </c>
      <c r="W135" t="n">
        <v>416</v>
      </c>
      <c r="X135" t="n">
        <v>11</v>
      </c>
      <c r="Y135" t="n">
        <v>5</v>
      </c>
      <c r="Z135" t="n">
        <v>577</v>
      </c>
    </row>
    <row r="136">
      <c r="A136" s="103" t="n">
        <v>45995.49490525669</v>
      </c>
      <c r="B136" t="inlineStr">
        <is>
          <t>Line Int</t>
        </is>
      </c>
      <c r="C136" t="inlineStr">
        <is>
          <t>GDL</t>
        </is>
      </c>
      <c r="D136" t="inlineStr">
        <is>
          <t>UA</t>
        </is>
      </c>
      <c r="E136" t="inlineStr">
        <is>
          <t>Express</t>
        </is>
      </c>
      <c r="F136" t="n">
        <v>4</v>
      </c>
      <c r="G136" t="n">
        <v>0</v>
      </c>
      <c r="H136" t="n">
        <v>2</v>
      </c>
      <c r="I136" t="n">
        <v>3</v>
      </c>
      <c r="J136" t="n">
        <v>3</v>
      </c>
      <c r="K136" t="n">
        <v>3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350</v>
      </c>
      <c r="S136" t="n">
        <v>345</v>
      </c>
      <c r="T136" t="n">
        <v>218</v>
      </c>
      <c r="U136" t="n">
        <v>287</v>
      </c>
      <c r="V136" t="n">
        <v>286</v>
      </c>
      <c r="W136" t="n">
        <v>286</v>
      </c>
      <c r="X136" t="n">
        <v>4</v>
      </c>
      <c r="Y136" t="n">
        <v>1</v>
      </c>
      <c r="Z136" t="n">
        <v>350</v>
      </c>
    </row>
    <row r="137">
      <c r="A137" s="103" t="n">
        <v>45995.49490525669</v>
      </c>
      <c r="B137" t="inlineStr">
        <is>
          <t>Line Dom</t>
        </is>
      </c>
      <c r="C137" t="inlineStr">
        <is>
          <t>PHX</t>
        </is>
      </c>
      <c r="D137" t="inlineStr">
        <is>
          <t>UA</t>
        </is>
      </c>
      <c r="E137" t="inlineStr">
        <is>
          <t>Express</t>
        </is>
      </c>
      <c r="F137" t="n">
        <v>15</v>
      </c>
      <c r="G137" t="n">
        <v>0</v>
      </c>
      <c r="H137" t="n">
        <v>12</v>
      </c>
      <c r="I137" t="n">
        <v>15</v>
      </c>
      <c r="J137" t="n">
        <v>14</v>
      </c>
      <c r="K137" t="n">
        <v>14</v>
      </c>
      <c r="L137" t="n">
        <v>6</v>
      </c>
      <c r="M137" t="n">
        <v>0</v>
      </c>
      <c r="N137" t="n">
        <v>7</v>
      </c>
      <c r="O137" t="n">
        <v>8</v>
      </c>
      <c r="P137" t="n">
        <v>6</v>
      </c>
      <c r="Q137" t="n">
        <v>6</v>
      </c>
      <c r="R137" t="n">
        <v>918</v>
      </c>
      <c r="S137" t="n">
        <v>901</v>
      </c>
      <c r="T137" t="n">
        <v>629</v>
      </c>
      <c r="U137" t="n">
        <v>781</v>
      </c>
      <c r="V137" t="n">
        <v>717</v>
      </c>
      <c r="W137" t="n">
        <v>717</v>
      </c>
      <c r="X137" t="n">
        <v>17</v>
      </c>
      <c r="Y137" t="n">
        <v>8</v>
      </c>
      <c r="Z137" t="n">
        <v>919</v>
      </c>
    </row>
    <row r="138">
      <c r="A138" s="103" t="n">
        <v>45995.49490525669</v>
      </c>
      <c r="B138" t="inlineStr">
        <is>
          <t>Line Dom</t>
        </is>
      </c>
      <c r="C138" t="inlineStr">
        <is>
          <t>MBS</t>
        </is>
      </c>
      <c r="D138" t="inlineStr">
        <is>
          <t>UA</t>
        </is>
      </c>
      <c r="E138" t="inlineStr">
        <is>
          <t>Express</t>
        </is>
      </c>
      <c r="F138" t="n">
        <v>19</v>
      </c>
      <c r="G138" t="n">
        <v>6</v>
      </c>
      <c r="H138" t="n">
        <v>2</v>
      </c>
      <c r="I138" t="n">
        <v>5</v>
      </c>
      <c r="J138" t="n">
        <v>6</v>
      </c>
      <c r="K138" t="n">
        <v>6</v>
      </c>
      <c r="L138" t="n">
        <v>9</v>
      </c>
      <c r="M138" t="n">
        <v>3</v>
      </c>
      <c r="N138" t="n">
        <v>0</v>
      </c>
      <c r="O138" t="n">
        <v>1</v>
      </c>
      <c r="P138" t="n">
        <v>2</v>
      </c>
      <c r="Q138" t="n">
        <v>2</v>
      </c>
      <c r="R138" t="n">
        <v>1002</v>
      </c>
      <c r="S138" t="n">
        <v>980</v>
      </c>
      <c r="T138" t="n">
        <v>564</v>
      </c>
      <c r="U138" t="n">
        <v>701</v>
      </c>
      <c r="V138" t="n">
        <v>642</v>
      </c>
      <c r="W138" t="n">
        <v>642</v>
      </c>
      <c r="X138" t="n">
        <v>19</v>
      </c>
      <c r="Y138" t="n">
        <v>9</v>
      </c>
      <c r="Z138" t="n">
        <v>1002</v>
      </c>
    </row>
    <row r="139">
      <c r="A139" s="103" t="n">
        <v>45995.49490525669</v>
      </c>
      <c r="B139" t="inlineStr">
        <is>
          <t>Line Dom</t>
        </is>
      </c>
      <c r="C139" t="inlineStr">
        <is>
          <t>BHM</t>
        </is>
      </c>
      <c r="D139" t="inlineStr">
        <is>
          <t>UA</t>
        </is>
      </c>
      <c r="E139" t="inlineStr">
        <is>
          <t>Express</t>
        </is>
      </c>
      <c r="F139" t="n">
        <v>67</v>
      </c>
      <c r="G139" t="n">
        <v>5</v>
      </c>
      <c r="H139" t="n">
        <v>38</v>
      </c>
      <c r="I139" t="n">
        <v>40</v>
      </c>
      <c r="J139" t="n">
        <v>41</v>
      </c>
      <c r="K139" t="n">
        <v>41</v>
      </c>
      <c r="L139" t="n">
        <v>29</v>
      </c>
      <c r="M139" t="n">
        <v>1</v>
      </c>
      <c r="N139" t="n">
        <v>17</v>
      </c>
      <c r="O139" t="n">
        <v>17</v>
      </c>
      <c r="P139" t="n">
        <v>16</v>
      </c>
      <c r="Q139" t="n">
        <v>16</v>
      </c>
      <c r="R139" t="n">
        <v>3052</v>
      </c>
      <c r="S139" t="n">
        <v>2995</v>
      </c>
      <c r="T139" t="n">
        <v>1943</v>
      </c>
      <c r="U139" t="n">
        <v>2307</v>
      </c>
      <c r="V139" t="n">
        <v>2269</v>
      </c>
      <c r="W139" t="n">
        <v>2269</v>
      </c>
      <c r="X139" t="n">
        <v>67</v>
      </c>
      <c r="Y139" t="n">
        <v>30</v>
      </c>
      <c r="Z139" t="n">
        <v>3054</v>
      </c>
    </row>
    <row r="140">
      <c r="A140" s="103" t="n">
        <v>45995.49490525669</v>
      </c>
      <c r="B140" t="inlineStr">
        <is>
          <t>Line Dom</t>
        </is>
      </c>
      <c r="C140" t="inlineStr">
        <is>
          <t>ATY</t>
        </is>
      </c>
      <c r="D140" t="inlineStr">
        <is>
          <t>UA</t>
        </is>
      </c>
      <c r="E140" t="inlineStr">
        <is>
          <t>Express</t>
        </is>
      </c>
      <c r="F140" t="n">
        <v>7</v>
      </c>
      <c r="G140" t="n">
        <v>0</v>
      </c>
      <c r="H140" t="n">
        <v>5</v>
      </c>
      <c r="I140" t="n">
        <v>6</v>
      </c>
      <c r="J140" t="n">
        <v>5</v>
      </c>
      <c r="K140" t="n">
        <v>5</v>
      </c>
      <c r="L140" t="n">
        <v>3</v>
      </c>
      <c r="M140" t="n">
        <v>0</v>
      </c>
      <c r="N140" t="n">
        <v>2</v>
      </c>
      <c r="O140" t="n">
        <v>2</v>
      </c>
      <c r="P140" t="n">
        <v>2</v>
      </c>
      <c r="Q140" t="n">
        <v>2</v>
      </c>
      <c r="R140" t="n">
        <v>125</v>
      </c>
      <c r="S140" t="n">
        <v>125</v>
      </c>
      <c r="T140" t="n">
        <v>86</v>
      </c>
      <c r="U140" t="n">
        <v>104</v>
      </c>
      <c r="V140" t="n">
        <v>91</v>
      </c>
      <c r="W140" t="n">
        <v>91</v>
      </c>
      <c r="X140" t="n">
        <v>7</v>
      </c>
      <c r="Y140" t="n">
        <v>3</v>
      </c>
      <c r="Z140" t="n">
        <v>125</v>
      </c>
    </row>
    <row r="141">
      <c r="A141" s="103" t="n">
        <v>45995.49490525669</v>
      </c>
      <c r="B141" t="inlineStr">
        <is>
          <t>Line Dom</t>
        </is>
      </c>
      <c r="C141" t="inlineStr">
        <is>
          <t>ORF</t>
        </is>
      </c>
      <c r="D141" t="inlineStr">
        <is>
          <t>UA</t>
        </is>
      </c>
      <c r="E141" t="inlineStr">
        <is>
          <t>Express</t>
        </is>
      </c>
      <c r="F141" t="n">
        <v>51</v>
      </c>
      <c r="G141" t="n">
        <v>0</v>
      </c>
      <c r="H141" t="n">
        <v>31</v>
      </c>
      <c r="I141" t="n">
        <v>40</v>
      </c>
      <c r="J141" t="n">
        <v>41</v>
      </c>
      <c r="K141" t="n">
        <v>41</v>
      </c>
      <c r="L141" t="n">
        <v>24</v>
      </c>
      <c r="M141" t="n">
        <v>0</v>
      </c>
      <c r="N141" t="n">
        <v>16</v>
      </c>
      <c r="O141" t="n">
        <v>20</v>
      </c>
      <c r="P141" t="n">
        <v>17</v>
      </c>
      <c r="Q141" t="n">
        <v>17</v>
      </c>
      <c r="R141" t="n">
        <v>2236</v>
      </c>
      <c r="S141" t="n">
        <v>2154</v>
      </c>
      <c r="T141" t="n">
        <v>1333</v>
      </c>
      <c r="U141" t="n">
        <v>1680</v>
      </c>
      <c r="V141" t="n">
        <v>1531</v>
      </c>
      <c r="W141" t="n">
        <v>1531</v>
      </c>
      <c r="X141" t="n">
        <v>51</v>
      </c>
      <c r="Y141" t="n">
        <v>24</v>
      </c>
      <c r="Z141" t="n">
        <v>2236</v>
      </c>
    </row>
    <row r="142">
      <c r="A142" s="103" t="n">
        <v>45995.49490525669</v>
      </c>
      <c r="B142" t="inlineStr">
        <is>
          <t>Line Dom</t>
        </is>
      </c>
      <c r="C142" t="inlineStr">
        <is>
          <t>ACV</t>
        </is>
      </c>
      <c r="D142" t="inlineStr">
        <is>
          <t>UA</t>
        </is>
      </c>
      <c r="E142" t="inlineStr">
        <is>
          <t>Express</t>
        </is>
      </c>
      <c r="F142" t="n">
        <v>40</v>
      </c>
      <c r="G142" t="n">
        <v>0</v>
      </c>
      <c r="H142" t="n">
        <v>23</v>
      </c>
      <c r="I142" t="n">
        <v>30</v>
      </c>
      <c r="J142" t="n">
        <v>30</v>
      </c>
      <c r="K142" t="n">
        <v>30</v>
      </c>
      <c r="L142" t="n">
        <v>18</v>
      </c>
      <c r="M142" t="n">
        <v>0</v>
      </c>
      <c r="N142" t="n">
        <v>10</v>
      </c>
      <c r="O142" t="n">
        <v>13</v>
      </c>
      <c r="P142" t="n">
        <v>14</v>
      </c>
      <c r="Q142" t="n">
        <v>14</v>
      </c>
      <c r="R142" t="n">
        <v>1823</v>
      </c>
      <c r="S142" t="n">
        <v>1810</v>
      </c>
      <c r="T142" t="n">
        <v>1157</v>
      </c>
      <c r="U142" t="n">
        <v>1487</v>
      </c>
      <c r="V142" t="n">
        <v>1416</v>
      </c>
      <c r="W142" t="n">
        <v>1416</v>
      </c>
      <c r="X142" t="n">
        <v>40</v>
      </c>
      <c r="Y142" t="n">
        <v>17</v>
      </c>
      <c r="Z142" t="n">
        <v>1825</v>
      </c>
    </row>
    <row r="143">
      <c r="A143" s="103" t="n">
        <v>45995.49490525669</v>
      </c>
      <c r="B143" t="inlineStr">
        <is>
          <t>Line Dom</t>
        </is>
      </c>
      <c r="C143" t="inlineStr">
        <is>
          <t>FCA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797</v>
      </c>
      <c r="S143" t="n">
        <v>794</v>
      </c>
      <c r="T143" t="n">
        <v>528</v>
      </c>
      <c r="U143" t="n">
        <v>666</v>
      </c>
      <c r="V143" t="n">
        <v>600</v>
      </c>
      <c r="W143" t="n">
        <v>601</v>
      </c>
      <c r="X143" t="n">
        <v>1</v>
      </c>
      <c r="Y143" t="n">
        <v>1</v>
      </c>
      <c r="Z143" t="n">
        <v>797</v>
      </c>
    </row>
    <row r="144">
      <c r="A144" s="103" t="n">
        <v>45995.49490525669</v>
      </c>
      <c r="B144" t="inlineStr">
        <is>
          <t>Line Dom</t>
        </is>
      </c>
      <c r="C144" t="inlineStr">
        <is>
          <t>PNS</t>
        </is>
      </c>
      <c r="D144" t="inlineStr">
        <is>
          <t>UA</t>
        </is>
      </c>
      <c r="E144" t="inlineStr">
        <is>
          <t>Express</t>
        </is>
      </c>
      <c r="F144" t="n">
        <v>28</v>
      </c>
      <c r="G144" t="n">
        <v>0</v>
      </c>
      <c r="H144" t="n">
        <v>18</v>
      </c>
      <c r="I144" t="n">
        <v>23</v>
      </c>
      <c r="J144" t="n">
        <v>25</v>
      </c>
      <c r="K144" t="n">
        <v>25</v>
      </c>
      <c r="L144" t="n">
        <v>12</v>
      </c>
      <c r="M144" t="n">
        <v>0</v>
      </c>
      <c r="N144" t="n">
        <v>9</v>
      </c>
      <c r="O144" t="n">
        <v>10</v>
      </c>
      <c r="P144" t="n">
        <v>11</v>
      </c>
      <c r="Q144" t="n">
        <v>11</v>
      </c>
      <c r="R144" t="n">
        <v>1172</v>
      </c>
      <c r="S144" t="n">
        <v>1149</v>
      </c>
      <c r="T144" t="n">
        <v>794</v>
      </c>
      <c r="U144" t="n">
        <v>919</v>
      </c>
      <c r="V144" t="n">
        <v>908</v>
      </c>
      <c r="W144" t="n">
        <v>909</v>
      </c>
      <c r="X144" t="n">
        <v>28</v>
      </c>
      <c r="Y144" t="n">
        <v>12</v>
      </c>
      <c r="Z144" t="n">
        <v>1173</v>
      </c>
    </row>
    <row r="145">
      <c r="A145" s="103" t="n">
        <v>45995.49490525669</v>
      </c>
      <c r="B145" t="inlineStr">
        <is>
          <t>Line Dom</t>
        </is>
      </c>
      <c r="C145" t="inlineStr">
        <is>
          <t>CLE</t>
        </is>
      </c>
      <c r="D145" t="inlineStr">
        <is>
          <t>UA</t>
        </is>
      </c>
      <c r="E145" t="inlineStr">
        <is>
          <t>Express</t>
        </is>
      </c>
      <c r="F145" t="n">
        <v>47</v>
      </c>
      <c r="G145" t="n">
        <v>0</v>
      </c>
      <c r="H145" t="n">
        <v>25</v>
      </c>
      <c r="I145" t="n">
        <v>31</v>
      </c>
      <c r="J145" t="n">
        <v>22</v>
      </c>
      <c r="K145" t="n">
        <v>23</v>
      </c>
      <c r="L145" t="n">
        <v>23</v>
      </c>
      <c r="M145" t="n">
        <v>0</v>
      </c>
      <c r="N145" t="n">
        <v>9</v>
      </c>
      <c r="O145" t="n">
        <v>14</v>
      </c>
      <c r="P145" t="n">
        <v>7</v>
      </c>
      <c r="Q145" t="n">
        <v>7</v>
      </c>
      <c r="R145" t="n">
        <v>1935</v>
      </c>
      <c r="S145" t="n">
        <v>1870</v>
      </c>
      <c r="T145" t="n">
        <v>1303</v>
      </c>
      <c r="U145" t="n">
        <v>1575</v>
      </c>
      <c r="V145" t="n">
        <v>1377</v>
      </c>
      <c r="W145" t="n">
        <v>1379</v>
      </c>
      <c r="X145" t="n">
        <v>47</v>
      </c>
      <c r="Y145" t="n">
        <v>23</v>
      </c>
      <c r="Z145" t="n">
        <v>1940</v>
      </c>
    </row>
    <row r="146">
      <c r="A146" s="103" t="n">
        <v>45995.49490525669</v>
      </c>
      <c r="B146" t="inlineStr">
        <is>
          <t>Line Dom</t>
        </is>
      </c>
      <c r="C146" t="inlineStr">
        <is>
          <t>SHV</t>
        </is>
      </c>
      <c r="D146" t="inlineStr">
        <is>
          <t>UA</t>
        </is>
      </c>
      <c r="E146" t="inlineStr">
        <is>
          <t>Express</t>
        </is>
      </c>
      <c r="F146" t="n">
        <v>39</v>
      </c>
      <c r="G146" t="n">
        <v>0</v>
      </c>
      <c r="H146" t="n">
        <v>23</v>
      </c>
      <c r="I146" t="n">
        <v>30</v>
      </c>
      <c r="J146" t="n">
        <v>27</v>
      </c>
      <c r="K146" t="n">
        <v>27</v>
      </c>
      <c r="L146" t="n">
        <v>17</v>
      </c>
      <c r="M146" t="n">
        <v>0</v>
      </c>
      <c r="N146" t="n">
        <v>8</v>
      </c>
      <c r="O146" t="n">
        <v>12</v>
      </c>
      <c r="P146" t="n">
        <v>11</v>
      </c>
      <c r="Q146" t="n">
        <v>11</v>
      </c>
      <c r="R146" t="n">
        <v>1901</v>
      </c>
      <c r="S146" t="n">
        <v>1865</v>
      </c>
      <c r="T146" t="n">
        <v>1222</v>
      </c>
      <c r="U146" t="n">
        <v>1427</v>
      </c>
      <c r="V146" t="n">
        <v>1345</v>
      </c>
      <c r="W146" t="n">
        <v>1345</v>
      </c>
      <c r="X146" t="n">
        <v>38</v>
      </c>
      <c r="Y146" t="n">
        <v>16</v>
      </c>
      <c r="Z146" t="n">
        <v>1900</v>
      </c>
    </row>
    <row r="147">
      <c r="A147" s="103" t="n">
        <v>45995.49490525669</v>
      </c>
      <c r="B147" t="inlineStr">
        <is>
          <t>Line Int</t>
        </is>
      </c>
      <c r="C147" t="inlineStr">
        <is>
          <t>ZLO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31</v>
      </c>
      <c r="S147" t="n">
        <v>31</v>
      </c>
      <c r="T147" t="n">
        <v>21</v>
      </c>
      <c r="U147" t="n">
        <v>25</v>
      </c>
      <c r="V147" t="n">
        <v>27</v>
      </c>
      <c r="W147" t="n">
        <v>27</v>
      </c>
      <c r="X147" t="n">
        <v>1</v>
      </c>
      <c r="Y147" t="n">
        <v>0</v>
      </c>
      <c r="Z147" t="n">
        <v>31</v>
      </c>
    </row>
    <row r="148">
      <c r="A148" s="103" t="n">
        <v>45995.49490525669</v>
      </c>
      <c r="B148" t="inlineStr">
        <is>
          <t>Line Dom</t>
        </is>
      </c>
      <c r="C148" t="inlineStr">
        <is>
          <t>RKS</t>
        </is>
      </c>
      <c r="D148" t="inlineStr">
        <is>
          <t>UA</t>
        </is>
      </c>
      <c r="E148" t="inlineStr">
        <is>
          <t>Express</t>
        </is>
      </c>
      <c r="F148" t="n">
        <v>14</v>
      </c>
      <c r="G148" t="n">
        <v>0</v>
      </c>
      <c r="H148" t="n">
        <v>8</v>
      </c>
      <c r="I148" t="n">
        <v>12</v>
      </c>
      <c r="J148" t="n">
        <v>10</v>
      </c>
      <c r="K148" t="n">
        <v>10</v>
      </c>
      <c r="L148" t="n">
        <v>7</v>
      </c>
      <c r="M148" t="n">
        <v>0</v>
      </c>
      <c r="N148" t="n">
        <v>5</v>
      </c>
      <c r="O148" t="n">
        <v>6</v>
      </c>
      <c r="P148" t="n">
        <v>4</v>
      </c>
      <c r="Q148" t="n">
        <v>4</v>
      </c>
      <c r="R148" t="n">
        <v>674</v>
      </c>
      <c r="S148" t="n">
        <v>670</v>
      </c>
      <c r="T148" t="n">
        <v>409</v>
      </c>
      <c r="U148" t="n">
        <v>495</v>
      </c>
      <c r="V148" t="n">
        <v>505</v>
      </c>
      <c r="W148" t="n">
        <v>505</v>
      </c>
      <c r="X148" t="n">
        <v>14</v>
      </c>
      <c r="Y148" t="n">
        <v>7</v>
      </c>
      <c r="Z148" t="n">
        <v>674</v>
      </c>
    </row>
    <row r="149">
      <c r="A149" s="103" t="n">
        <v>45995.49490525669</v>
      </c>
      <c r="B149" t="inlineStr">
        <is>
          <t>Line Dom</t>
        </is>
      </c>
      <c r="C149" t="inlineStr">
        <is>
          <t>MEI</t>
        </is>
      </c>
      <c r="D149" t="inlineStr">
        <is>
          <t>UA</t>
        </is>
      </c>
      <c r="E149" t="inlineStr">
        <is>
          <t>Express</t>
        </is>
      </c>
      <c r="F149" t="n">
        <v>10</v>
      </c>
      <c r="G149" t="n">
        <v>0</v>
      </c>
      <c r="H149" t="n">
        <v>7</v>
      </c>
      <c r="I149" t="n">
        <v>8</v>
      </c>
      <c r="J149" t="n">
        <v>6</v>
      </c>
      <c r="K149" t="n">
        <v>6</v>
      </c>
      <c r="L149" t="n">
        <v>4</v>
      </c>
      <c r="M149" t="n">
        <v>0</v>
      </c>
      <c r="N149" t="n">
        <v>3</v>
      </c>
      <c r="O149" t="n">
        <v>3</v>
      </c>
      <c r="P149" t="n">
        <v>1</v>
      </c>
      <c r="Q149" t="n">
        <v>1</v>
      </c>
      <c r="R149" t="n">
        <v>576</v>
      </c>
      <c r="S149" t="n">
        <v>567</v>
      </c>
      <c r="T149" t="n">
        <v>361</v>
      </c>
      <c r="U149" t="n">
        <v>420</v>
      </c>
      <c r="V149" t="n">
        <v>438</v>
      </c>
      <c r="W149" t="n">
        <v>438</v>
      </c>
      <c r="X149" t="n">
        <v>11</v>
      </c>
      <c r="Y149" t="n">
        <v>5</v>
      </c>
      <c r="Z149" t="n">
        <v>577</v>
      </c>
    </row>
    <row r="150">
      <c r="A150" s="103" t="n">
        <v>45995.49490525669</v>
      </c>
      <c r="B150" t="inlineStr">
        <is>
          <t>Line Dom</t>
        </is>
      </c>
      <c r="C150" t="inlineStr">
        <is>
          <t>GCC</t>
        </is>
      </c>
      <c r="D150" t="inlineStr">
        <is>
          <t>UA</t>
        </is>
      </c>
      <c r="E150" t="inlineStr">
        <is>
          <t>Express</t>
        </is>
      </c>
      <c r="F150" t="n">
        <v>14</v>
      </c>
      <c r="G150" t="n">
        <v>0</v>
      </c>
      <c r="H150" t="n">
        <v>10</v>
      </c>
      <c r="I150" t="n">
        <v>13</v>
      </c>
      <c r="J150" t="n">
        <v>11</v>
      </c>
      <c r="K150" t="n">
        <v>11</v>
      </c>
      <c r="L150" t="n">
        <v>6</v>
      </c>
      <c r="M150" t="n">
        <v>0</v>
      </c>
      <c r="N150" t="n">
        <v>5</v>
      </c>
      <c r="O150" t="n">
        <v>6</v>
      </c>
      <c r="P150" t="n">
        <v>5</v>
      </c>
      <c r="Q150" t="n">
        <v>5</v>
      </c>
      <c r="R150" t="n">
        <v>674</v>
      </c>
      <c r="S150" t="n">
        <v>661</v>
      </c>
      <c r="T150" t="n">
        <v>433</v>
      </c>
      <c r="U150" t="n">
        <v>525</v>
      </c>
      <c r="V150" t="n">
        <v>497</v>
      </c>
      <c r="W150" t="n">
        <v>497</v>
      </c>
      <c r="X150" t="n">
        <v>15</v>
      </c>
      <c r="Y150" t="n">
        <v>7</v>
      </c>
      <c r="Z150" t="n">
        <v>675</v>
      </c>
    </row>
    <row r="151">
      <c r="A151" s="103" t="n">
        <v>45995.49490525669</v>
      </c>
      <c r="B151" t="inlineStr">
        <is>
          <t>Line Dom</t>
        </is>
      </c>
      <c r="C151" t="inlineStr">
        <is>
          <t>DRO</t>
        </is>
      </c>
      <c r="D151" t="inlineStr">
        <is>
          <t>UA</t>
        </is>
      </c>
      <c r="E151" t="inlineStr">
        <is>
          <t>Express</t>
        </is>
      </c>
      <c r="F151" t="n">
        <v>25</v>
      </c>
      <c r="G151" t="n">
        <v>0</v>
      </c>
      <c r="H151" t="n">
        <v>16</v>
      </c>
      <c r="I151" t="n">
        <v>21</v>
      </c>
      <c r="J151" t="n">
        <v>19</v>
      </c>
      <c r="K151" t="n">
        <v>19</v>
      </c>
      <c r="L151" t="n">
        <v>12</v>
      </c>
      <c r="M151" t="n">
        <v>0</v>
      </c>
      <c r="N151" t="n">
        <v>9</v>
      </c>
      <c r="O151" t="n">
        <v>11</v>
      </c>
      <c r="P151" t="n">
        <v>11</v>
      </c>
      <c r="Q151" t="n">
        <v>11</v>
      </c>
      <c r="R151" t="n">
        <v>1405</v>
      </c>
      <c r="S151" t="n">
        <v>1379</v>
      </c>
      <c r="T151" t="n">
        <v>916</v>
      </c>
      <c r="U151" t="n">
        <v>1080</v>
      </c>
      <c r="V151" t="n">
        <v>916</v>
      </c>
      <c r="W151" t="n">
        <v>916</v>
      </c>
      <c r="X151" t="n">
        <v>24</v>
      </c>
      <c r="Y151" t="n">
        <v>11</v>
      </c>
      <c r="Z151" t="n">
        <v>1404</v>
      </c>
    </row>
    <row r="152">
      <c r="A152" s="103" t="n">
        <v>45995.49490525669</v>
      </c>
      <c r="B152" t="inlineStr">
        <is>
          <t>Line Dom</t>
        </is>
      </c>
      <c r="C152" t="inlineStr">
        <is>
          <t>TUS</t>
        </is>
      </c>
      <c r="D152" t="inlineStr">
        <is>
          <t>UA</t>
        </is>
      </c>
      <c r="E152" t="inlineStr">
        <is>
          <t>Express</t>
        </is>
      </c>
      <c r="F152" t="n">
        <v>70</v>
      </c>
      <c r="G152" t="n">
        <v>3</v>
      </c>
      <c r="H152" t="n">
        <v>42</v>
      </c>
      <c r="I152" t="n">
        <v>48</v>
      </c>
      <c r="J152" t="n">
        <v>49</v>
      </c>
      <c r="K152" t="n">
        <v>49</v>
      </c>
      <c r="L152" t="n">
        <v>31</v>
      </c>
      <c r="M152" t="n">
        <v>1</v>
      </c>
      <c r="N152" t="n">
        <v>15</v>
      </c>
      <c r="O152" t="n">
        <v>16</v>
      </c>
      <c r="P152" t="n">
        <v>23</v>
      </c>
      <c r="Q152" t="n">
        <v>23</v>
      </c>
      <c r="R152" t="n">
        <v>2276</v>
      </c>
      <c r="S152" t="n">
        <v>2261</v>
      </c>
      <c r="T152" t="n">
        <v>1553</v>
      </c>
      <c r="U152" t="n">
        <v>1879</v>
      </c>
      <c r="V152" t="n">
        <v>1743</v>
      </c>
      <c r="W152" t="n">
        <v>1743</v>
      </c>
      <c r="X152" t="n">
        <v>68</v>
      </c>
      <c r="Y152" t="n">
        <v>29</v>
      </c>
      <c r="Z152" t="n">
        <v>2277</v>
      </c>
    </row>
    <row r="153">
      <c r="A153" s="103" t="n">
        <v>45995.49490525669</v>
      </c>
      <c r="B153" t="inlineStr">
        <is>
          <t>Line Dom</t>
        </is>
      </c>
      <c r="C153" t="inlineStr">
        <is>
          <t>COS</t>
        </is>
      </c>
      <c r="D153" t="inlineStr">
        <is>
          <t>UA</t>
        </is>
      </c>
      <c r="E153" t="inlineStr">
        <is>
          <t>Express</t>
        </is>
      </c>
      <c r="F153" t="n">
        <v>87</v>
      </c>
      <c r="G153" t="n">
        <v>3</v>
      </c>
      <c r="H153" t="n">
        <v>54</v>
      </c>
      <c r="I153" t="n">
        <v>64</v>
      </c>
      <c r="J153" t="n">
        <v>67</v>
      </c>
      <c r="K153" t="n">
        <v>67</v>
      </c>
      <c r="L153" t="n">
        <v>39</v>
      </c>
      <c r="M153" t="n">
        <v>0</v>
      </c>
      <c r="N153" t="n">
        <v>23</v>
      </c>
      <c r="O153" t="n">
        <v>27</v>
      </c>
      <c r="P153" t="n">
        <v>30</v>
      </c>
      <c r="Q153" t="n">
        <v>30</v>
      </c>
      <c r="R153" t="n">
        <v>4232</v>
      </c>
      <c r="S153" t="n">
        <v>4154</v>
      </c>
      <c r="T153" t="n">
        <v>2466</v>
      </c>
      <c r="U153" t="n">
        <v>3032</v>
      </c>
      <c r="V153" t="n">
        <v>2998</v>
      </c>
      <c r="W153" t="n">
        <v>2998</v>
      </c>
      <c r="X153" t="n">
        <v>88</v>
      </c>
      <c r="Y153" t="n">
        <v>40</v>
      </c>
      <c r="Z153" t="n">
        <v>4233</v>
      </c>
    </row>
    <row r="154">
      <c r="A154" s="103" t="n">
        <v>45995.49490525669</v>
      </c>
      <c r="B154" t="inlineStr">
        <is>
          <t>Line Dom</t>
        </is>
      </c>
      <c r="C154" t="inlineStr">
        <is>
          <t>PRC</t>
        </is>
      </c>
      <c r="D154" t="inlineStr">
        <is>
          <t>UA</t>
        </is>
      </c>
      <c r="E154" t="inlineStr">
        <is>
          <t>Express</t>
        </is>
      </c>
      <c r="F154" t="n">
        <v>19</v>
      </c>
      <c r="G154" t="n">
        <v>0</v>
      </c>
      <c r="H154" t="n">
        <v>14</v>
      </c>
      <c r="I154" t="n">
        <v>16</v>
      </c>
      <c r="J154" t="n">
        <v>18</v>
      </c>
      <c r="K154" t="n">
        <v>18</v>
      </c>
      <c r="L154" t="n">
        <v>9</v>
      </c>
      <c r="M154" t="n">
        <v>0</v>
      </c>
      <c r="N154" t="n">
        <v>6</v>
      </c>
      <c r="O154" t="n">
        <v>8</v>
      </c>
      <c r="P154" t="n">
        <v>8</v>
      </c>
      <c r="Q154" t="n">
        <v>8</v>
      </c>
      <c r="R154" t="n">
        <v>711</v>
      </c>
      <c r="S154" t="n">
        <v>704</v>
      </c>
      <c r="T154" t="n">
        <v>451</v>
      </c>
      <c r="U154" t="n">
        <v>530</v>
      </c>
      <c r="V154" t="n">
        <v>508</v>
      </c>
      <c r="W154" t="n">
        <v>508</v>
      </c>
      <c r="X154" t="n">
        <v>20</v>
      </c>
      <c r="Y154" t="n">
        <v>10</v>
      </c>
      <c r="Z154" t="n">
        <v>712</v>
      </c>
    </row>
    <row r="155">
      <c r="A155" s="103" t="n">
        <v>45995.49490525669</v>
      </c>
      <c r="B155" t="inlineStr">
        <is>
          <t>Line Dom</t>
        </is>
      </c>
      <c r="C155" t="inlineStr">
        <is>
          <t>RDM</t>
        </is>
      </c>
      <c r="D155" t="inlineStr">
        <is>
          <t>UA</t>
        </is>
      </c>
      <c r="E155" t="inlineStr">
        <is>
          <t>Express</t>
        </is>
      </c>
      <c r="F155" t="n">
        <v>14</v>
      </c>
      <c r="G155" t="n">
        <v>0</v>
      </c>
      <c r="H155" t="n">
        <v>12</v>
      </c>
      <c r="I155" t="n">
        <v>13</v>
      </c>
      <c r="J155" t="n">
        <v>12</v>
      </c>
      <c r="K155" t="n">
        <v>12</v>
      </c>
      <c r="L155" t="n">
        <v>7</v>
      </c>
      <c r="M155" t="n">
        <v>0</v>
      </c>
      <c r="N155" t="n">
        <v>7</v>
      </c>
      <c r="O155" t="n">
        <v>7</v>
      </c>
      <c r="P155" t="n">
        <v>7</v>
      </c>
      <c r="Q155" t="n">
        <v>7</v>
      </c>
      <c r="R155" t="n">
        <v>774</v>
      </c>
      <c r="S155" t="n">
        <v>769</v>
      </c>
      <c r="T155" t="n">
        <v>529</v>
      </c>
      <c r="U155" t="n">
        <v>654</v>
      </c>
      <c r="V155" t="n">
        <v>634</v>
      </c>
      <c r="W155" t="n">
        <v>634</v>
      </c>
      <c r="X155" t="n">
        <v>15</v>
      </c>
      <c r="Y155" t="n">
        <v>8</v>
      </c>
      <c r="Z155" t="n">
        <v>773</v>
      </c>
    </row>
    <row r="156">
      <c r="A156" s="103" t="n">
        <v>45995.49490525669</v>
      </c>
      <c r="B156" t="inlineStr">
        <is>
          <t>Line Dom</t>
        </is>
      </c>
      <c r="C156" t="inlineStr">
        <is>
          <t>LBB</t>
        </is>
      </c>
      <c r="D156" t="inlineStr">
        <is>
          <t>UA</t>
        </is>
      </c>
      <c r="E156" t="inlineStr">
        <is>
          <t>Express</t>
        </is>
      </c>
      <c r="F156" t="n">
        <v>44</v>
      </c>
      <c r="G156" t="n">
        <v>0</v>
      </c>
      <c r="H156" t="n">
        <v>32</v>
      </c>
      <c r="I156" t="n">
        <v>36</v>
      </c>
      <c r="J156" t="n">
        <v>31</v>
      </c>
      <c r="K156" t="n">
        <v>31</v>
      </c>
      <c r="L156" t="n">
        <v>19</v>
      </c>
      <c r="M156" t="n">
        <v>0</v>
      </c>
      <c r="N156" t="n">
        <v>15</v>
      </c>
      <c r="O156" t="n">
        <v>17</v>
      </c>
      <c r="P156" t="n">
        <v>15</v>
      </c>
      <c r="Q156" t="n">
        <v>15</v>
      </c>
      <c r="R156" t="n">
        <v>1901</v>
      </c>
      <c r="S156" t="n">
        <v>1872</v>
      </c>
      <c r="T156" t="n">
        <v>1244</v>
      </c>
      <c r="U156" t="n">
        <v>1427</v>
      </c>
      <c r="V156" t="n">
        <v>1422</v>
      </c>
      <c r="W156" t="n">
        <v>1422</v>
      </c>
      <c r="X156" t="n">
        <v>45</v>
      </c>
      <c r="Y156" t="n">
        <v>20</v>
      </c>
      <c r="Z156" t="n">
        <v>1903</v>
      </c>
    </row>
    <row r="157">
      <c r="A157" s="103" t="n">
        <v>45995.49490525669</v>
      </c>
      <c r="B157" t="inlineStr">
        <is>
          <t>Line Int</t>
        </is>
      </c>
      <c r="C157" t="inlineStr">
        <is>
          <t>OAX</t>
        </is>
      </c>
      <c r="D157" t="inlineStr">
        <is>
          <t>UA</t>
        </is>
      </c>
      <c r="E157" t="inlineStr">
        <is>
          <t>Express</t>
        </is>
      </c>
      <c r="F157" t="n">
        <v>12</v>
      </c>
      <c r="G157" t="n">
        <v>0</v>
      </c>
      <c r="H157" t="n">
        <v>6</v>
      </c>
      <c r="I157" t="n">
        <v>9</v>
      </c>
      <c r="J157" t="n">
        <v>9</v>
      </c>
      <c r="K157" t="n">
        <v>9</v>
      </c>
      <c r="L157" t="n">
        <v>5</v>
      </c>
      <c r="M157" t="n">
        <v>0</v>
      </c>
      <c r="N157" t="n">
        <v>2</v>
      </c>
      <c r="O157" t="n">
        <v>2</v>
      </c>
      <c r="P157" t="n">
        <v>3</v>
      </c>
      <c r="Q157" t="n">
        <v>3</v>
      </c>
      <c r="R157" t="n">
        <v>365</v>
      </c>
      <c r="S157" t="n">
        <v>362</v>
      </c>
      <c r="T157" t="n">
        <v>257</v>
      </c>
      <c r="U157" t="n">
        <v>298</v>
      </c>
      <c r="V157" t="n">
        <v>292</v>
      </c>
      <c r="W157" t="n">
        <v>292</v>
      </c>
      <c r="X157" t="n">
        <v>12</v>
      </c>
      <c r="Y157" t="n">
        <v>5</v>
      </c>
      <c r="Z157" t="n">
        <v>365</v>
      </c>
    </row>
    <row r="158">
      <c r="A158" s="103" t="n">
        <v>45995.49490525669</v>
      </c>
      <c r="B158" t="inlineStr">
        <is>
          <t>Line Dom</t>
        </is>
      </c>
      <c r="C158" t="inlineStr">
        <is>
          <t>PBI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259</v>
      </c>
      <c r="S158" t="n">
        <v>259</v>
      </c>
      <c r="T158" t="n">
        <v>174</v>
      </c>
      <c r="U158" t="n">
        <v>211</v>
      </c>
      <c r="V158" t="n">
        <v>187</v>
      </c>
      <c r="W158" t="n">
        <v>187</v>
      </c>
      <c r="X158" t="n">
        <v>0</v>
      </c>
      <c r="Y158" t="n">
        <v>0</v>
      </c>
      <c r="Z158" t="n">
        <v>258</v>
      </c>
    </row>
    <row r="159">
      <c r="A159" s="103" t="n">
        <v>45995.49490525669</v>
      </c>
      <c r="B159" t="inlineStr">
        <is>
          <t>Line Dom</t>
        </is>
      </c>
      <c r="C159" t="inlineStr">
        <is>
          <t>MDT</t>
        </is>
      </c>
      <c r="D159" t="inlineStr">
        <is>
          <t>UA</t>
        </is>
      </c>
      <c r="E159" t="inlineStr">
        <is>
          <t>Express</t>
        </is>
      </c>
      <c r="F159" t="n">
        <v>38</v>
      </c>
      <c r="G159" t="n">
        <v>1</v>
      </c>
      <c r="H159" t="n">
        <v>17</v>
      </c>
      <c r="I159" t="n">
        <v>19</v>
      </c>
      <c r="J159" t="n">
        <v>23</v>
      </c>
      <c r="K159" t="n">
        <v>23</v>
      </c>
      <c r="L159" t="n">
        <v>18</v>
      </c>
      <c r="M159" t="n">
        <v>0</v>
      </c>
      <c r="N159" t="n">
        <v>7</v>
      </c>
      <c r="O159" t="n">
        <v>8</v>
      </c>
      <c r="P159" t="n">
        <v>8</v>
      </c>
      <c r="Q159" t="n">
        <v>8</v>
      </c>
      <c r="R159" t="n">
        <v>1738</v>
      </c>
      <c r="S159" t="n">
        <v>1710</v>
      </c>
      <c r="T159" t="n">
        <v>1012</v>
      </c>
      <c r="U159" t="n">
        <v>1308</v>
      </c>
      <c r="V159" t="n">
        <v>1244</v>
      </c>
      <c r="W159" t="n">
        <v>1244</v>
      </c>
      <c r="X159" t="n">
        <v>38</v>
      </c>
      <c r="Y159" t="n">
        <v>18</v>
      </c>
      <c r="Z159" t="n">
        <v>1739</v>
      </c>
    </row>
    <row r="160">
      <c r="A160" s="103" t="n">
        <v>45995.49490525669</v>
      </c>
      <c r="B160" t="inlineStr">
        <is>
          <t>Line Dom</t>
        </is>
      </c>
      <c r="C160" t="inlineStr">
        <is>
          <t>CLT</t>
        </is>
      </c>
      <c r="D160" t="inlineStr">
        <is>
          <t>UA</t>
        </is>
      </c>
      <c r="E160" t="inlineStr">
        <is>
          <t>Express</t>
        </is>
      </c>
      <c r="F160" t="n">
        <v>64</v>
      </c>
      <c r="G160" t="n">
        <v>1</v>
      </c>
      <c r="H160" t="n">
        <v>41</v>
      </c>
      <c r="I160" t="n">
        <v>46</v>
      </c>
      <c r="J160" t="n">
        <v>44</v>
      </c>
      <c r="K160" t="n">
        <v>44</v>
      </c>
      <c r="L160" t="n">
        <v>28</v>
      </c>
      <c r="M160" t="n">
        <v>0</v>
      </c>
      <c r="N160" t="n">
        <v>19</v>
      </c>
      <c r="O160" t="n">
        <v>20</v>
      </c>
      <c r="P160" t="n">
        <v>20</v>
      </c>
      <c r="Q160" t="n">
        <v>20</v>
      </c>
      <c r="R160" t="n">
        <v>2143</v>
      </c>
      <c r="S160" t="n">
        <v>2089</v>
      </c>
      <c r="T160" t="n">
        <v>1490</v>
      </c>
      <c r="U160" t="n">
        <v>1746</v>
      </c>
      <c r="V160" t="n">
        <v>1593</v>
      </c>
      <c r="W160" t="n">
        <v>1593</v>
      </c>
      <c r="X160" t="n">
        <v>64</v>
      </c>
      <c r="Y160" t="n">
        <v>28</v>
      </c>
      <c r="Z160" t="n">
        <v>2144</v>
      </c>
    </row>
    <row r="161">
      <c r="A161" s="103" t="n">
        <v>45995.49490525669</v>
      </c>
      <c r="B161" t="inlineStr">
        <is>
          <t>Line Dom</t>
        </is>
      </c>
      <c r="C161" t="inlineStr">
        <is>
          <t>JMS</t>
        </is>
      </c>
      <c r="D161" t="inlineStr">
        <is>
          <t>UA</t>
        </is>
      </c>
      <c r="E161" t="inlineStr">
        <is>
          <t>Express</t>
        </is>
      </c>
      <c r="F161" t="n">
        <v>11</v>
      </c>
      <c r="G161" t="n">
        <v>0</v>
      </c>
      <c r="H161" t="n">
        <v>6</v>
      </c>
      <c r="I161" t="n">
        <v>9</v>
      </c>
      <c r="J161" t="n">
        <v>7</v>
      </c>
      <c r="K161" t="n">
        <v>7</v>
      </c>
      <c r="L161" t="n">
        <v>5</v>
      </c>
      <c r="M161" t="n">
        <v>0</v>
      </c>
      <c r="N161" t="n">
        <v>2</v>
      </c>
      <c r="O161" t="n">
        <v>4</v>
      </c>
      <c r="P161" t="n">
        <v>2</v>
      </c>
      <c r="Q161" t="n">
        <v>2</v>
      </c>
      <c r="R161" t="n">
        <v>602</v>
      </c>
      <c r="S161" t="n">
        <v>595</v>
      </c>
      <c r="T161" t="n">
        <v>421</v>
      </c>
      <c r="U161" t="n">
        <v>498</v>
      </c>
      <c r="V161" t="n">
        <v>454</v>
      </c>
      <c r="W161" t="n">
        <v>460</v>
      </c>
      <c r="X161" t="n">
        <v>12</v>
      </c>
      <c r="Y161" t="n">
        <v>6</v>
      </c>
      <c r="Z161" t="n">
        <v>603</v>
      </c>
    </row>
    <row r="162">
      <c r="A162" s="103" t="n">
        <v>45995.49490525669</v>
      </c>
      <c r="B162" t="inlineStr">
        <is>
          <t>Line Dom</t>
        </is>
      </c>
      <c r="C162" t="inlineStr">
        <is>
          <t>FNT</t>
        </is>
      </c>
      <c r="D162" t="inlineStr">
        <is>
          <t>UA</t>
        </is>
      </c>
      <c r="E162" t="inlineStr">
        <is>
          <t>Express</t>
        </is>
      </c>
      <c r="F162" t="n">
        <v>17</v>
      </c>
      <c r="G162" t="n">
        <v>5</v>
      </c>
      <c r="H162" t="n">
        <v>5</v>
      </c>
      <c r="I162" t="n">
        <v>5</v>
      </c>
      <c r="J162" t="n">
        <v>7</v>
      </c>
      <c r="K162" t="n">
        <v>7</v>
      </c>
      <c r="L162" t="n">
        <v>7</v>
      </c>
      <c r="M162" t="n">
        <v>1</v>
      </c>
      <c r="N162" t="n">
        <v>1</v>
      </c>
      <c r="O162" t="n">
        <v>1</v>
      </c>
      <c r="P162" t="n">
        <v>2</v>
      </c>
      <c r="Q162" t="n">
        <v>2</v>
      </c>
      <c r="R162" t="n">
        <v>918</v>
      </c>
      <c r="S162" t="n">
        <v>899</v>
      </c>
      <c r="T162" t="n">
        <v>509</v>
      </c>
      <c r="U162" t="n">
        <v>641</v>
      </c>
      <c r="V162" t="n">
        <v>599</v>
      </c>
      <c r="W162" t="n">
        <v>599</v>
      </c>
      <c r="X162" t="n">
        <v>17</v>
      </c>
      <c r="Y162" t="n">
        <v>7</v>
      </c>
      <c r="Z162" t="n">
        <v>918</v>
      </c>
    </row>
    <row r="163">
      <c r="A163" s="103" t="n">
        <v>45995.49490525669</v>
      </c>
      <c r="B163" t="inlineStr">
        <is>
          <t>Line Dom</t>
        </is>
      </c>
      <c r="C163" t="inlineStr">
        <is>
          <t>RIC</t>
        </is>
      </c>
      <c r="D163" t="inlineStr">
        <is>
          <t>UA</t>
        </is>
      </c>
      <c r="E163" t="inlineStr">
        <is>
          <t>Express</t>
        </is>
      </c>
      <c r="F163" t="n">
        <v>86</v>
      </c>
      <c r="G163" t="n">
        <v>2</v>
      </c>
      <c r="H163" t="n">
        <v>44</v>
      </c>
      <c r="I163" t="n">
        <v>51</v>
      </c>
      <c r="J163" t="n">
        <v>51</v>
      </c>
      <c r="K163" t="n">
        <v>51</v>
      </c>
      <c r="L163" t="n">
        <v>39</v>
      </c>
      <c r="M163" t="n">
        <v>0</v>
      </c>
      <c r="N163" t="n">
        <v>19</v>
      </c>
      <c r="O163" t="n">
        <v>21</v>
      </c>
      <c r="P163" t="n">
        <v>21</v>
      </c>
      <c r="Q163" t="n">
        <v>21</v>
      </c>
      <c r="R163" t="n">
        <v>4051</v>
      </c>
      <c r="S163" t="n">
        <v>3939</v>
      </c>
      <c r="T163" t="n">
        <v>2424</v>
      </c>
      <c r="U163" t="n">
        <v>2935</v>
      </c>
      <c r="V163" t="n">
        <v>2843</v>
      </c>
      <c r="W163" t="n">
        <v>2843</v>
      </c>
      <c r="X163" t="n">
        <v>86</v>
      </c>
      <c r="Y163" t="n">
        <v>39</v>
      </c>
      <c r="Z163" t="n">
        <v>4049</v>
      </c>
    </row>
    <row r="164">
      <c r="A164" s="103" t="n">
        <v>45995.49490525669</v>
      </c>
      <c r="B164" t="inlineStr">
        <is>
          <t>Line Dom</t>
        </is>
      </c>
      <c r="C164" t="inlineStr">
        <is>
          <t>SJC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53</v>
      </c>
      <c r="S164" t="n">
        <v>53</v>
      </c>
      <c r="T164" t="n">
        <v>44</v>
      </c>
      <c r="U164" t="n">
        <v>50</v>
      </c>
      <c r="V164" t="n">
        <v>48</v>
      </c>
      <c r="W164" t="n">
        <v>48</v>
      </c>
      <c r="X164" t="n">
        <v>0</v>
      </c>
      <c r="Y164" t="n">
        <v>0</v>
      </c>
      <c r="Z164" t="n">
        <v>53</v>
      </c>
    </row>
    <row r="165">
      <c r="A165" s="103" t="n">
        <v>45995.49490525669</v>
      </c>
      <c r="B165" t="inlineStr">
        <is>
          <t>Line Int</t>
        </is>
      </c>
      <c r="C165" t="inlineStr">
        <is>
          <t>TAM</t>
        </is>
      </c>
      <c r="D165" t="inlineStr">
        <is>
          <t>UA</t>
        </is>
      </c>
      <c r="E165" t="inlineStr">
        <is>
          <t>Express</t>
        </is>
      </c>
      <c r="F165" t="n">
        <v>14</v>
      </c>
      <c r="G165" t="n">
        <v>0</v>
      </c>
      <c r="H165" t="n">
        <v>10</v>
      </c>
      <c r="I165" t="n">
        <v>11</v>
      </c>
      <c r="J165" t="n">
        <v>13</v>
      </c>
      <c r="K165" t="n">
        <v>13</v>
      </c>
      <c r="L165" t="n">
        <v>6</v>
      </c>
      <c r="M165" t="n">
        <v>0</v>
      </c>
      <c r="N165" t="n">
        <v>4</v>
      </c>
      <c r="O165" t="n">
        <v>4</v>
      </c>
      <c r="P165" t="n">
        <v>5</v>
      </c>
      <c r="Q165" t="n">
        <v>5</v>
      </c>
      <c r="R165" t="n">
        <v>481</v>
      </c>
      <c r="S165" t="n">
        <v>479</v>
      </c>
      <c r="T165" t="n">
        <v>348</v>
      </c>
      <c r="U165" t="n">
        <v>399</v>
      </c>
      <c r="V165" t="n">
        <v>425</v>
      </c>
      <c r="W165" t="n">
        <v>425</v>
      </c>
      <c r="X165" t="n">
        <v>14</v>
      </c>
      <c r="Y165" t="n">
        <v>6</v>
      </c>
      <c r="Z165" t="n">
        <v>482</v>
      </c>
    </row>
    <row r="166">
      <c r="A166" s="103" t="n">
        <v>45995.49490525669</v>
      </c>
      <c r="B166" t="inlineStr">
        <is>
          <t>Line Dom</t>
        </is>
      </c>
      <c r="C166" t="inlineStr">
        <is>
          <t>JAN</t>
        </is>
      </c>
      <c r="D166" t="inlineStr">
        <is>
          <t>UA</t>
        </is>
      </c>
      <c r="E166" t="inlineStr">
        <is>
          <t>Express</t>
        </is>
      </c>
      <c r="F166" t="n">
        <v>33</v>
      </c>
      <c r="G166" t="n">
        <v>0</v>
      </c>
      <c r="H166" t="n">
        <v>18</v>
      </c>
      <c r="I166" t="n">
        <v>22</v>
      </c>
      <c r="J166" t="n">
        <v>22</v>
      </c>
      <c r="K166" t="n">
        <v>22</v>
      </c>
      <c r="L166" t="n">
        <v>15</v>
      </c>
      <c r="M166" t="n">
        <v>0</v>
      </c>
      <c r="N166" t="n">
        <v>9</v>
      </c>
      <c r="O166" t="n">
        <v>10</v>
      </c>
      <c r="P166" t="n">
        <v>9</v>
      </c>
      <c r="Q166" t="n">
        <v>9</v>
      </c>
      <c r="R166" t="n">
        <v>1457</v>
      </c>
      <c r="S166" t="n">
        <v>1428</v>
      </c>
      <c r="T166" t="n">
        <v>1031</v>
      </c>
      <c r="U166" t="n">
        <v>1161</v>
      </c>
      <c r="V166" t="n">
        <v>1129</v>
      </c>
      <c r="W166" t="n">
        <v>1129</v>
      </c>
      <c r="X166" t="n">
        <v>33</v>
      </c>
      <c r="Y166" t="n">
        <v>15</v>
      </c>
      <c r="Z166" t="n">
        <v>1458</v>
      </c>
    </row>
    <row r="167">
      <c r="A167" s="103" t="n">
        <v>45995.49490525669</v>
      </c>
      <c r="B167" t="inlineStr">
        <is>
          <t>Line Dom</t>
        </is>
      </c>
      <c r="C167" t="inlineStr">
        <is>
          <t>PIB</t>
        </is>
      </c>
      <c r="D167" t="inlineStr">
        <is>
          <t>UA</t>
        </is>
      </c>
      <c r="E167" t="inlineStr">
        <is>
          <t>Express</t>
        </is>
      </c>
      <c r="F167" t="n">
        <v>9</v>
      </c>
      <c r="G167" t="n">
        <v>0</v>
      </c>
      <c r="H167" t="n">
        <v>7</v>
      </c>
      <c r="I167" t="n">
        <v>7</v>
      </c>
      <c r="J167" t="n">
        <v>4</v>
      </c>
      <c r="K167" t="n">
        <v>4</v>
      </c>
      <c r="L167" t="n">
        <v>3</v>
      </c>
      <c r="M167" t="n">
        <v>0</v>
      </c>
      <c r="N167" t="n">
        <v>3</v>
      </c>
      <c r="O167" t="n">
        <v>3</v>
      </c>
      <c r="P167" t="n">
        <v>0</v>
      </c>
      <c r="Q167" t="n">
        <v>0</v>
      </c>
      <c r="R167" t="n">
        <v>575</v>
      </c>
      <c r="S167" t="n">
        <v>563</v>
      </c>
      <c r="T167" t="n">
        <v>374</v>
      </c>
      <c r="U167" t="n">
        <v>415</v>
      </c>
      <c r="V167" t="n">
        <v>415</v>
      </c>
      <c r="W167" t="n">
        <v>415</v>
      </c>
      <c r="X167" t="n">
        <v>11</v>
      </c>
      <c r="Y167" t="n">
        <v>5</v>
      </c>
      <c r="Z167" t="n">
        <v>577</v>
      </c>
    </row>
    <row r="168">
      <c r="A168" s="103" t="n">
        <v>45995.49490525669</v>
      </c>
      <c r="B168" t="inlineStr">
        <is>
          <t>Line Dom</t>
        </is>
      </c>
      <c r="C168" t="inlineStr">
        <is>
          <t>GEG</t>
        </is>
      </c>
      <c r="D168" t="inlineStr">
        <is>
          <t>UA</t>
        </is>
      </c>
      <c r="E168" t="inlineStr">
        <is>
          <t>Express</t>
        </is>
      </c>
      <c r="F168" t="n">
        <v>24</v>
      </c>
      <c r="G168" t="n">
        <v>1</v>
      </c>
      <c r="H168" t="n">
        <v>8</v>
      </c>
      <c r="I168" t="n">
        <v>19</v>
      </c>
      <c r="J168" t="n">
        <v>19</v>
      </c>
      <c r="K168" t="n">
        <v>19</v>
      </c>
      <c r="L168" t="n">
        <v>11</v>
      </c>
      <c r="M168" t="n">
        <v>0</v>
      </c>
      <c r="N168" t="n">
        <v>4</v>
      </c>
      <c r="O168" t="n">
        <v>9</v>
      </c>
      <c r="P168" t="n">
        <v>10</v>
      </c>
      <c r="Q168" t="n">
        <v>10</v>
      </c>
      <c r="R168" t="n">
        <v>1125</v>
      </c>
      <c r="S168" t="n">
        <v>1122</v>
      </c>
      <c r="T168" t="n">
        <v>714</v>
      </c>
      <c r="U168" t="n">
        <v>916</v>
      </c>
      <c r="V168" t="n">
        <v>928</v>
      </c>
      <c r="W168" t="n">
        <v>928</v>
      </c>
      <c r="X168" t="n">
        <v>24</v>
      </c>
      <c r="Y168" t="n">
        <v>11</v>
      </c>
      <c r="Z168" t="n">
        <v>1125</v>
      </c>
    </row>
    <row r="169">
      <c r="A169" s="103" t="n">
        <v>45995.49490525669</v>
      </c>
      <c r="B169" t="inlineStr">
        <is>
          <t>Line Dom</t>
        </is>
      </c>
      <c r="C169" t="inlineStr">
        <is>
          <t>FSD</t>
        </is>
      </c>
      <c r="D169" t="inlineStr">
        <is>
          <t>UA</t>
        </is>
      </c>
      <c r="E169" t="inlineStr">
        <is>
          <t>Express</t>
        </is>
      </c>
      <c r="F169" t="n">
        <v>37</v>
      </c>
      <c r="G169" t="n">
        <v>2</v>
      </c>
      <c r="H169" t="n">
        <v>12</v>
      </c>
      <c r="I169" t="n">
        <v>17</v>
      </c>
      <c r="J169" t="n">
        <v>15</v>
      </c>
      <c r="K169" t="n">
        <v>15</v>
      </c>
      <c r="L169" t="n">
        <v>17</v>
      </c>
      <c r="M169" t="n">
        <v>0</v>
      </c>
      <c r="N169" t="n">
        <v>4</v>
      </c>
      <c r="O169" t="n">
        <v>7</v>
      </c>
      <c r="P169" t="n">
        <v>7</v>
      </c>
      <c r="Q169" t="n">
        <v>7</v>
      </c>
      <c r="R169" t="n">
        <v>2146</v>
      </c>
      <c r="S169" t="n">
        <v>2117</v>
      </c>
      <c r="T169" t="n">
        <v>1367</v>
      </c>
      <c r="U169" t="n">
        <v>1673</v>
      </c>
      <c r="V169" t="n">
        <v>1493</v>
      </c>
      <c r="W169" t="n">
        <v>1493</v>
      </c>
      <c r="X169" t="n">
        <v>36</v>
      </c>
      <c r="Y169" t="n">
        <v>16</v>
      </c>
      <c r="Z169" t="n">
        <v>2144</v>
      </c>
    </row>
    <row r="170">
      <c r="A170" s="103" t="n">
        <v>45995.49490525669</v>
      </c>
      <c r="B170" t="inlineStr">
        <is>
          <t>Line Dom</t>
        </is>
      </c>
      <c r="C170" t="inlineStr">
        <is>
          <t>PLN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253</v>
      </c>
      <c r="S170" t="n">
        <v>251</v>
      </c>
      <c r="T170" t="n">
        <v>137</v>
      </c>
      <c r="U170" t="n">
        <v>182</v>
      </c>
      <c r="V170" t="n">
        <v>159</v>
      </c>
      <c r="W170" t="n">
        <v>159</v>
      </c>
      <c r="X170" t="n">
        <v>0</v>
      </c>
      <c r="Y170" t="n">
        <v>0</v>
      </c>
      <c r="Z170" t="n">
        <v>253</v>
      </c>
    </row>
    <row r="171">
      <c r="A171" s="103" t="n">
        <v>45995.49490525669</v>
      </c>
      <c r="B171" t="inlineStr">
        <is>
          <t>Line Dom</t>
        </is>
      </c>
      <c r="C171" t="inlineStr">
        <is>
          <t>JAX</t>
        </is>
      </c>
      <c r="D171" t="inlineStr">
        <is>
          <t>UA</t>
        </is>
      </c>
      <c r="E171" t="inlineStr">
        <is>
          <t>Express</t>
        </is>
      </c>
      <c r="F171" t="n">
        <v>16</v>
      </c>
      <c r="G171" t="n">
        <v>0</v>
      </c>
      <c r="H171" t="n">
        <v>11</v>
      </c>
      <c r="I171" t="n">
        <v>12</v>
      </c>
      <c r="J171" t="n">
        <v>11</v>
      </c>
      <c r="K171" t="n">
        <v>11</v>
      </c>
      <c r="L171" t="n">
        <v>8</v>
      </c>
      <c r="M171" t="n">
        <v>0</v>
      </c>
      <c r="N171" t="n">
        <v>5</v>
      </c>
      <c r="O171" t="n">
        <v>5</v>
      </c>
      <c r="P171" t="n">
        <v>5</v>
      </c>
      <c r="Q171" t="n">
        <v>5</v>
      </c>
      <c r="R171" t="n">
        <v>1452</v>
      </c>
      <c r="S171" t="n">
        <v>1423</v>
      </c>
      <c r="T171" t="n">
        <v>979</v>
      </c>
      <c r="U171" t="n">
        <v>1148</v>
      </c>
      <c r="V171" t="n">
        <v>1062</v>
      </c>
      <c r="W171" t="n">
        <v>1063</v>
      </c>
      <c r="X171" t="n">
        <v>16</v>
      </c>
      <c r="Y171" t="n">
        <v>8</v>
      </c>
      <c r="Z171" t="n">
        <v>1452</v>
      </c>
    </row>
    <row r="172">
      <c r="A172" s="103" t="n">
        <v>45995.49490525669</v>
      </c>
      <c r="B172" t="inlineStr">
        <is>
          <t>Line Dom</t>
        </is>
      </c>
      <c r="C172" t="inlineStr">
        <is>
          <t>RIW</t>
        </is>
      </c>
      <c r="D172" t="inlineStr">
        <is>
          <t>UA</t>
        </is>
      </c>
      <c r="E172" t="inlineStr">
        <is>
          <t>Express</t>
        </is>
      </c>
      <c r="F172" t="n">
        <v>13</v>
      </c>
      <c r="G172" t="n">
        <v>0</v>
      </c>
      <c r="H172" t="n">
        <v>9</v>
      </c>
      <c r="I172" t="n">
        <v>10</v>
      </c>
      <c r="J172" t="n">
        <v>11</v>
      </c>
      <c r="K172" t="n">
        <v>11</v>
      </c>
      <c r="L172" t="n">
        <v>6</v>
      </c>
      <c r="M172" t="n">
        <v>0</v>
      </c>
      <c r="N172" t="n">
        <v>4</v>
      </c>
      <c r="O172" t="n">
        <v>5</v>
      </c>
      <c r="P172" t="n">
        <v>5</v>
      </c>
      <c r="Q172" t="n">
        <v>5</v>
      </c>
      <c r="R172" t="n">
        <v>673</v>
      </c>
      <c r="S172" t="n">
        <v>668</v>
      </c>
      <c r="T172" t="n">
        <v>444</v>
      </c>
      <c r="U172" t="n">
        <v>534</v>
      </c>
      <c r="V172" t="n">
        <v>527</v>
      </c>
      <c r="W172" t="n">
        <v>527</v>
      </c>
      <c r="X172" t="n">
        <v>13</v>
      </c>
      <c r="Y172" t="n">
        <v>6</v>
      </c>
      <c r="Z172" t="n">
        <v>673</v>
      </c>
    </row>
    <row r="173">
      <c r="A173" s="103" t="n">
        <v>45995.49490525669</v>
      </c>
      <c r="B173" t="inlineStr">
        <is>
          <t>Line Dom</t>
        </is>
      </c>
      <c r="C173" t="inlineStr">
        <is>
          <t>BOS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2</v>
      </c>
      <c r="I173" t="n">
        <v>2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171</v>
      </c>
      <c r="S173" t="n">
        <v>151</v>
      </c>
      <c r="T173" t="n">
        <v>103</v>
      </c>
      <c r="U173" t="n">
        <v>125</v>
      </c>
      <c r="V173" t="n">
        <v>92</v>
      </c>
      <c r="W173" t="n">
        <v>92</v>
      </c>
      <c r="X173" t="n">
        <v>2</v>
      </c>
      <c r="Y173" t="n">
        <v>0</v>
      </c>
      <c r="Z173" t="n">
        <v>172</v>
      </c>
    </row>
    <row r="174">
      <c r="A174" s="103" t="n">
        <v>45995.49490525669</v>
      </c>
      <c r="B174" t="inlineStr">
        <is>
          <t>Line Dom</t>
        </is>
      </c>
      <c r="C174" t="inlineStr">
        <is>
          <t>PHL</t>
        </is>
      </c>
      <c r="D174" t="inlineStr">
        <is>
          <t>UA</t>
        </is>
      </c>
      <c r="E174" t="inlineStr">
        <is>
          <t>Express</t>
        </is>
      </c>
      <c r="F174" t="n">
        <v>20</v>
      </c>
      <c r="G174" t="n">
        <v>0</v>
      </c>
      <c r="H174" t="n">
        <v>13</v>
      </c>
      <c r="I174" t="n">
        <v>14</v>
      </c>
      <c r="J174" t="n">
        <v>15</v>
      </c>
      <c r="K174" t="n">
        <v>15</v>
      </c>
      <c r="L174" t="n">
        <v>9</v>
      </c>
      <c r="M174" t="n">
        <v>0</v>
      </c>
      <c r="N174" t="n">
        <v>6</v>
      </c>
      <c r="O174" t="n">
        <v>6</v>
      </c>
      <c r="P174" t="n">
        <v>6</v>
      </c>
      <c r="Q174" t="n">
        <v>6</v>
      </c>
      <c r="R174" t="n">
        <v>1226</v>
      </c>
      <c r="S174" t="n">
        <v>1192</v>
      </c>
      <c r="T174" t="n">
        <v>742</v>
      </c>
      <c r="U174" t="n">
        <v>891</v>
      </c>
      <c r="V174" t="n">
        <v>877</v>
      </c>
      <c r="W174" t="n">
        <v>877</v>
      </c>
      <c r="X174" t="n">
        <v>20</v>
      </c>
      <c r="Y174" t="n">
        <v>9</v>
      </c>
      <c r="Z174" t="n">
        <v>1225</v>
      </c>
    </row>
    <row r="175">
      <c r="A175" s="103" t="n">
        <v>45995.49490525669</v>
      </c>
      <c r="B175" t="inlineStr">
        <is>
          <t>Line Dom</t>
        </is>
      </c>
      <c r="C175" t="inlineStr">
        <is>
          <t>EYW</t>
        </is>
      </c>
      <c r="D175" t="inlineStr">
        <is>
          <t>UA</t>
        </is>
      </c>
      <c r="E175" t="inlineStr">
        <is>
          <t>Express</t>
        </is>
      </c>
      <c r="F175" t="n">
        <v>7</v>
      </c>
      <c r="G175" t="n">
        <v>1</v>
      </c>
      <c r="H175" t="n">
        <v>4</v>
      </c>
      <c r="I175" t="n">
        <v>4</v>
      </c>
      <c r="J175" t="n">
        <v>3</v>
      </c>
      <c r="K175" t="n">
        <v>3</v>
      </c>
      <c r="L175" t="n">
        <v>3</v>
      </c>
      <c r="M175" t="n">
        <v>0</v>
      </c>
      <c r="N175" t="n">
        <v>2</v>
      </c>
      <c r="O175" t="n">
        <v>2</v>
      </c>
      <c r="P175" t="n">
        <v>1</v>
      </c>
      <c r="Q175" t="n">
        <v>1</v>
      </c>
      <c r="R175" t="n">
        <v>234</v>
      </c>
      <c r="S175" t="n">
        <v>230</v>
      </c>
      <c r="T175" t="n">
        <v>142</v>
      </c>
      <c r="U175" t="n">
        <v>182</v>
      </c>
      <c r="V175" t="n">
        <v>152</v>
      </c>
      <c r="W175" t="n">
        <v>152</v>
      </c>
      <c r="X175" t="n">
        <v>7</v>
      </c>
      <c r="Y175" t="n">
        <v>3</v>
      </c>
      <c r="Z175" t="n">
        <v>234</v>
      </c>
    </row>
    <row r="176">
      <c r="A176" s="103" t="n">
        <v>45995.49490525669</v>
      </c>
      <c r="B176" t="inlineStr">
        <is>
          <t>Line Int</t>
        </is>
      </c>
      <c r="C176" t="inlineStr">
        <is>
          <t>SLP</t>
        </is>
      </c>
      <c r="D176" t="inlineStr">
        <is>
          <t>UA</t>
        </is>
      </c>
      <c r="E176" t="inlineStr">
        <is>
          <t>Express</t>
        </is>
      </c>
      <c r="F176" t="n">
        <v>11</v>
      </c>
      <c r="G176" t="n">
        <v>0</v>
      </c>
      <c r="H176" t="n">
        <v>7</v>
      </c>
      <c r="I176" t="n">
        <v>8</v>
      </c>
      <c r="J176" t="n">
        <v>9</v>
      </c>
      <c r="K176" t="n">
        <v>9</v>
      </c>
      <c r="L176" t="n">
        <v>3</v>
      </c>
      <c r="M176" t="n">
        <v>0</v>
      </c>
      <c r="N176" t="n">
        <v>0</v>
      </c>
      <c r="O176" t="n">
        <v>0</v>
      </c>
      <c r="P176" t="n">
        <v>2</v>
      </c>
      <c r="Q176" t="n">
        <v>2</v>
      </c>
      <c r="R176" t="n">
        <v>577</v>
      </c>
      <c r="S176" t="n">
        <v>573</v>
      </c>
      <c r="T176" t="n">
        <v>299</v>
      </c>
      <c r="U176" t="n">
        <v>416</v>
      </c>
      <c r="V176" t="n">
        <v>472</v>
      </c>
      <c r="W176" t="n">
        <v>472</v>
      </c>
      <c r="X176" t="n">
        <v>10</v>
      </c>
      <c r="Y176" t="n">
        <v>2</v>
      </c>
      <c r="Z176" t="n">
        <v>576</v>
      </c>
    </row>
    <row r="177">
      <c r="A177" s="103" t="n">
        <v>45995.49490525669</v>
      </c>
      <c r="B177" t="inlineStr">
        <is>
          <t>Line Dom</t>
        </is>
      </c>
      <c r="C177" t="inlineStr">
        <is>
          <t>SLN</t>
        </is>
      </c>
      <c r="D177" t="inlineStr">
        <is>
          <t>UA</t>
        </is>
      </c>
      <c r="E177" t="inlineStr">
        <is>
          <t>Express</t>
        </is>
      </c>
      <c r="F177" t="n">
        <v>19</v>
      </c>
      <c r="G177" t="n">
        <v>2</v>
      </c>
      <c r="H177" t="n">
        <v>8</v>
      </c>
      <c r="I177" t="n">
        <v>8</v>
      </c>
      <c r="J177" t="n">
        <v>7</v>
      </c>
      <c r="K177" t="n">
        <v>7</v>
      </c>
      <c r="L177" t="n">
        <v>9</v>
      </c>
      <c r="M177" t="n">
        <v>1</v>
      </c>
      <c r="N177" t="n">
        <v>3</v>
      </c>
      <c r="O177" t="n">
        <v>3</v>
      </c>
      <c r="P177" t="n">
        <v>2</v>
      </c>
      <c r="Q177" t="n">
        <v>2</v>
      </c>
      <c r="R177" t="n">
        <v>888</v>
      </c>
      <c r="S177" t="n">
        <v>873</v>
      </c>
      <c r="T177" t="n">
        <v>451</v>
      </c>
      <c r="U177" t="n">
        <v>581</v>
      </c>
      <c r="V177" t="n">
        <v>680</v>
      </c>
      <c r="W177" t="n">
        <v>680</v>
      </c>
      <c r="X177" t="n">
        <v>19</v>
      </c>
      <c r="Y177" t="n">
        <v>9</v>
      </c>
      <c r="Z177" t="n">
        <v>890</v>
      </c>
    </row>
    <row r="178">
      <c r="A178" s="103" t="n">
        <v>45995.49490525669</v>
      </c>
      <c r="B178" t="inlineStr">
        <is>
          <t>Line Dom</t>
        </is>
      </c>
      <c r="C178" t="inlineStr">
        <is>
          <t>EGE</t>
        </is>
      </c>
      <c r="D178" t="inlineStr">
        <is>
          <t>UA</t>
        </is>
      </c>
      <c r="E178" t="inlineStr">
        <is>
          <t>Express</t>
        </is>
      </c>
      <c r="F178" t="n">
        <v>8</v>
      </c>
      <c r="G178" t="n">
        <v>0</v>
      </c>
      <c r="H178" t="n">
        <v>7</v>
      </c>
      <c r="I178" t="n">
        <v>7</v>
      </c>
      <c r="J178" t="n">
        <v>6</v>
      </c>
      <c r="K178" t="n">
        <v>6</v>
      </c>
      <c r="L178" t="n">
        <v>5</v>
      </c>
      <c r="M178" t="n">
        <v>0</v>
      </c>
      <c r="N178" t="n">
        <v>5</v>
      </c>
      <c r="O178" t="n">
        <v>5</v>
      </c>
      <c r="P178" t="n">
        <v>5</v>
      </c>
      <c r="Q178" t="n">
        <v>5</v>
      </c>
      <c r="R178" t="n">
        <v>828</v>
      </c>
      <c r="S178" t="n">
        <v>818</v>
      </c>
      <c r="T178" t="n">
        <v>564</v>
      </c>
      <c r="U178" t="n">
        <v>661</v>
      </c>
      <c r="V178" t="n">
        <v>550</v>
      </c>
      <c r="W178" t="n">
        <v>550</v>
      </c>
      <c r="X178" t="n">
        <v>8</v>
      </c>
      <c r="Y178" t="n">
        <v>5</v>
      </c>
      <c r="Z178" t="n">
        <v>827</v>
      </c>
    </row>
    <row r="179">
      <c r="A179" s="103" t="n">
        <v>45995.49490525669</v>
      </c>
      <c r="B179" t="inlineStr">
        <is>
          <t>Line Dom</t>
        </is>
      </c>
      <c r="C179" t="inlineStr">
        <is>
          <t>CHO</t>
        </is>
      </c>
      <c r="D179" t="inlineStr">
        <is>
          <t>UA</t>
        </is>
      </c>
      <c r="E179" t="inlineStr">
        <is>
          <t>Express</t>
        </is>
      </c>
      <c r="F179" t="n">
        <v>51</v>
      </c>
      <c r="G179" t="n">
        <v>8</v>
      </c>
      <c r="H179" t="n">
        <v>17</v>
      </c>
      <c r="I179" t="n">
        <v>23</v>
      </c>
      <c r="J179" t="n">
        <v>20</v>
      </c>
      <c r="K179" t="n">
        <v>20</v>
      </c>
      <c r="L179" t="n">
        <v>22</v>
      </c>
      <c r="M179" t="n">
        <v>1</v>
      </c>
      <c r="N179" t="n">
        <v>7</v>
      </c>
      <c r="O179" t="n">
        <v>10</v>
      </c>
      <c r="P179" t="n">
        <v>5</v>
      </c>
      <c r="Q179" t="n">
        <v>5</v>
      </c>
      <c r="R179" t="n">
        <v>1951</v>
      </c>
      <c r="S179" t="n">
        <v>1903</v>
      </c>
      <c r="T179" t="n">
        <v>1123</v>
      </c>
      <c r="U179" t="n">
        <v>1451</v>
      </c>
      <c r="V179" t="n">
        <v>1414</v>
      </c>
      <c r="W179" t="n">
        <v>1414</v>
      </c>
      <c r="X179" t="n">
        <v>50</v>
      </c>
      <c r="Y179" t="n">
        <v>21</v>
      </c>
      <c r="Z179" t="n">
        <v>1951</v>
      </c>
    </row>
    <row r="180">
      <c r="A180" s="103" t="n">
        <v>45995.49490525669</v>
      </c>
      <c r="B180" t="inlineStr">
        <is>
          <t>Line Dom</t>
        </is>
      </c>
      <c r="C180" t="inlineStr">
        <is>
          <t>LGA</t>
        </is>
      </c>
      <c r="D180" t="inlineStr">
        <is>
          <t>UA</t>
        </is>
      </c>
      <c r="E180" t="inlineStr">
        <is>
          <t>Express</t>
        </is>
      </c>
      <c r="F180" t="n">
        <v>28</v>
      </c>
      <c r="G180" t="n">
        <v>1</v>
      </c>
      <c r="H180" t="n">
        <v>18</v>
      </c>
      <c r="I180" t="n">
        <v>21</v>
      </c>
      <c r="J180" t="n">
        <v>20</v>
      </c>
      <c r="K180" t="n">
        <v>20</v>
      </c>
      <c r="L180" t="n">
        <v>12</v>
      </c>
      <c r="M180" t="n">
        <v>0</v>
      </c>
      <c r="N180" t="n">
        <v>9</v>
      </c>
      <c r="O180" t="n">
        <v>10</v>
      </c>
      <c r="P180" t="n">
        <v>9</v>
      </c>
      <c r="Q180" t="n">
        <v>9</v>
      </c>
      <c r="R180" t="n">
        <v>1840</v>
      </c>
      <c r="S180" t="n">
        <v>1746</v>
      </c>
      <c r="T180" t="n">
        <v>1092</v>
      </c>
      <c r="U180" t="n">
        <v>1310</v>
      </c>
      <c r="V180" t="n">
        <v>1226</v>
      </c>
      <c r="W180" t="n">
        <v>1228</v>
      </c>
      <c r="X180" t="n">
        <v>28</v>
      </c>
      <c r="Y180" t="n">
        <v>12</v>
      </c>
      <c r="Z180" t="n">
        <v>1840</v>
      </c>
    </row>
    <row r="181">
      <c r="A181" s="103" t="n">
        <v>45995.49490525669</v>
      </c>
      <c r="B181" t="inlineStr">
        <is>
          <t>Line Dom</t>
        </is>
      </c>
      <c r="C181" t="inlineStr">
        <is>
          <t>MHT</t>
        </is>
      </c>
      <c r="D181" t="inlineStr">
        <is>
          <t>UA</t>
        </is>
      </c>
      <c r="E181" t="inlineStr">
        <is>
          <t>Express</t>
        </is>
      </c>
      <c r="F181" t="n">
        <v>12</v>
      </c>
      <c r="G181" t="n">
        <v>0</v>
      </c>
      <c r="H181" t="n">
        <v>4</v>
      </c>
      <c r="I181" t="n">
        <v>9</v>
      </c>
      <c r="J181" t="n">
        <v>8</v>
      </c>
      <c r="K181" t="n">
        <v>8</v>
      </c>
      <c r="L181" t="n">
        <v>6</v>
      </c>
      <c r="M181" t="n">
        <v>0</v>
      </c>
      <c r="N181" t="n">
        <v>1</v>
      </c>
      <c r="O181" t="n">
        <v>5</v>
      </c>
      <c r="P181" t="n">
        <v>4</v>
      </c>
      <c r="Q181" t="n">
        <v>4</v>
      </c>
      <c r="R181" t="n">
        <v>702</v>
      </c>
      <c r="S181" t="n">
        <v>690</v>
      </c>
      <c r="T181" t="n">
        <v>396</v>
      </c>
      <c r="U181" t="n">
        <v>477</v>
      </c>
      <c r="V181" t="n">
        <v>533</v>
      </c>
      <c r="W181" t="n">
        <v>533</v>
      </c>
      <c r="X181" t="n">
        <v>11</v>
      </c>
      <c r="Y181" t="n">
        <v>5</v>
      </c>
      <c r="Z181" t="n">
        <v>702</v>
      </c>
    </row>
    <row r="182">
      <c r="A182" s="103" t="n">
        <v>45995.49490525669</v>
      </c>
      <c r="B182" t="inlineStr">
        <is>
          <t>Line Int</t>
        </is>
      </c>
      <c r="C182" t="inlineStr">
        <is>
          <t>YWG</t>
        </is>
      </c>
      <c r="D182" t="inlineStr">
        <is>
          <t>UA</t>
        </is>
      </c>
      <c r="E182" t="inlineStr">
        <is>
          <t>Express</t>
        </is>
      </c>
      <c r="F182" t="n">
        <v>14</v>
      </c>
      <c r="G182" t="n">
        <v>0</v>
      </c>
      <c r="H182" t="n">
        <v>7</v>
      </c>
      <c r="I182" t="n">
        <v>11</v>
      </c>
      <c r="J182" t="n">
        <v>10</v>
      </c>
      <c r="K182" t="n">
        <v>10</v>
      </c>
      <c r="L182" t="n">
        <v>6</v>
      </c>
      <c r="M182" t="n">
        <v>0</v>
      </c>
      <c r="N182" t="n">
        <v>3</v>
      </c>
      <c r="O182" t="n">
        <v>5</v>
      </c>
      <c r="P182" t="n">
        <v>3</v>
      </c>
      <c r="Q182" t="n">
        <v>3</v>
      </c>
      <c r="R182" t="n">
        <v>830</v>
      </c>
      <c r="S182" t="n">
        <v>826</v>
      </c>
      <c r="T182" t="n">
        <v>516</v>
      </c>
      <c r="U182" t="n">
        <v>676</v>
      </c>
      <c r="V182" t="n">
        <v>676</v>
      </c>
      <c r="W182" t="n">
        <v>676</v>
      </c>
      <c r="X182" t="n">
        <v>15</v>
      </c>
      <c r="Y182" t="n">
        <v>7</v>
      </c>
      <c r="Z182" t="n">
        <v>832</v>
      </c>
    </row>
    <row r="183">
      <c r="A183" s="103" t="n">
        <v>45995.49490525669</v>
      </c>
      <c r="B183" t="inlineStr">
        <is>
          <t>Line Dom</t>
        </is>
      </c>
      <c r="C183" t="inlineStr">
        <is>
          <t>BUR</t>
        </is>
      </c>
      <c r="D183" t="inlineStr">
        <is>
          <t>UA</t>
        </is>
      </c>
      <c r="E183" t="inlineStr">
        <is>
          <t>Express</t>
        </is>
      </c>
      <c r="F183" t="n">
        <v>12</v>
      </c>
      <c r="G183" t="n">
        <v>0</v>
      </c>
      <c r="H183" t="n">
        <v>9</v>
      </c>
      <c r="I183" t="n">
        <v>9</v>
      </c>
      <c r="J183" t="n">
        <v>11</v>
      </c>
      <c r="K183" t="n">
        <v>11</v>
      </c>
      <c r="L183" t="n">
        <v>3</v>
      </c>
      <c r="M183" t="n">
        <v>0</v>
      </c>
      <c r="N183" t="n">
        <v>2</v>
      </c>
      <c r="O183" t="n">
        <v>2</v>
      </c>
      <c r="P183" t="n">
        <v>2</v>
      </c>
      <c r="Q183" t="n">
        <v>2</v>
      </c>
      <c r="R183" t="n">
        <v>855</v>
      </c>
      <c r="S183" t="n">
        <v>837</v>
      </c>
      <c r="T183" t="n">
        <v>620</v>
      </c>
      <c r="U183" t="n">
        <v>740</v>
      </c>
      <c r="V183" t="n">
        <v>666</v>
      </c>
      <c r="W183" t="n">
        <v>666</v>
      </c>
      <c r="X183" t="n">
        <v>11</v>
      </c>
      <c r="Y183" t="n">
        <v>3</v>
      </c>
      <c r="Z183" t="n">
        <v>855</v>
      </c>
    </row>
    <row r="184">
      <c r="A184" s="103" t="n">
        <v>45995.49490525669</v>
      </c>
      <c r="B184" t="inlineStr">
        <is>
          <t>Line Dom</t>
        </is>
      </c>
      <c r="C184" t="inlineStr">
        <is>
          <t>ASE</t>
        </is>
      </c>
      <c r="D184" t="inlineStr">
        <is>
          <t>UA</t>
        </is>
      </c>
      <c r="E184" t="inlineStr">
        <is>
          <t>Express</t>
        </is>
      </c>
      <c r="F184" t="n">
        <v>61</v>
      </c>
      <c r="G184" t="n">
        <v>6</v>
      </c>
      <c r="H184" t="n">
        <v>23</v>
      </c>
      <c r="I184" t="n">
        <v>27</v>
      </c>
      <c r="J184" t="n">
        <v>36</v>
      </c>
      <c r="K184" t="n">
        <v>36</v>
      </c>
      <c r="L184" t="n">
        <v>34</v>
      </c>
      <c r="M184" t="n">
        <v>3</v>
      </c>
      <c r="N184" t="n">
        <v>10</v>
      </c>
      <c r="O184" t="n">
        <v>13</v>
      </c>
      <c r="P184" t="n">
        <v>19</v>
      </c>
      <c r="Q184" t="n">
        <v>19</v>
      </c>
      <c r="R184" t="n">
        <v>4450</v>
      </c>
      <c r="S184" t="n">
        <v>4223</v>
      </c>
      <c r="T184" t="n">
        <v>2414</v>
      </c>
      <c r="U184" t="n">
        <v>2972</v>
      </c>
      <c r="V184" t="n">
        <v>2495</v>
      </c>
      <c r="W184" t="n">
        <v>2495</v>
      </c>
      <c r="X184" t="n">
        <v>59</v>
      </c>
      <c r="Y184" t="n">
        <v>32</v>
      </c>
      <c r="Z184" t="n">
        <v>4444</v>
      </c>
    </row>
    <row r="185">
      <c r="A185" s="103" t="n">
        <v>45995.49490525669</v>
      </c>
      <c r="B185" t="inlineStr">
        <is>
          <t>Line Dom</t>
        </is>
      </c>
      <c r="C185" t="inlineStr">
        <is>
          <t>ACK</t>
        </is>
      </c>
      <c r="D185" t="inlineStr">
        <is>
          <t>UA</t>
        </is>
      </c>
      <c r="E185" t="inlineStr">
        <is>
          <t>Express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195</v>
      </c>
      <c r="S185" t="n">
        <v>183</v>
      </c>
      <c r="T185" t="n">
        <v>127</v>
      </c>
      <c r="U185" t="n">
        <v>145</v>
      </c>
      <c r="V185" t="n">
        <v>94</v>
      </c>
      <c r="W185" t="n">
        <v>94</v>
      </c>
      <c r="X185" t="n">
        <v>0</v>
      </c>
      <c r="Y185" t="n">
        <v>0</v>
      </c>
      <c r="Z185" t="n">
        <v>195</v>
      </c>
    </row>
    <row r="186">
      <c r="A186" s="103" t="n">
        <v>45995.49490525669</v>
      </c>
      <c r="B186" t="inlineStr">
        <is>
          <t>Line Dom</t>
        </is>
      </c>
      <c r="C186" t="inlineStr">
        <is>
          <t>ICT</t>
        </is>
      </c>
      <c r="D186" t="inlineStr">
        <is>
          <t>UA</t>
        </is>
      </c>
      <c r="E186" t="inlineStr">
        <is>
          <t>Express</t>
        </is>
      </c>
      <c r="F186" t="n">
        <v>60</v>
      </c>
      <c r="G186" t="n">
        <v>5</v>
      </c>
      <c r="H186" t="n">
        <v>31</v>
      </c>
      <c r="I186" t="n">
        <v>37</v>
      </c>
      <c r="J186" t="n">
        <v>31</v>
      </c>
      <c r="K186" t="n">
        <v>31</v>
      </c>
      <c r="L186" t="n">
        <v>25</v>
      </c>
      <c r="M186" t="n">
        <v>1</v>
      </c>
      <c r="N186" t="n">
        <v>11</v>
      </c>
      <c r="O186" t="n">
        <v>15</v>
      </c>
      <c r="P186" t="n">
        <v>13</v>
      </c>
      <c r="Q186" t="n">
        <v>13</v>
      </c>
      <c r="R186" t="n">
        <v>3166</v>
      </c>
      <c r="S186" t="n">
        <v>3105</v>
      </c>
      <c r="T186" t="n">
        <v>2108</v>
      </c>
      <c r="U186" t="n">
        <v>2500</v>
      </c>
      <c r="V186" t="n">
        <v>2411</v>
      </c>
      <c r="W186" t="n">
        <v>2411</v>
      </c>
      <c r="X186" t="n">
        <v>59</v>
      </c>
      <c r="Y186" t="n">
        <v>23</v>
      </c>
      <c r="Z186" t="n">
        <v>3164</v>
      </c>
    </row>
    <row r="187">
      <c r="A187" s="103" t="n">
        <v>45995.49490525669</v>
      </c>
      <c r="B187" t="inlineStr">
        <is>
          <t>Line Dom</t>
        </is>
      </c>
      <c r="C187" t="inlineStr">
        <is>
          <t>ROC</t>
        </is>
      </c>
      <c r="D187" t="inlineStr">
        <is>
          <t>UA</t>
        </is>
      </c>
      <c r="E187" t="inlineStr">
        <is>
          <t>Express</t>
        </is>
      </c>
      <c r="F187" t="n">
        <v>54</v>
      </c>
      <c r="G187" t="n">
        <v>1</v>
      </c>
      <c r="H187" t="n">
        <v>29</v>
      </c>
      <c r="I187" t="n">
        <v>33</v>
      </c>
      <c r="J187" t="n">
        <v>29</v>
      </c>
      <c r="K187" t="n">
        <v>29</v>
      </c>
      <c r="L187" t="n">
        <v>23</v>
      </c>
      <c r="M187" t="n">
        <v>0</v>
      </c>
      <c r="N187" t="n">
        <v>11</v>
      </c>
      <c r="O187" t="n">
        <v>14</v>
      </c>
      <c r="P187" t="n">
        <v>12</v>
      </c>
      <c r="Q187" t="n">
        <v>12</v>
      </c>
      <c r="R187" t="n">
        <v>2589</v>
      </c>
      <c r="S187" t="n">
        <v>2517</v>
      </c>
      <c r="T187" t="n">
        <v>1604</v>
      </c>
      <c r="U187" t="n">
        <v>1998</v>
      </c>
      <c r="V187" t="n">
        <v>1853</v>
      </c>
      <c r="W187" t="n">
        <v>1853</v>
      </c>
      <c r="X187" t="n">
        <v>53</v>
      </c>
      <c r="Y187" t="n">
        <v>22</v>
      </c>
      <c r="Z187" t="n">
        <v>2583</v>
      </c>
    </row>
    <row r="188">
      <c r="A188" s="103" t="n">
        <v>45995.49490525669</v>
      </c>
      <c r="B188" t="inlineStr">
        <is>
          <t>Line Dom</t>
        </is>
      </c>
      <c r="C188" t="inlineStr">
        <is>
          <t>RAP</t>
        </is>
      </c>
      <c r="D188" t="inlineStr">
        <is>
          <t>UA</t>
        </is>
      </c>
      <c r="E188" t="inlineStr">
        <is>
          <t>Express</t>
        </is>
      </c>
      <c r="F188" t="n">
        <v>41</v>
      </c>
      <c r="G188" t="n">
        <v>1</v>
      </c>
      <c r="H188" t="n">
        <v>19</v>
      </c>
      <c r="I188" t="n">
        <v>30</v>
      </c>
      <c r="J188" t="n">
        <v>23</v>
      </c>
      <c r="K188" t="n">
        <v>23</v>
      </c>
      <c r="L188" t="n">
        <v>17</v>
      </c>
      <c r="M188" t="n">
        <v>0</v>
      </c>
      <c r="N188" t="n">
        <v>12</v>
      </c>
      <c r="O188" t="n">
        <v>15</v>
      </c>
      <c r="P188" t="n">
        <v>10</v>
      </c>
      <c r="Q188" t="n">
        <v>10</v>
      </c>
      <c r="R188" t="n">
        <v>2320</v>
      </c>
      <c r="S188" t="n">
        <v>2273</v>
      </c>
      <c r="T188" t="n">
        <v>1370</v>
      </c>
      <c r="U188" t="n">
        <v>1708</v>
      </c>
      <c r="V188" t="n">
        <v>1608</v>
      </c>
      <c r="W188" t="n">
        <v>1608</v>
      </c>
      <c r="X188" t="n">
        <v>44</v>
      </c>
      <c r="Y188" t="n">
        <v>20</v>
      </c>
      <c r="Z188" t="n">
        <v>2321</v>
      </c>
    </row>
    <row r="189">
      <c r="A189" s="103" t="n">
        <v>45995.49490525669</v>
      </c>
      <c r="B189" t="inlineStr">
        <is>
          <t>Line Dom</t>
        </is>
      </c>
      <c r="C189" t="inlineStr">
        <is>
          <t>MSY</t>
        </is>
      </c>
      <c r="D189" t="inlineStr">
        <is>
          <t>UA</t>
        </is>
      </c>
      <c r="E189" t="inlineStr">
        <is>
          <t>Express</t>
        </is>
      </c>
      <c r="F189" t="n">
        <v>5</v>
      </c>
      <c r="G189" t="n">
        <v>0</v>
      </c>
      <c r="H189" t="n">
        <v>3</v>
      </c>
      <c r="I189" t="n">
        <v>3</v>
      </c>
      <c r="J189" t="n">
        <v>3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320</v>
      </c>
      <c r="S189" t="n">
        <v>316</v>
      </c>
      <c r="T189" t="n">
        <v>210</v>
      </c>
      <c r="U189" t="n">
        <v>255</v>
      </c>
      <c r="V189" t="n">
        <v>254</v>
      </c>
      <c r="W189" t="n">
        <v>254</v>
      </c>
      <c r="X189" t="n">
        <v>5</v>
      </c>
      <c r="Y189" t="n">
        <v>2</v>
      </c>
      <c r="Z189" t="n">
        <v>320</v>
      </c>
    </row>
    <row r="190">
      <c r="A190" s="103" t="n">
        <v>45995.49490525669</v>
      </c>
      <c r="B190" t="inlineStr">
        <is>
          <t>Line Dom</t>
        </is>
      </c>
      <c r="C190" t="inlineStr">
        <is>
          <t>MRY</t>
        </is>
      </c>
      <c r="D190" t="inlineStr">
        <is>
          <t>UA</t>
        </is>
      </c>
      <c r="E190" t="inlineStr">
        <is>
          <t>Express</t>
        </is>
      </c>
      <c r="F190" t="n">
        <v>47</v>
      </c>
      <c r="G190" t="n">
        <v>0</v>
      </c>
      <c r="H190" t="n">
        <v>32</v>
      </c>
      <c r="I190" t="n">
        <v>38</v>
      </c>
      <c r="J190" t="n">
        <v>40</v>
      </c>
      <c r="K190" t="n">
        <v>40</v>
      </c>
      <c r="L190" t="n">
        <v>21</v>
      </c>
      <c r="M190" t="n">
        <v>0</v>
      </c>
      <c r="N190" t="n">
        <v>17</v>
      </c>
      <c r="O190" t="n">
        <v>18</v>
      </c>
      <c r="P190" t="n">
        <v>18</v>
      </c>
      <c r="Q190" t="n">
        <v>18</v>
      </c>
      <c r="R190" t="n">
        <v>2134</v>
      </c>
      <c r="S190" t="n">
        <v>2124</v>
      </c>
      <c r="T190" t="n">
        <v>1460</v>
      </c>
      <c r="U190" t="n">
        <v>1777</v>
      </c>
      <c r="V190" t="n">
        <v>1809</v>
      </c>
      <c r="W190" t="n">
        <v>1810</v>
      </c>
      <c r="X190" t="n">
        <v>47</v>
      </c>
      <c r="Y190" t="n">
        <v>21</v>
      </c>
      <c r="Z190" t="n">
        <v>2134</v>
      </c>
    </row>
    <row r="191">
      <c r="A191" s="103" t="n">
        <v>45995.49490525669</v>
      </c>
      <c r="B191" t="inlineStr">
        <is>
          <t>Line Dom</t>
        </is>
      </c>
      <c r="C191" t="inlineStr">
        <is>
          <t>MTJ</t>
        </is>
      </c>
      <c r="D191" t="inlineStr">
        <is>
          <t>UA</t>
        </is>
      </c>
      <c r="E191" t="inlineStr">
        <is>
          <t>Express</t>
        </is>
      </c>
      <c r="F191" t="n">
        <v>4</v>
      </c>
      <c r="G191" t="n">
        <v>0</v>
      </c>
      <c r="H191" t="n">
        <v>4</v>
      </c>
      <c r="I191" t="n">
        <v>4</v>
      </c>
      <c r="J191" t="n">
        <v>4</v>
      </c>
      <c r="K191" t="n">
        <v>4</v>
      </c>
      <c r="L191" t="n">
        <v>3</v>
      </c>
      <c r="M191" t="n">
        <v>0</v>
      </c>
      <c r="N191" t="n">
        <v>3</v>
      </c>
      <c r="O191" t="n">
        <v>3</v>
      </c>
      <c r="P191" t="n">
        <v>3</v>
      </c>
      <c r="Q191" t="n">
        <v>3</v>
      </c>
      <c r="R191" t="n">
        <v>405</v>
      </c>
      <c r="S191" t="n">
        <v>401</v>
      </c>
      <c r="T191" t="n">
        <v>267</v>
      </c>
      <c r="U191" t="n">
        <v>328</v>
      </c>
      <c r="V191" t="n">
        <v>285</v>
      </c>
      <c r="W191" t="n">
        <v>285</v>
      </c>
      <c r="X191" t="n">
        <v>4</v>
      </c>
      <c r="Y191" t="n">
        <v>3</v>
      </c>
      <c r="Z191" t="n">
        <v>405</v>
      </c>
    </row>
    <row r="192">
      <c r="A192" s="103" t="n">
        <v>45995.49490525669</v>
      </c>
      <c r="B192" t="inlineStr">
        <is>
          <t>Line Dom</t>
        </is>
      </c>
      <c r="C192" t="inlineStr">
        <is>
          <t>BOI</t>
        </is>
      </c>
      <c r="D192" t="inlineStr">
        <is>
          <t>UA</t>
        </is>
      </c>
      <c r="E192" t="inlineStr">
        <is>
          <t>Express</t>
        </is>
      </c>
      <c r="F192" t="n">
        <v>52</v>
      </c>
      <c r="G192" t="n">
        <v>3</v>
      </c>
      <c r="H192" t="n">
        <v>25</v>
      </c>
      <c r="I192" t="n">
        <v>32</v>
      </c>
      <c r="J192" t="n">
        <v>39</v>
      </c>
      <c r="K192" t="n">
        <v>39</v>
      </c>
      <c r="L192" t="n">
        <v>27</v>
      </c>
      <c r="M192" t="n">
        <v>1</v>
      </c>
      <c r="N192" t="n">
        <v>14</v>
      </c>
      <c r="O192" t="n">
        <v>18</v>
      </c>
      <c r="P192" t="n">
        <v>20</v>
      </c>
      <c r="Q192" t="n">
        <v>20</v>
      </c>
      <c r="R192" t="n">
        <v>2474</v>
      </c>
      <c r="S192" t="n">
        <v>2470</v>
      </c>
      <c r="T192" t="n">
        <v>1657</v>
      </c>
      <c r="U192" t="n">
        <v>1985</v>
      </c>
      <c r="V192" t="n">
        <v>2026</v>
      </c>
      <c r="W192" t="n">
        <v>2027</v>
      </c>
      <c r="X192" t="n">
        <v>55</v>
      </c>
      <c r="Y192" t="n">
        <v>30</v>
      </c>
      <c r="Z192" t="n">
        <v>2475</v>
      </c>
    </row>
    <row r="193">
      <c r="A193" s="103" t="n">
        <v>45995.49490525669</v>
      </c>
      <c r="B193" t="inlineStr">
        <is>
          <t>Line Dom</t>
        </is>
      </c>
      <c r="C193" t="inlineStr">
        <is>
          <t>SGF</t>
        </is>
      </c>
      <c r="D193" t="inlineStr">
        <is>
          <t>UA</t>
        </is>
      </c>
      <c r="E193" t="inlineStr">
        <is>
          <t>Express</t>
        </is>
      </c>
      <c r="F193" t="n">
        <v>69</v>
      </c>
      <c r="G193" t="n">
        <v>6</v>
      </c>
      <c r="H193" t="n">
        <v>34</v>
      </c>
      <c r="I193" t="n">
        <v>41</v>
      </c>
      <c r="J193" t="n">
        <v>40</v>
      </c>
      <c r="K193" t="n">
        <v>40</v>
      </c>
      <c r="L193" t="n">
        <v>29</v>
      </c>
      <c r="M193" t="n">
        <v>2</v>
      </c>
      <c r="N193" t="n">
        <v>9</v>
      </c>
      <c r="O193" t="n">
        <v>11</v>
      </c>
      <c r="P193" t="n">
        <v>10</v>
      </c>
      <c r="Q193" t="n">
        <v>10</v>
      </c>
      <c r="R193" t="n">
        <v>3364</v>
      </c>
      <c r="S193" t="n">
        <v>3309</v>
      </c>
      <c r="T193" t="n">
        <v>2046</v>
      </c>
      <c r="U193" t="n">
        <v>2474</v>
      </c>
      <c r="V193" t="n">
        <v>2214</v>
      </c>
      <c r="W193" t="n">
        <v>2214</v>
      </c>
      <c r="X193" t="n">
        <v>69</v>
      </c>
      <c r="Y193" t="n">
        <v>29</v>
      </c>
      <c r="Z193" t="n">
        <v>3365</v>
      </c>
    </row>
    <row r="194">
      <c r="A194" s="103" t="n">
        <v>45995.49490525669</v>
      </c>
      <c r="B194" t="inlineStr">
        <is>
          <t>Line Dom</t>
        </is>
      </c>
      <c r="C194" t="inlineStr">
        <is>
          <t>CVG</t>
        </is>
      </c>
      <c r="D194" t="inlineStr">
        <is>
          <t>UA</t>
        </is>
      </c>
      <c r="E194" t="inlineStr">
        <is>
          <t>Express</t>
        </is>
      </c>
      <c r="F194" t="n">
        <v>84</v>
      </c>
      <c r="G194" t="n">
        <v>4</v>
      </c>
      <c r="H194" t="n">
        <v>38</v>
      </c>
      <c r="I194" t="n">
        <v>48</v>
      </c>
      <c r="J194" t="n">
        <v>45</v>
      </c>
      <c r="K194" t="n">
        <v>45</v>
      </c>
      <c r="L194" t="n">
        <v>39</v>
      </c>
      <c r="M194" t="n">
        <v>0</v>
      </c>
      <c r="N194" t="n">
        <v>15</v>
      </c>
      <c r="O194" t="n">
        <v>20</v>
      </c>
      <c r="P194" t="n">
        <v>20</v>
      </c>
      <c r="Q194" t="n">
        <v>20</v>
      </c>
      <c r="R194" t="n">
        <v>3732</v>
      </c>
      <c r="S194" t="n">
        <v>3617</v>
      </c>
      <c r="T194" t="n">
        <v>2329</v>
      </c>
      <c r="U194" t="n">
        <v>2857</v>
      </c>
      <c r="V194" t="n">
        <v>2767</v>
      </c>
      <c r="W194" t="n">
        <v>2767</v>
      </c>
      <c r="X194" t="n">
        <v>84</v>
      </c>
      <c r="Y194" t="n">
        <v>39</v>
      </c>
      <c r="Z194" t="n">
        <v>3735</v>
      </c>
    </row>
    <row r="195">
      <c r="A195" s="103" t="n">
        <v>45995.49490525669</v>
      </c>
      <c r="B195" t="inlineStr">
        <is>
          <t>Line Dom</t>
        </is>
      </c>
      <c r="C195" t="inlineStr">
        <is>
          <t>PIT</t>
        </is>
      </c>
      <c r="D195" t="inlineStr">
        <is>
          <t>UA</t>
        </is>
      </c>
      <c r="E195" t="inlineStr">
        <is>
          <t>Express</t>
        </is>
      </c>
      <c r="F195" t="n">
        <v>82</v>
      </c>
      <c r="G195" t="n">
        <v>2</v>
      </c>
      <c r="H195" t="n">
        <v>51</v>
      </c>
      <c r="I195" t="n">
        <v>55</v>
      </c>
      <c r="J195" t="n">
        <v>61</v>
      </c>
      <c r="K195" t="n">
        <v>61</v>
      </c>
      <c r="L195" t="n">
        <v>36</v>
      </c>
      <c r="M195" t="n">
        <v>0</v>
      </c>
      <c r="N195" t="n">
        <v>19</v>
      </c>
      <c r="O195" t="n">
        <v>21</v>
      </c>
      <c r="P195" t="n">
        <v>28</v>
      </c>
      <c r="Q195" t="n">
        <v>28</v>
      </c>
      <c r="R195" t="n">
        <v>4324</v>
      </c>
      <c r="S195" t="n">
        <v>4208</v>
      </c>
      <c r="T195" t="n">
        <v>2862</v>
      </c>
      <c r="U195" t="n">
        <v>3396</v>
      </c>
      <c r="V195" t="n">
        <v>3445</v>
      </c>
      <c r="W195" t="n">
        <v>3448</v>
      </c>
      <c r="X195" t="n">
        <v>82</v>
      </c>
      <c r="Y195" t="n">
        <v>36</v>
      </c>
      <c r="Z195" t="n">
        <v>4317</v>
      </c>
    </row>
    <row r="196">
      <c r="A196" s="103" t="n">
        <v>45995.49490525669</v>
      </c>
      <c r="B196" t="inlineStr">
        <is>
          <t>Line Dom</t>
        </is>
      </c>
      <c r="C196" t="inlineStr">
        <is>
          <t>BTR</t>
        </is>
      </c>
      <c r="D196" t="inlineStr">
        <is>
          <t>UA</t>
        </is>
      </c>
      <c r="E196" t="inlineStr">
        <is>
          <t>Express</t>
        </is>
      </c>
      <c r="F196" t="n">
        <v>44</v>
      </c>
      <c r="G196" t="n">
        <v>0</v>
      </c>
      <c r="H196" t="n">
        <v>26</v>
      </c>
      <c r="I196" t="n">
        <v>34</v>
      </c>
      <c r="J196" t="n">
        <v>34</v>
      </c>
      <c r="K196" t="n">
        <v>34</v>
      </c>
      <c r="L196" t="n">
        <v>18</v>
      </c>
      <c r="M196" t="n">
        <v>0</v>
      </c>
      <c r="N196" t="n">
        <v>10</v>
      </c>
      <c r="O196" t="n">
        <v>14</v>
      </c>
      <c r="P196" t="n">
        <v>13</v>
      </c>
      <c r="Q196" t="n">
        <v>13</v>
      </c>
      <c r="R196" t="n">
        <v>1965</v>
      </c>
      <c r="S196" t="n">
        <v>1924</v>
      </c>
      <c r="T196" t="n">
        <v>1301</v>
      </c>
      <c r="U196" t="n">
        <v>1539</v>
      </c>
      <c r="V196" t="n">
        <v>1521</v>
      </c>
      <c r="W196" t="n">
        <v>1521</v>
      </c>
      <c r="X196" t="n">
        <v>44</v>
      </c>
      <c r="Y196" t="n">
        <v>18</v>
      </c>
      <c r="Z196" t="n">
        <v>1966</v>
      </c>
    </row>
    <row r="197">
      <c r="A197" s="103" t="n">
        <v>45995.49490525669</v>
      </c>
      <c r="B197" t="inlineStr">
        <is>
          <t>Line Dom</t>
        </is>
      </c>
      <c r="C197" t="inlineStr">
        <is>
          <t>LRD</t>
        </is>
      </c>
      <c r="D197" t="inlineStr">
        <is>
          <t>UA</t>
        </is>
      </c>
      <c r="E197" t="inlineStr">
        <is>
          <t>Express</t>
        </is>
      </c>
      <c r="F197" t="n">
        <v>25</v>
      </c>
      <c r="G197" t="n">
        <v>0</v>
      </c>
      <c r="H197" t="n">
        <v>18</v>
      </c>
      <c r="I197" t="n">
        <v>19</v>
      </c>
      <c r="J197" t="n">
        <v>19</v>
      </c>
      <c r="K197" t="n">
        <v>19</v>
      </c>
      <c r="L197" t="n">
        <v>11</v>
      </c>
      <c r="M197" t="n">
        <v>0</v>
      </c>
      <c r="N197" t="n">
        <v>7</v>
      </c>
      <c r="O197" t="n">
        <v>8</v>
      </c>
      <c r="P197" t="n">
        <v>7</v>
      </c>
      <c r="Q197" t="n">
        <v>7</v>
      </c>
      <c r="R197" t="n">
        <v>1183</v>
      </c>
      <c r="S197" t="n">
        <v>1162</v>
      </c>
      <c r="T197" t="n">
        <v>861</v>
      </c>
      <c r="U197" t="n">
        <v>956</v>
      </c>
      <c r="V197" t="n">
        <v>988</v>
      </c>
      <c r="W197" t="n">
        <v>988</v>
      </c>
      <c r="X197" t="n">
        <v>25</v>
      </c>
      <c r="Y197" t="n">
        <v>11</v>
      </c>
      <c r="Z197" t="n">
        <v>1184</v>
      </c>
    </row>
    <row r="198">
      <c r="A198" s="103" t="n">
        <v>45995.49490525669</v>
      </c>
      <c r="B198" t="inlineStr">
        <is>
          <t>Line Int</t>
        </is>
      </c>
      <c r="C198" t="inlineStr">
        <is>
          <t>YQR</t>
        </is>
      </c>
      <c r="D198" t="inlineStr">
        <is>
          <t>UA</t>
        </is>
      </c>
      <c r="E198" t="inlineStr">
        <is>
          <t>Express</t>
        </is>
      </c>
      <c r="F198" t="n">
        <v>6</v>
      </c>
      <c r="G198" t="n">
        <v>0</v>
      </c>
      <c r="H198" t="n">
        <v>5</v>
      </c>
      <c r="I198" t="n">
        <v>5</v>
      </c>
      <c r="J198" t="n">
        <v>4</v>
      </c>
      <c r="K198" t="n">
        <v>4</v>
      </c>
      <c r="L198" t="n">
        <v>2</v>
      </c>
      <c r="M198" t="n">
        <v>0</v>
      </c>
      <c r="N198" t="n">
        <v>2</v>
      </c>
      <c r="O198" t="n">
        <v>2</v>
      </c>
      <c r="P198" t="n">
        <v>1</v>
      </c>
      <c r="Q198" t="n">
        <v>1</v>
      </c>
      <c r="R198" t="n">
        <v>201</v>
      </c>
      <c r="S198" t="n">
        <v>200</v>
      </c>
      <c r="T198" t="n">
        <v>105</v>
      </c>
      <c r="U198" t="n">
        <v>122</v>
      </c>
      <c r="V198" t="n">
        <v>147</v>
      </c>
      <c r="W198" t="n">
        <v>147</v>
      </c>
      <c r="X198" t="n">
        <v>7</v>
      </c>
      <c r="Y198" t="n">
        <v>3</v>
      </c>
      <c r="Z198" t="n">
        <v>203</v>
      </c>
    </row>
    <row r="199">
      <c r="A199" s="103" t="n">
        <v>45995.49490525669</v>
      </c>
      <c r="B199" t="inlineStr">
        <is>
          <t>Line Dom</t>
        </is>
      </c>
      <c r="C199" t="inlineStr">
        <is>
          <t>DIK</t>
        </is>
      </c>
      <c r="D199" t="inlineStr">
        <is>
          <t>UA</t>
        </is>
      </c>
      <c r="E199" t="inlineStr">
        <is>
          <t>Express</t>
        </is>
      </c>
      <c r="F199" t="n">
        <v>13</v>
      </c>
      <c r="G199" t="n">
        <v>1</v>
      </c>
      <c r="H199" t="n">
        <v>7</v>
      </c>
      <c r="I199" t="n">
        <v>9</v>
      </c>
      <c r="J199" t="n">
        <v>8</v>
      </c>
      <c r="K199" t="n">
        <v>8</v>
      </c>
      <c r="L199" t="n">
        <v>6</v>
      </c>
      <c r="M199" t="n">
        <v>0</v>
      </c>
      <c r="N199" t="n">
        <v>5</v>
      </c>
      <c r="O199" t="n">
        <v>5</v>
      </c>
      <c r="P199" t="n">
        <v>4</v>
      </c>
      <c r="Q199" t="n">
        <v>4</v>
      </c>
      <c r="R199" t="n">
        <v>634</v>
      </c>
      <c r="S199" t="n">
        <v>622</v>
      </c>
      <c r="T199" t="n">
        <v>365</v>
      </c>
      <c r="U199" t="n">
        <v>440</v>
      </c>
      <c r="V199" t="n">
        <v>471</v>
      </c>
      <c r="W199" t="n">
        <v>471</v>
      </c>
      <c r="X199" t="n">
        <v>14</v>
      </c>
      <c r="Y199" t="n">
        <v>7</v>
      </c>
      <c r="Z199" t="n">
        <v>635</v>
      </c>
    </row>
    <row r="200">
      <c r="A200" s="103" t="n">
        <v>45995.49490525669</v>
      </c>
      <c r="B200" t="inlineStr">
        <is>
          <t>Line Dom</t>
        </is>
      </c>
      <c r="C200" t="inlineStr">
        <is>
          <t>DCA</t>
        </is>
      </c>
      <c r="D200" t="inlineStr">
        <is>
          <t>UA</t>
        </is>
      </c>
      <c r="E200" t="inlineStr">
        <is>
          <t>Express</t>
        </is>
      </c>
      <c r="F200" t="n">
        <v>83</v>
      </c>
      <c r="G200" t="n">
        <v>4</v>
      </c>
      <c r="H200" t="n">
        <v>23</v>
      </c>
      <c r="I200" t="n">
        <v>38</v>
      </c>
      <c r="J200" t="n">
        <v>38</v>
      </c>
      <c r="K200" t="n">
        <v>38</v>
      </c>
      <c r="L200" t="n">
        <v>41</v>
      </c>
      <c r="M200" t="n">
        <v>1</v>
      </c>
      <c r="N200" t="n">
        <v>7</v>
      </c>
      <c r="O200" t="n">
        <v>16</v>
      </c>
      <c r="P200" t="n">
        <v>15</v>
      </c>
      <c r="Q200" t="n">
        <v>15</v>
      </c>
      <c r="R200" t="n">
        <v>3338</v>
      </c>
      <c r="S200" t="n">
        <v>3089</v>
      </c>
      <c r="T200" t="n">
        <v>1666</v>
      </c>
      <c r="U200" t="n">
        <v>2058</v>
      </c>
      <c r="V200" t="n">
        <v>1954</v>
      </c>
      <c r="W200" t="n">
        <v>1956</v>
      </c>
      <c r="X200" t="n">
        <v>83</v>
      </c>
      <c r="Y200" t="n">
        <v>41</v>
      </c>
      <c r="Z200" t="n">
        <v>3339</v>
      </c>
    </row>
    <row r="201">
      <c r="A201" s="103" t="n">
        <v>45995.49490525669</v>
      </c>
      <c r="B201" t="inlineStr">
        <is>
          <t>Line Dom</t>
        </is>
      </c>
      <c r="C201" t="inlineStr">
        <is>
          <t>CRP</t>
        </is>
      </c>
      <c r="D201" t="inlineStr">
        <is>
          <t>UA</t>
        </is>
      </c>
      <c r="E201" t="inlineStr">
        <is>
          <t>Express</t>
        </is>
      </c>
      <c r="F201" t="n">
        <v>48</v>
      </c>
      <c r="G201" t="n">
        <v>0</v>
      </c>
      <c r="H201" t="n">
        <v>23</v>
      </c>
      <c r="I201" t="n">
        <v>35</v>
      </c>
      <c r="J201" t="n">
        <v>42</v>
      </c>
      <c r="K201" t="n">
        <v>42</v>
      </c>
      <c r="L201" t="n">
        <v>21</v>
      </c>
      <c r="M201" t="n">
        <v>0</v>
      </c>
      <c r="N201" t="n">
        <v>9</v>
      </c>
      <c r="O201" t="n">
        <v>14</v>
      </c>
      <c r="P201" t="n">
        <v>16</v>
      </c>
      <c r="Q201" t="n">
        <v>16</v>
      </c>
      <c r="R201" t="n">
        <v>2291</v>
      </c>
      <c r="S201" t="n">
        <v>2245</v>
      </c>
      <c r="T201" t="n">
        <v>1519</v>
      </c>
      <c r="U201" t="n">
        <v>1796</v>
      </c>
      <c r="V201" t="n">
        <v>1752</v>
      </c>
      <c r="W201" t="n">
        <v>1752</v>
      </c>
      <c r="X201" t="n">
        <v>48</v>
      </c>
      <c r="Y201" t="n">
        <v>21</v>
      </c>
      <c r="Z201" t="n">
        <v>2292</v>
      </c>
    </row>
    <row r="202">
      <c r="A202" s="103" t="n">
        <v>45995.49490525669</v>
      </c>
      <c r="B202" t="inlineStr">
        <is>
          <t>Line Dom</t>
        </is>
      </c>
      <c r="C202" t="inlineStr">
        <is>
          <t>HLN</t>
        </is>
      </c>
      <c r="D202" t="inlineStr">
        <is>
          <t>UA</t>
        </is>
      </c>
      <c r="E202" t="inlineStr">
        <is>
          <t>Express</t>
        </is>
      </c>
      <c r="F202" t="n">
        <v>13</v>
      </c>
      <c r="G202" t="n">
        <v>0</v>
      </c>
      <c r="H202" t="n">
        <v>8</v>
      </c>
      <c r="I202" t="n">
        <v>8</v>
      </c>
      <c r="J202" t="n">
        <v>7</v>
      </c>
      <c r="K202" t="n">
        <v>7</v>
      </c>
      <c r="L202" t="n">
        <v>6</v>
      </c>
      <c r="M202" t="n">
        <v>0</v>
      </c>
      <c r="N202" t="n">
        <v>4</v>
      </c>
      <c r="O202" t="n">
        <v>4</v>
      </c>
      <c r="P202" t="n">
        <v>5</v>
      </c>
      <c r="Q202" t="n">
        <v>5</v>
      </c>
      <c r="R202" t="n">
        <v>828</v>
      </c>
      <c r="S202" t="n">
        <v>817</v>
      </c>
      <c r="T202" t="n">
        <v>485</v>
      </c>
      <c r="U202" t="n">
        <v>591</v>
      </c>
      <c r="V202" t="n">
        <v>545</v>
      </c>
      <c r="W202" t="n">
        <v>545</v>
      </c>
      <c r="X202" t="n">
        <v>13</v>
      </c>
      <c r="Y202" t="n">
        <v>6</v>
      </c>
      <c r="Z202" t="n">
        <v>828</v>
      </c>
    </row>
    <row r="203">
      <c r="A203" s="103" t="n">
        <v>45995.49490525669</v>
      </c>
      <c r="B203" t="inlineStr">
        <is>
          <t>Line Dom</t>
        </is>
      </c>
      <c r="C203" t="inlineStr">
        <is>
          <t>ATL</t>
        </is>
      </c>
      <c r="D203" t="inlineStr">
        <is>
          <t>UA</t>
        </is>
      </c>
      <c r="E203" t="inlineStr">
        <is>
          <t>Express</t>
        </is>
      </c>
      <c r="F203" t="n">
        <v>15</v>
      </c>
      <c r="G203" t="n">
        <v>0</v>
      </c>
      <c r="H203" t="n">
        <v>10</v>
      </c>
      <c r="I203" t="n">
        <v>12</v>
      </c>
      <c r="J203" t="n">
        <v>10</v>
      </c>
      <c r="K203" t="n">
        <v>10</v>
      </c>
      <c r="L203" t="n">
        <v>5</v>
      </c>
      <c r="M203" t="n">
        <v>0</v>
      </c>
      <c r="N203" t="n">
        <v>3</v>
      </c>
      <c r="O203" t="n">
        <v>3</v>
      </c>
      <c r="P203" t="n">
        <v>3</v>
      </c>
      <c r="Q203" t="n">
        <v>3</v>
      </c>
      <c r="R203" t="n">
        <v>815</v>
      </c>
      <c r="S203" t="n">
        <v>795</v>
      </c>
      <c r="T203" t="n">
        <v>541</v>
      </c>
      <c r="U203" t="n">
        <v>617</v>
      </c>
      <c r="V203" t="n">
        <v>583</v>
      </c>
      <c r="W203" t="n">
        <v>583</v>
      </c>
      <c r="X203" t="n">
        <v>14</v>
      </c>
      <c r="Y203" t="n">
        <v>4</v>
      </c>
      <c r="Z203" t="n">
        <v>815</v>
      </c>
    </row>
    <row r="204">
      <c r="A204" s="103" t="n">
        <v>45995.49490525669</v>
      </c>
      <c r="B204" t="inlineStr">
        <is>
          <t>Line Dom</t>
        </is>
      </c>
      <c r="C204" t="inlineStr">
        <is>
          <t>GRR</t>
        </is>
      </c>
      <c r="D204" t="inlineStr">
        <is>
          <t>UA</t>
        </is>
      </c>
      <c r="E204" t="inlineStr">
        <is>
          <t>Express</t>
        </is>
      </c>
      <c r="F204" t="n">
        <v>49</v>
      </c>
      <c r="G204" t="n">
        <v>9</v>
      </c>
      <c r="H204" t="n">
        <v>12</v>
      </c>
      <c r="I204" t="n">
        <v>20</v>
      </c>
      <c r="J204" t="n">
        <v>19</v>
      </c>
      <c r="K204" t="n">
        <v>19</v>
      </c>
      <c r="L204" t="n">
        <v>20</v>
      </c>
      <c r="M204" t="n">
        <v>3</v>
      </c>
      <c r="N204" t="n">
        <v>3</v>
      </c>
      <c r="O204" t="n">
        <v>7</v>
      </c>
      <c r="P204" t="n">
        <v>6</v>
      </c>
      <c r="Q204" t="n">
        <v>6</v>
      </c>
      <c r="R204" t="n">
        <v>2532</v>
      </c>
      <c r="S204" t="n">
        <v>2465</v>
      </c>
      <c r="T204" t="n">
        <v>1673</v>
      </c>
      <c r="U204" t="n">
        <v>1991</v>
      </c>
      <c r="V204" t="n">
        <v>1824</v>
      </c>
      <c r="W204" t="n">
        <v>1824</v>
      </c>
      <c r="X204" t="n">
        <v>48</v>
      </c>
      <c r="Y204" t="n">
        <v>19</v>
      </c>
      <c r="Z204" t="n">
        <v>2536</v>
      </c>
    </row>
    <row r="205">
      <c r="A205" s="103" t="n">
        <v>45995.49490525669</v>
      </c>
      <c r="B205" t="inlineStr">
        <is>
          <t>Line Dom</t>
        </is>
      </c>
      <c r="C205" t="inlineStr">
        <is>
          <t>CMX</t>
        </is>
      </c>
      <c r="D205" t="inlineStr">
        <is>
          <t>UA</t>
        </is>
      </c>
      <c r="E205" t="inlineStr">
        <is>
          <t>Express</t>
        </is>
      </c>
      <c r="F205" t="n">
        <v>13</v>
      </c>
      <c r="G205" t="n">
        <v>3</v>
      </c>
      <c r="H205" t="n">
        <v>2</v>
      </c>
      <c r="I205" t="n">
        <v>3</v>
      </c>
      <c r="J205" t="n">
        <v>3</v>
      </c>
      <c r="K205" t="n">
        <v>3</v>
      </c>
      <c r="L205" t="n">
        <v>6</v>
      </c>
      <c r="M205" t="n">
        <v>1</v>
      </c>
      <c r="N205" t="n">
        <v>0</v>
      </c>
      <c r="O205" t="n">
        <v>1</v>
      </c>
      <c r="P205" t="n">
        <v>1</v>
      </c>
      <c r="Q205" t="n">
        <v>1</v>
      </c>
      <c r="R205" t="n">
        <v>740</v>
      </c>
      <c r="S205" t="n">
        <v>711</v>
      </c>
      <c r="T205" t="n">
        <v>402</v>
      </c>
      <c r="U205" t="n">
        <v>491</v>
      </c>
      <c r="V205" t="n">
        <v>517</v>
      </c>
      <c r="W205" t="n">
        <v>517</v>
      </c>
      <c r="X205" t="n">
        <v>13</v>
      </c>
      <c r="Y205" t="n">
        <v>6</v>
      </c>
      <c r="Z205" t="n">
        <v>740</v>
      </c>
    </row>
    <row r="206">
      <c r="A206" s="103" t="n">
        <v>45995.49490525669</v>
      </c>
      <c r="B206" t="inlineStr">
        <is>
          <t>Line Dom</t>
        </is>
      </c>
      <c r="C206" t="inlineStr">
        <is>
          <t>FMN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0</v>
      </c>
      <c r="H206" t="n">
        <v>6</v>
      </c>
      <c r="I206" t="n">
        <v>6</v>
      </c>
      <c r="J206" t="n">
        <v>6</v>
      </c>
      <c r="K206" t="n">
        <v>6</v>
      </c>
      <c r="L206" t="n">
        <v>3</v>
      </c>
      <c r="M206" t="n">
        <v>0</v>
      </c>
      <c r="N206" t="n">
        <v>2</v>
      </c>
      <c r="O206" t="n">
        <v>2</v>
      </c>
      <c r="P206" t="n">
        <v>2</v>
      </c>
      <c r="Q206" t="n">
        <v>2</v>
      </c>
      <c r="R206" t="n">
        <v>209</v>
      </c>
      <c r="S206" t="n">
        <v>208</v>
      </c>
      <c r="T206" t="n">
        <v>146</v>
      </c>
      <c r="U206" t="n">
        <v>165</v>
      </c>
      <c r="V206" t="n">
        <v>155</v>
      </c>
      <c r="W206" t="n">
        <v>155</v>
      </c>
      <c r="X206" t="n">
        <v>7</v>
      </c>
      <c r="Y206" t="n">
        <v>3</v>
      </c>
      <c r="Z206" t="n">
        <v>210</v>
      </c>
    </row>
    <row r="207">
      <c r="A207" s="103" t="n">
        <v>45995.49490525669</v>
      </c>
      <c r="B207" t="inlineStr">
        <is>
          <t>Line Dom</t>
        </is>
      </c>
      <c r="C207" t="inlineStr">
        <is>
          <t>GUC</t>
        </is>
      </c>
      <c r="D207" t="inlineStr">
        <is>
          <t>UA</t>
        </is>
      </c>
      <c r="E207" t="inlineStr">
        <is>
          <t>Express</t>
        </is>
      </c>
      <c r="F207" t="n">
        <v>13</v>
      </c>
      <c r="G207" t="n">
        <v>1</v>
      </c>
      <c r="H207" t="n">
        <v>6</v>
      </c>
      <c r="I207" t="n">
        <v>7</v>
      </c>
      <c r="J207" t="n">
        <v>9</v>
      </c>
      <c r="K207" t="n">
        <v>9</v>
      </c>
      <c r="L207" t="n">
        <v>6</v>
      </c>
      <c r="M207" t="n">
        <v>0</v>
      </c>
      <c r="N207" t="n">
        <v>4</v>
      </c>
      <c r="O207" t="n">
        <v>4</v>
      </c>
      <c r="P207" t="n">
        <v>4</v>
      </c>
      <c r="Q207" t="n">
        <v>4</v>
      </c>
      <c r="R207" t="n">
        <v>1023</v>
      </c>
      <c r="S207" t="n">
        <v>1017</v>
      </c>
      <c r="T207" t="n">
        <v>669</v>
      </c>
      <c r="U207" t="n">
        <v>816</v>
      </c>
      <c r="V207" t="n">
        <v>737</v>
      </c>
      <c r="W207" t="n">
        <v>737</v>
      </c>
      <c r="X207" t="n">
        <v>14</v>
      </c>
      <c r="Y207" t="n">
        <v>7</v>
      </c>
      <c r="Z207" t="n">
        <v>1024</v>
      </c>
    </row>
    <row r="208">
      <c r="A208" s="103" t="n">
        <v>45995.49490525669</v>
      </c>
      <c r="B208" t="inlineStr">
        <is>
          <t>Line Dom</t>
        </is>
      </c>
      <c r="C208" t="inlineStr">
        <is>
          <t>MAF</t>
        </is>
      </c>
      <c r="D208" t="inlineStr">
        <is>
          <t>UA</t>
        </is>
      </c>
      <c r="E208" t="inlineStr">
        <is>
          <t>Express</t>
        </is>
      </c>
      <c r="F208" t="n">
        <v>51</v>
      </c>
      <c r="G208" t="n">
        <v>0</v>
      </c>
      <c r="H208" t="n">
        <v>27</v>
      </c>
      <c r="I208" t="n">
        <v>36</v>
      </c>
      <c r="J208" t="n">
        <v>34</v>
      </c>
      <c r="K208" t="n">
        <v>34</v>
      </c>
      <c r="L208" t="n">
        <v>24</v>
      </c>
      <c r="M208" t="n">
        <v>0</v>
      </c>
      <c r="N208" t="n">
        <v>15</v>
      </c>
      <c r="O208" t="n">
        <v>19</v>
      </c>
      <c r="P208" t="n">
        <v>15</v>
      </c>
      <c r="Q208" t="n">
        <v>15</v>
      </c>
      <c r="R208" t="n">
        <v>3029</v>
      </c>
      <c r="S208" t="n">
        <v>2983</v>
      </c>
      <c r="T208" t="n">
        <v>1913</v>
      </c>
      <c r="U208" t="n">
        <v>2290</v>
      </c>
      <c r="V208" t="n">
        <v>2209</v>
      </c>
      <c r="W208" t="n">
        <v>2209</v>
      </c>
      <c r="X208" t="n">
        <v>54</v>
      </c>
      <c r="Y208" t="n">
        <v>27</v>
      </c>
      <c r="Z208" t="n">
        <v>3032</v>
      </c>
    </row>
    <row r="209">
      <c r="A209" s="103" t="n">
        <v>45995.49490525669</v>
      </c>
      <c r="B209" t="inlineStr">
        <is>
          <t>Line Dom</t>
        </is>
      </c>
      <c r="C209" t="inlineStr">
        <is>
          <t>SDF</t>
        </is>
      </c>
      <c r="D209" t="inlineStr">
        <is>
          <t>UA</t>
        </is>
      </c>
      <c r="E209" t="inlineStr">
        <is>
          <t>Express</t>
        </is>
      </c>
      <c r="F209" t="n">
        <v>83</v>
      </c>
      <c r="G209" t="n">
        <v>5</v>
      </c>
      <c r="H209" t="n">
        <v>33</v>
      </c>
      <c r="I209" t="n">
        <v>46</v>
      </c>
      <c r="J209" t="n">
        <v>42</v>
      </c>
      <c r="K209" t="n">
        <v>42</v>
      </c>
      <c r="L209" t="n">
        <v>39</v>
      </c>
      <c r="M209" t="n">
        <v>1</v>
      </c>
      <c r="N209" t="n">
        <v>12</v>
      </c>
      <c r="O209" t="n">
        <v>19</v>
      </c>
      <c r="P209" t="n">
        <v>13</v>
      </c>
      <c r="Q209" t="n">
        <v>13</v>
      </c>
      <c r="R209" t="n">
        <v>4292</v>
      </c>
      <c r="S209" t="n">
        <v>4188</v>
      </c>
      <c r="T209" t="n">
        <v>2771</v>
      </c>
      <c r="U209" t="n">
        <v>3342</v>
      </c>
      <c r="V209" t="n">
        <v>3171</v>
      </c>
      <c r="W209" t="n">
        <v>3173</v>
      </c>
      <c r="X209" t="n">
        <v>83</v>
      </c>
      <c r="Y209" t="n">
        <v>39</v>
      </c>
      <c r="Z209" t="n">
        <v>4294</v>
      </c>
    </row>
    <row r="210">
      <c r="A210" s="103" t="n">
        <v>45995.49490525669</v>
      </c>
      <c r="B210" t="inlineStr">
        <is>
          <t>Line Int</t>
        </is>
      </c>
      <c r="C210" t="inlineStr">
        <is>
          <t>YYZ</t>
        </is>
      </c>
      <c r="D210" t="inlineStr">
        <is>
          <t>UA</t>
        </is>
      </c>
      <c r="E210" t="inlineStr">
        <is>
          <t>Express</t>
        </is>
      </c>
      <c r="F210" t="n">
        <v>91</v>
      </c>
      <c r="G210" t="n">
        <v>3</v>
      </c>
      <c r="H210" t="n">
        <v>42</v>
      </c>
      <c r="I210" t="n">
        <v>52</v>
      </c>
      <c r="J210" t="n">
        <v>51</v>
      </c>
      <c r="K210" t="n">
        <v>51</v>
      </c>
      <c r="L210" t="n">
        <v>43</v>
      </c>
      <c r="M210" t="n">
        <v>0</v>
      </c>
      <c r="N210" t="n">
        <v>19</v>
      </c>
      <c r="O210" t="n">
        <v>21</v>
      </c>
      <c r="P210" t="n">
        <v>18</v>
      </c>
      <c r="Q210" t="n">
        <v>18</v>
      </c>
      <c r="R210" t="n">
        <v>4518</v>
      </c>
      <c r="S210" t="n">
        <v>4363</v>
      </c>
      <c r="T210" t="n">
        <v>2851</v>
      </c>
      <c r="U210" t="n">
        <v>3467</v>
      </c>
      <c r="V210" t="n">
        <v>3431</v>
      </c>
      <c r="W210" t="n">
        <v>3431</v>
      </c>
      <c r="X210" t="n">
        <v>92</v>
      </c>
      <c r="Y210" t="n">
        <v>44</v>
      </c>
      <c r="Z210" t="n">
        <v>4516</v>
      </c>
    </row>
    <row r="211">
      <c r="A211" s="103" t="n">
        <v>45995.49490525669</v>
      </c>
      <c r="B211" t="inlineStr">
        <is>
          <t>Line Dom</t>
        </is>
      </c>
      <c r="C211" t="inlineStr">
        <is>
          <t>RHI</t>
        </is>
      </c>
      <c r="D211" t="inlineStr">
        <is>
          <t>UA</t>
        </is>
      </c>
      <c r="E211" t="inlineStr">
        <is>
          <t>Express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201</v>
      </c>
      <c r="S211" t="n">
        <v>194</v>
      </c>
      <c r="T211" t="n">
        <v>107</v>
      </c>
      <c r="U211" t="n">
        <v>140</v>
      </c>
      <c r="V211" t="n">
        <v>132</v>
      </c>
      <c r="W211" t="n">
        <v>132</v>
      </c>
      <c r="X211" t="n">
        <v>0</v>
      </c>
      <c r="Y211" t="n">
        <v>0</v>
      </c>
      <c r="Z211" t="n">
        <v>201</v>
      </c>
    </row>
    <row r="212">
      <c r="A212" s="103" t="n">
        <v>45995.49490525669</v>
      </c>
      <c r="B212" t="inlineStr">
        <is>
          <t>Line Dom</t>
        </is>
      </c>
      <c r="C212" t="inlineStr">
        <is>
          <t>HHH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234</v>
      </c>
      <c r="S212" t="n">
        <v>223</v>
      </c>
      <c r="T212" t="n">
        <v>158</v>
      </c>
      <c r="U212" t="n">
        <v>188</v>
      </c>
      <c r="V212" t="n">
        <v>149</v>
      </c>
      <c r="W212" t="n">
        <v>149</v>
      </c>
      <c r="X212" t="n">
        <v>0</v>
      </c>
      <c r="Y212" t="n">
        <v>0</v>
      </c>
      <c r="Z212" t="n">
        <v>234</v>
      </c>
    </row>
    <row r="213">
      <c r="A213" s="103" t="n">
        <v>45995.49490525669</v>
      </c>
      <c r="B213" t="inlineStr">
        <is>
          <t>Line Dom</t>
        </is>
      </c>
      <c r="C213" t="inlineStr">
        <is>
          <t>MSP</t>
        </is>
      </c>
      <c r="D213" t="inlineStr">
        <is>
          <t>UA</t>
        </is>
      </c>
      <c r="E213" t="inlineStr">
        <is>
          <t>Express</t>
        </is>
      </c>
      <c r="F213" t="n">
        <v>30</v>
      </c>
      <c r="G213" t="n">
        <v>1</v>
      </c>
      <c r="H213" t="n">
        <v>13</v>
      </c>
      <c r="I213" t="n">
        <v>19</v>
      </c>
      <c r="J213" t="n">
        <v>18</v>
      </c>
      <c r="K213" t="n">
        <v>18</v>
      </c>
      <c r="L213" t="n">
        <v>11</v>
      </c>
      <c r="M213" t="n">
        <v>0</v>
      </c>
      <c r="N213" t="n">
        <v>5</v>
      </c>
      <c r="O213" t="n">
        <v>8</v>
      </c>
      <c r="P213" t="n">
        <v>7</v>
      </c>
      <c r="Q213" t="n">
        <v>7</v>
      </c>
      <c r="R213" t="n">
        <v>1855</v>
      </c>
      <c r="S213" t="n">
        <v>1818</v>
      </c>
      <c r="T213" t="n">
        <v>1294</v>
      </c>
      <c r="U213" t="n">
        <v>1534</v>
      </c>
      <c r="V213" t="n">
        <v>1423</v>
      </c>
      <c r="W213" t="n">
        <v>1423</v>
      </c>
      <c r="X213" t="n">
        <v>30</v>
      </c>
      <c r="Y213" t="n">
        <v>12</v>
      </c>
      <c r="Z213" t="n">
        <v>1857</v>
      </c>
    </row>
    <row r="214">
      <c r="A214" s="103" t="n">
        <v>45995.49490525669</v>
      </c>
      <c r="B214" t="inlineStr">
        <is>
          <t>Line Dom</t>
        </is>
      </c>
      <c r="C214" t="inlineStr">
        <is>
          <t>MKE</t>
        </is>
      </c>
      <c r="D214" t="inlineStr">
        <is>
          <t>UA</t>
        </is>
      </c>
      <c r="E214" t="inlineStr">
        <is>
          <t>Express</t>
        </is>
      </c>
      <c r="F214" t="n">
        <v>83</v>
      </c>
      <c r="G214" t="n">
        <v>15</v>
      </c>
      <c r="H214" t="n">
        <v>20</v>
      </c>
      <c r="I214" t="n">
        <v>27</v>
      </c>
      <c r="J214" t="n">
        <v>31</v>
      </c>
      <c r="K214" t="n">
        <v>31</v>
      </c>
      <c r="L214" t="n">
        <v>37</v>
      </c>
      <c r="M214" t="n">
        <v>3</v>
      </c>
      <c r="N214" t="n">
        <v>6</v>
      </c>
      <c r="O214" t="n">
        <v>8</v>
      </c>
      <c r="P214" t="n">
        <v>13</v>
      </c>
      <c r="Q214" t="n">
        <v>13</v>
      </c>
      <c r="R214" t="n">
        <v>4400</v>
      </c>
      <c r="S214" t="n">
        <v>4286</v>
      </c>
      <c r="T214" t="n">
        <v>2538</v>
      </c>
      <c r="U214" t="n">
        <v>3175</v>
      </c>
      <c r="V214" t="n">
        <v>2920</v>
      </c>
      <c r="W214" t="n">
        <v>2920</v>
      </c>
      <c r="X214" t="n">
        <v>82</v>
      </c>
      <c r="Y214" t="n">
        <v>36</v>
      </c>
      <c r="Z214" t="n">
        <v>4399</v>
      </c>
    </row>
    <row r="215">
      <c r="A215" s="103" t="n">
        <v>45995.49490525669</v>
      </c>
      <c r="B215" t="inlineStr">
        <is>
          <t>Line Dom</t>
        </is>
      </c>
      <c r="C215" t="inlineStr">
        <is>
          <t>SBN</t>
        </is>
      </c>
      <c r="D215" t="inlineStr">
        <is>
          <t>UA</t>
        </is>
      </c>
      <c r="E215" t="inlineStr">
        <is>
          <t>Express</t>
        </is>
      </c>
      <c r="F215" t="n">
        <v>56</v>
      </c>
      <c r="G215" t="n">
        <v>13</v>
      </c>
      <c r="H215" t="n">
        <v>9</v>
      </c>
      <c r="I215" t="n">
        <v>13</v>
      </c>
      <c r="J215" t="n">
        <v>14</v>
      </c>
      <c r="K215" t="n">
        <v>14</v>
      </c>
      <c r="L215" t="n">
        <v>26</v>
      </c>
      <c r="M215" t="n">
        <v>4</v>
      </c>
      <c r="N215" t="n">
        <v>2</v>
      </c>
      <c r="O215" t="n">
        <v>3</v>
      </c>
      <c r="P215" t="n">
        <v>1</v>
      </c>
      <c r="Q215" t="n">
        <v>1</v>
      </c>
      <c r="R215" t="n">
        <v>2483</v>
      </c>
      <c r="S215" t="n">
        <v>2430</v>
      </c>
      <c r="T215" t="n">
        <v>1274</v>
      </c>
      <c r="U215" t="n">
        <v>1685</v>
      </c>
      <c r="V215" t="n">
        <v>1664</v>
      </c>
      <c r="W215" t="n">
        <v>1664</v>
      </c>
      <c r="X215" t="n">
        <v>56</v>
      </c>
      <c r="Y215" t="n">
        <v>26</v>
      </c>
      <c r="Z215" t="n">
        <v>2482</v>
      </c>
    </row>
    <row r="216">
      <c r="A216" s="103" t="n">
        <v>45995.49490525669</v>
      </c>
      <c r="B216" t="inlineStr">
        <is>
          <t>Line Dom</t>
        </is>
      </c>
      <c r="C216" t="inlineStr">
        <is>
          <t>LIT</t>
        </is>
      </c>
      <c r="D216" t="inlineStr">
        <is>
          <t>UA</t>
        </is>
      </c>
      <c r="E216" t="inlineStr">
        <is>
          <t>Express</t>
        </is>
      </c>
      <c r="F216" t="n">
        <v>74</v>
      </c>
      <c r="G216" t="n">
        <v>7</v>
      </c>
      <c r="H216" t="n">
        <v>39</v>
      </c>
      <c r="I216" t="n">
        <v>47</v>
      </c>
      <c r="J216" t="n">
        <v>37</v>
      </c>
      <c r="K216" t="n">
        <v>37</v>
      </c>
      <c r="L216" t="n">
        <v>30</v>
      </c>
      <c r="M216" t="n">
        <v>3</v>
      </c>
      <c r="N216" t="n">
        <v>14</v>
      </c>
      <c r="O216" t="n">
        <v>16</v>
      </c>
      <c r="P216" t="n">
        <v>15</v>
      </c>
      <c r="Q216" t="n">
        <v>15</v>
      </c>
      <c r="R216" s="3" t="n">
        <v>3611</v>
      </c>
      <c r="S216" s="3" t="n">
        <v>3545</v>
      </c>
      <c r="T216" t="n">
        <v>2325</v>
      </c>
      <c r="U216" s="3" t="n">
        <v>2766</v>
      </c>
      <c r="V216" t="n">
        <v>2434</v>
      </c>
      <c r="W216" t="n">
        <v>2434</v>
      </c>
      <c r="X216" t="n">
        <v>76</v>
      </c>
      <c r="Y216" t="n">
        <v>32</v>
      </c>
      <c r="Z216" s="3" t="n">
        <v>3614</v>
      </c>
    </row>
    <row r="217">
      <c r="A217" s="103" t="n">
        <v>45995.49490525669</v>
      </c>
      <c r="B217" t="inlineStr">
        <is>
          <t>Line Int</t>
        </is>
      </c>
      <c r="C217" t="inlineStr">
        <is>
          <t>MTY</t>
        </is>
      </c>
      <c r="D217" t="inlineStr">
        <is>
          <t>UA</t>
        </is>
      </c>
      <c r="E217" t="inlineStr">
        <is>
          <t>Express</t>
        </is>
      </c>
      <c r="F217" t="n">
        <v>39</v>
      </c>
      <c r="G217" t="n">
        <v>0</v>
      </c>
      <c r="H217" t="n">
        <v>20</v>
      </c>
      <c r="I217" t="n">
        <v>28</v>
      </c>
      <c r="J217" t="n">
        <v>33</v>
      </c>
      <c r="K217" t="n">
        <v>33</v>
      </c>
      <c r="L217" t="n">
        <v>18</v>
      </c>
      <c r="M217" t="n">
        <v>0</v>
      </c>
      <c r="N217" t="n">
        <v>8</v>
      </c>
      <c r="O217" t="n">
        <v>12</v>
      </c>
      <c r="P217" t="n">
        <v>14</v>
      </c>
      <c r="Q217" t="n">
        <v>14</v>
      </c>
      <c r="R217" t="n">
        <v>1870</v>
      </c>
      <c r="S217" t="n">
        <v>1860</v>
      </c>
      <c r="T217" t="n">
        <v>1109</v>
      </c>
      <c r="U217" t="n">
        <v>1448</v>
      </c>
      <c r="V217" t="n">
        <v>1598</v>
      </c>
      <c r="W217" t="n">
        <v>1598</v>
      </c>
      <c r="X217" t="n">
        <v>40</v>
      </c>
      <c r="Y217" t="n">
        <v>19</v>
      </c>
      <c r="Z217" t="n">
        <v>1871</v>
      </c>
    </row>
    <row r="218">
      <c r="A218" s="103" t="n">
        <v>45995.49490525669</v>
      </c>
      <c r="B218" t="inlineStr">
        <is>
          <t>Line Dom</t>
        </is>
      </c>
      <c r="C218" t="inlineStr">
        <is>
          <t>GJT</t>
        </is>
      </c>
      <c r="D218" t="inlineStr">
        <is>
          <t>UA</t>
        </is>
      </c>
      <c r="E218" t="inlineStr">
        <is>
          <t>Express</t>
        </is>
      </c>
      <c r="F218" t="n">
        <v>25</v>
      </c>
      <c r="G218" t="n">
        <v>0</v>
      </c>
      <c r="H218" t="n">
        <v>19</v>
      </c>
      <c r="I218" t="n">
        <v>21</v>
      </c>
      <c r="J218" t="n">
        <v>21</v>
      </c>
      <c r="K218" t="n">
        <v>21</v>
      </c>
      <c r="L218" t="n">
        <v>12</v>
      </c>
      <c r="M218" t="n">
        <v>0</v>
      </c>
      <c r="N218" t="n">
        <v>11</v>
      </c>
      <c r="O218" t="n">
        <v>11</v>
      </c>
      <c r="P218" t="n">
        <v>10</v>
      </c>
      <c r="Q218" t="n">
        <v>10</v>
      </c>
      <c r="R218" t="n">
        <v>1340</v>
      </c>
      <c r="S218" t="n">
        <v>1310</v>
      </c>
      <c r="T218" t="n">
        <v>833</v>
      </c>
      <c r="U218" t="n">
        <v>996</v>
      </c>
      <c r="V218" t="n">
        <v>878</v>
      </c>
      <c r="W218" t="n">
        <v>878</v>
      </c>
      <c r="X218" t="n">
        <v>25</v>
      </c>
      <c r="Y218" t="n">
        <v>12</v>
      </c>
      <c r="Z218" t="n">
        <v>1340</v>
      </c>
    </row>
    <row r="219">
      <c r="A219" s="103" t="n">
        <v>45995.49490525669</v>
      </c>
      <c r="B219" t="inlineStr">
        <is>
          <t>Line Dom</t>
        </is>
      </c>
      <c r="C219" t="inlineStr">
        <is>
          <t>HYS</t>
        </is>
      </c>
      <c r="D219" t="inlineStr">
        <is>
          <t>UA</t>
        </is>
      </c>
      <c r="E219" t="inlineStr">
        <is>
          <t>Express</t>
        </is>
      </c>
      <c r="F219" t="n">
        <v>10</v>
      </c>
      <c r="G219" t="n">
        <v>1</v>
      </c>
      <c r="H219" t="n">
        <v>6</v>
      </c>
      <c r="I219" t="n">
        <v>8</v>
      </c>
      <c r="J219" t="n">
        <v>7</v>
      </c>
      <c r="K219" t="n">
        <v>7</v>
      </c>
      <c r="L219" t="n">
        <v>4</v>
      </c>
      <c r="M219" t="n">
        <v>0</v>
      </c>
      <c r="N219" t="n">
        <v>3</v>
      </c>
      <c r="O219" t="n">
        <v>4</v>
      </c>
      <c r="P219" t="n">
        <v>2</v>
      </c>
      <c r="Q219" t="n">
        <v>2</v>
      </c>
      <c r="R219" s="3" t="n">
        <v>576</v>
      </c>
      <c r="S219" s="3" t="n">
        <v>558</v>
      </c>
      <c r="T219" t="n">
        <v>365</v>
      </c>
      <c r="U219" t="n">
        <v>430</v>
      </c>
      <c r="V219" t="n">
        <v>429</v>
      </c>
      <c r="W219" t="n">
        <v>429</v>
      </c>
      <c r="X219" t="n">
        <v>11</v>
      </c>
      <c r="Y219" t="n">
        <v>5</v>
      </c>
      <c r="Z219" s="3" t="n">
        <v>577</v>
      </c>
    </row>
    <row r="220">
      <c r="A220" s="103" t="n">
        <v>45995.49490525669</v>
      </c>
      <c r="B220" t="inlineStr">
        <is>
          <t>Line Dom</t>
        </is>
      </c>
      <c r="C220" t="inlineStr">
        <is>
          <t>LAR</t>
        </is>
      </c>
      <c r="D220" t="inlineStr">
        <is>
          <t>UA</t>
        </is>
      </c>
      <c r="E220" t="inlineStr">
        <is>
          <t>Express</t>
        </is>
      </c>
      <c r="F220" t="n">
        <v>12</v>
      </c>
      <c r="G220" t="n">
        <v>1</v>
      </c>
      <c r="H220" t="n">
        <v>5</v>
      </c>
      <c r="I220" t="n">
        <v>6</v>
      </c>
      <c r="J220" t="n">
        <v>8</v>
      </c>
      <c r="K220" t="n">
        <v>8</v>
      </c>
      <c r="L220" t="n">
        <v>6</v>
      </c>
      <c r="M220" t="n">
        <v>0</v>
      </c>
      <c r="N220" t="n">
        <v>1</v>
      </c>
      <c r="O220" t="n">
        <v>2</v>
      </c>
      <c r="P220" t="n">
        <v>4</v>
      </c>
      <c r="Q220" t="n">
        <v>4</v>
      </c>
      <c r="R220" t="n">
        <v>578</v>
      </c>
      <c r="S220" t="n">
        <v>555</v>
      </c>
      <c r="T220" t="n">
        <v>335</v>
      </c>
      <c r="U220" t="n">
        <v>431</v>
      </c>
      <c r="V220" t="n">
        <v>410</v>
      </c>
      <c r="W220" t="n">
        <v>411</v>
      </c>
      <c r="X220" t="n">
        <v>12</v>
      </c>
      <c r="Y220" t="n">
        <v>6</v>
      </c>
      <c r="Z220" t="n">
        <v>578</v>
      </c>
    </row>
    <row r="221">
      <c r="A221" s="103" t="n">
        <v>45995.49490525669</v>
      </c>
      <c r="B221" t="inlineStr">
        <is>
          <t>Line Dom</t>
        </is>
      </c>
      <c r="C221" t="inlineStr">
        <is>
          <t>SUX</t>
        </is>
      </c>
      <c r="D221" t="inlineStr">
        <is>
          <t>UA</t>
        </is>
      </c>
      <c r="E221" t="inlineStr">
        <is>
          <t>Express</t>
        </is>
      </c>
      <c r="F221" t="n">
        <v>13</v>
      </c>
      <c r="G221" t="n">
        <v>2</v>
      </c>
      <c r="H221" t="n">
        <v>4</v>
      </c>
      <c r="I221" t="n">
        <v>5</v>
      </c>
      <c r="J221" t="n">
        <v>5</v>
      </c>
      <c r="K221" t="n">
        <v>5</v>
      </c>
      <c r="L221" t="n">
        <v>6</v>
      </c>
      <c r="M221" t="n">
        <v>1</v>
      </c>
      <c r="N221" t="n">
        <v>1</v>
      </c>
      <c r="O221" t="n">
        <v>1</v>
      </c>
      <c r="P221" t="n">
        <v>2</v>
      </c>
      <c r="Q221" t="n">
        <v>2</v>
      </c>
      <c r="R221" t="n">
        <v>673</v>
      </c>
      <c r="S221" t="n">
        <v>662</v>
      </c>
      <c r="T221" t="n">
        <v>352</v>
      </c>
      <c r="U221" t="n">
        <v>454</v>
      </c>
      <c r="V221" t="n">
        <v>439</v>
      </c>
      <c r="W221" t="n">
        <v>439</v>
      </c>
      <c r="X221" t="n">
        <v>13</v>
      </c>
      <c r="Y221" t="n">
        <v>6</v>
      </c>
      <c r="Z221" t="n">
        <v>673</v>
      </c>
    </row>
    <row r="222">
      <c r="A222" s="103" t="n">
        <v>45995.49490525669</v>
      </c>
      <c r="B222" t="inlineStr">
        <is>
          <t>Line Dom</t>
        </is>
      </c>
      <c r="C222" t="inlineStr">
        <is>
          <t>COU</t>
        </is>
      </c>
      <c r="D222" t="inlineStr">
        <is>
          <t>UA</t>
        </is>
      </c>
      <c r="E222" t="inlineStr">
        <is>
          <t>Express</t>
        </is>
      </c>
      <c r="F222" t="n">
        <v>21</v>
      </c>
      <c r="G222" t="n">
        <v>5</v>
      </c>
      <c r="H222" t="n">
        <v>5</v>
      </c>
      <c r="I222" t="n">
        <v>7</v>
      </c>
      <c r="J222" t="n">
        <v>11</v>
      </c>
      <c r="K222" t="n">
        <v>11</v>
      </c>
      <c r="L222" t="n">
        <v>10</v>
      </c>
      <c r="M222" t="n">
        <v>2</v>
      </c>
      <c r="N222" t="n">
        <v>0</v>
      </c>
      <c r="O222" t="n">
        <v>1</v>
      </c>
      <c r="P222" t="n">
        <v>5</v>
      </c>
      <c r="Q222" t="n">
        <v>5</v>
      </c>
      <c r="R222" t="n">
        <v>208</v>
      </c>
      <c r="S222" t="n">
        <v>200</v>
      </c>
      <c r="T222" t="n">
        <v>127</v>
      </c>
      <c r="U222" t="n">
        <v>154</v>
      </c>
      <c r="V222" t="n">
        <v>149</v>
      </c>
      <c r="W222" t="n">
        <v>149</v>
      </c>
      <c r="X222" t="n">
        <v>22</v>
      </c>
      <c r="Y222" t="n">
        <v>11</v>
      </c>
      <c r="Z222" t="n">
        <v>211</v>
      </c>
    </row>
    <row r="223">
      <c r="A223" s="103" t="n">
        <v>45995.49490525669</v>
      </c>
      <c r="B223" t="inlineStr">
        <is>
          <t>Line Dom</t>
        </is>
      </c>
      <c r="C223" t="inlineStr">
        <is>
          <t>COD</t>
        </is>
      </c>
      <c r="D223" t="inlineStr">
        <is>
          <t>UA</t>
        </is>
      </c>
      <c r="E223" t="inlineStr">
        <is>
          <t>Express</t>
        </is>
      </c>
      <c r="F223" t="n">
        <v>13</v>
      </c>
      <c r="G223" t="n">
        <v>0</v>
      </c>
      <c r="H223" t="n">
        <v>8</v>
      </c>
      <c r="I223" t="n">
        <v>8</v>
      </c>
      <c r="J223" t="n">
        <v>7</v>
      </c>
      <c r="K223" t="n">
        <v>7</v>
      </c>
      <c r="L223" t="n">
        <v>6</v>
      </c>
      <c r="M223" t="n">
        <v>0</v>
      </c>
      <c r="N223" t="n">
        <v>3</v>
      </c>
      <c r="O223" t="n">
        <v>3</v>
      </c>
      <c r="P223" t="n">
        <v>4</v>
      </c>
      <c r="Q223" t="n">
        <v>4</v>
      </c>
      <c r="R223" t="n">
        <v>874</v>
      </c>
      <c r="S223" t="n">
        <v>855</v>
      </c>
      <c r="T223" t="n">
        <v>511</v>
      </c>
      <c r="U223" t="n">
        <v>625</v>
      </c>
      <c r="V223" t="n">
        <v>530</v>
      </c>
      <c r="W223" t="n">
        <v>530</v>
      </c>
      <c r="X223" t="n">
        <v>13</v>
      </c>
      <c r="Y223" t="n">
        <v>6</v>
      </c>
      <c r="Z223" t="n">
        <v>876</v>
      </c>
    </row>
    <row r="224">
      <c r="A224" s="103" t="n">
        <v>45995.49490525669</v>
      </c>
      <c r="B224" t="inlineStr">
        <is>
          <t>Line Dom</t>
        </is>
      </c>
      <c r="C224" t="inlineStr">
        <is>
          <t>CHA</t>
        </is>
      </c>
      <c r="D224" t="inlineStr">
        <is>
          <t>UA</t>
        </is>
      </c>
      <c r="E224" t="inlineStr">
        <is>
          <t>Express</t>
        </is>
      </c>
      <c r="F224" t="n">
        <v>30</v>
      </c>
      <c r="G224" t="n">
        <v>6</v>
      </c>
      <c r="H224" t="n">
        <v>6</v>
      </c>
      <c r="I224" t="n">
        <v>6</v>
      </c>
      <c r="J224" t="n">
        <v>9</v>
      </c>
      <c r="K224" t="n">
        <v>9</v>
      </c>
      <c r="L224" t="n">
        <v>13</v>
      </c>
      <c r="M224" t="n">
        <v>1</v>
      </c>
      <c r="N224" t="n">
        <v>1</v>
      </c>
      <c r="O224" t="n">
        <v>1</v>
      </c>
      <c r="P224" t="n">
        <v>3</v>
      </c>
      <c r="Q224" t="n">
        <v>3</v>
      </c>
      <c r="R224" s="3" t="n">
        <v>1202</v>
      </c>
      <c r="S224" s="3" t="n">
        <v>1177</v>
      </c>
      <c r="T224" s="3" t="n">
        <v>691</v>
      </c>
      <c r="U224" s="3" t="n">
        <v>854</v>
      </c>
      <c r="V224" s="3" t="n">
        <v>757</v>
      </c>
      <c r="W224" s="3" t="n">
        <v>757</v>
      </c>
      <c r="X224" t="n">
        <v>29</v>
      </c>
      <c r="Y224" t="n">
        <v>12</v>
      </c>
      <c r="Z224" s="3" t="n">
        <v>1203</v>
      </c>
    </row>
    <row r="225">
      <c r="A225" s="103" t="n">
        <v>45995.49490525669</v>
      </c>
      <c r="B225" t="inlineStr">
        <is>
          <t>Line Dom</t>
        </is>
      </c>
      <c r="C225" t="inlineStr">
        <is>
          <t>XWA</t>
        </is>
      </c>
      <c r="D225" t="inlineStr">
        <is>
          <t>UA</t>
        </is>
      </c>
      <c r="E225" t="inlineStr">
        <is>
          <t>Express</t>
        </is>
      </c>
      <c r="F225" t="n">
        <v>23</v>
      </c>
      <c r="G225" t="n">
        <v>0</v>
      </c>
      <c r="H225" t="n">
        <v>16</v>
      </c>
      <c r="I225" t="n">
        <v>21</v>
      </c>
      <c r="J225" t="n">
        <v>14</v>
      </c>
      <c r="K225" t="n">
        <v>14</v>
      </c>
      <c r="L225" t="n">
        <v>11</v>
      </c>
      <c r="M225" t="n">
        <v>0</v>
      </c>
      <c r="N225" t="n">
        <v>8</v>
      </c>
      <c r="O225" t="n">
        <v>11</v>
      </c>
      <c r="P225" t="n">
        <v>3</v>
      </c>
      <c r="Q225" t="n">
        <v>3</v>
      </c>
      <c r="R225" t="n">
        <v>1407</v>
      </c>
      <c r="S225" t="n">
        <v>1392</v>
      </c>
      <c r="T225" t="n">
        <v>797</v>
      </c>
      <c r="U225" t="n">
        <v>1060</v>
      </c>
      <c r="V225" t="n">
        <v>974</v>
      </c>
      <c r="W225" t="n">
        <v>974</v>
      </c>
      <c r="X225" t="n">
        <v>26</v>
      </c>
      <c r="Y225" t="n">
        <v>14</v>
      </c>
      <c r="Z225" t="n">
        <v>1412</v>
      </c>
    </row>
    <row r="226">
      <c r="A226" s="103" t="n">
        <v>45995.49490525669</v>
      </c>
      <c r="B226" t="inlineStr">
        <is>
          <t>Line Dom</t>
        </is>
      </c>
      <c r="C226" t="inlineStr">
        <is>
          <t>TUL</t>
        </is>
      </c>
      <c r="D226" t="inlineStr">
        <is>
          <t>UA</t>
        </is>
      </c>
      <c r="E226" t="inlineStr">
        <is>
          <t>Express</t>
        </is>
      </c>
      <c r="F226" t="n">
        <v>67</v>
      </c>
      <c r="G226" t="n">
        <v>3</v>
      </c>
      <c r="H226" t="n">
        <v>33</v>
      </c>
      <c r="I226" t="n">
        <v>40</v>
      </c>
      <c r="J226" t="n">
        <v>44</v>
      </c>
      <c r="K226" t="n">
        <v>44</v>
      </c>
      <c r="L226" t="n">
        <v>32</v>
      </c>
      <c r="M226" t="n">
        <v>1</v>
      </c>
      <c r="N226" t="n">
        <v>16</v>
      </c>
      <c r="O226" t="n">
        <v>21</v>
      </c>
      <c r="P226" t="n">
        <v>23</v>
      </c>
      <c r="Q226" t="n">
        <v>23</v>
      </c>
      <c r="R226" s="3" t="n">
        <v>3696</v>
      </c>
      <c r="S226" s="3" t="n">
        <v>3638</v>
      </c>
      <c r="T226" s="3" t="n">
        <v>2328</v>
      </c>
      <c r="U226" s="3" t="n">
        <v>2805</v>
      </c>
      <c r="V226" s="3" t="n">
        <v>2768</v>
      </c>
      <c r="W226" s="3" t="n">
        <v>2768</v>
      </c>
      <c r="X226" t="n">
        <v>68</v>
      </c>
      <c r="Y226" t="n">
        <v>33</v>
      </c>
      <c r="Z226" s="3" t="n">
        <v>3697</v>
      </c>
    </row>
    <row r="227">
      <c r="A227" s="103" t="n">
        <v>45995.49490525669</v>
      </c>
      <c r="B227" t="inlineStr">
        <is>
          <t>Line Dom</t>
        </is>
      </c>
      <c r="C227" t="inlineStr">
        <is>
          <t>LAS</t>
        </is>
      </c>
      <c r="D227" t="inlineStr">
        <is>
          <t>UA</t>
        </is>
      </c>
      <c r="E227" t="inlineStr">
        <is>
          <t>Express</t>
        </is>
      </c>
      <c r="F227" t="n">
        <v>3</v>
      </c>
      <c r="G227" t="n">
        <v>0</v>
      </c>
      <c r="H227" t="n">
        <v>2</v>
      </c>
      <c r="I227" t="n">
        <v>3</v>
      </c>
      <c r="J227" t="n">
        <v>3</v>
      </c>
      <c r="K227" t="n">
        <v>3</v>
      </c>
      <c r="L227" t="n">
        <v>2</v>
      </c>
      <c r="M227" t="n">
        <v>0</v>
      </c>
      <c r="N227" t="n">
        <v>1</v>
      </c>
      <c r="O227" t="n">
        <v>2</v>
      </c>
      <c r="P227" t="n">
        <v>2</v>
      </c>
      <c r="Q227" t="n">
        <v>2</v>
      </c>
      <c r="R227" t="n">
        <v>58</v>
      </c>
      <c r="S227" t="n">
        <v>58</v>
      </c>
      <c r="T227" t="n">
        <v>36</v>
      </c>
      <c r="U227" t="n">
        <v>53</v>
      </c>
      <c r="V227" t="n">
        <v>45</v>
      </c>
      <c r="W227" t="n">
        <v>45</v>
      </c>
      <c r="X227" t="n">
        <v>3</v>
      </c>
      <c r="Y227" t="n">
        <v>2</v>
      </c>
      <c r="Z227" t="n">
        <v>58</v>
      </c>
    </row>
    <row r="228">
      <c r="A228" s="103" t="n">
        <v>45995.49490525669</v>
      </c>
      <c r="B228" t="inlineStr">
        <is>
          <t>Line Dom</t>
        </is>
      </c>
      <c r="C228" t="inlineStr">
        <is>
          <t>SCE</t>
        </is>
      </c>
      <c r="D228" t="inlineStr">
        <is>
          <t>UA</t>
        </is>
      </c>
      <c r="E228" t="inlineStr">
        <is>
          <t>Express</t>
        </is>
      </c>
      <c r="F228" t="n">
        <v>53</v>
      </c>
      <c r="G228" t="n">
        <v>8</v>
      </c>
      <c r="H228" t="n">
        <v>18</v>
      </c>
      <c r="I228" t="n">
        <v>25</v>
      </c>
      <c r="J228" t="n">
        <v>26</v>
      </c>
      <c r="K228" t="n">
        <v>26</v>
      </c>
      <c r="L228" t="n">
        <v>21</v>
      </c>
      <c r="M228" t="n">
        <v>2</v>
      </c>
      <c r="N228" t="n">
        <v>8</v>
      </c>
      <c r="O228" t="n">
        <v>10</v>
      </c>
      <c r="P228" t="n">
        <v>9</v>
      </c>
      <c r="Q228" t="n">
        <v>9</v>
      </c>
      <c r="R228" t="n">
        <v>2140</v>
      </c>
      <c r="S228" t="n">
        <v>2107</v>
      </c>
      <c r="T228" t="n">
        <v>1274</v>
      </c>
      <c r="U228" t="n">
        <v>1594</v>
      </c>
      <c r="V228" t="n">
        <v>1619</v>
      </c>
      <c r="W228" t="n">
        <v>1619</v>
      </c>
      <c r="X228" t="n">
        <v>52</v>
      </c>
      <c r="Y228" t="n">
        <v>20</v>
      </c>
      <c r="Z228" t="n">
        <v>2141</v>
      </c>
    </row>
    <row r="229">
      <c r="A229" s="103" t="n">
        <v>45995.49490525669</v>
      </c>
      <c r="B229" t="inlineStr">
        <is>
          <t>Line Int</t>
        </is>
      </c>
      <c r="C229" t="inlineStr">
        <is>
          <t>QRO</t>
        </is>
      </c>
      <c r="D229" t="inlineStr">
        <is>
          <t>UA</t>
        </is>
      </c>
      <c r="E229" t="inlineStr">
        <is>
          <t>Express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121</v>
      </c>
      <c r="S229" t="n">
        <v>120</v>
      </c>
      <c r="T229" t="n">
        <v>96</v>
      </c>
      <c r="U229" t="n">
        <v>111</v>
      </c>
      <c r="V229" t="n">
        <v>102</v>
      </c>
      <c r="W229" t="n">
        <v>102</v>
      </c>
      <c r="X229" t="n">
        <v>0</v>
      </c>
      <c r="Y229" t="n">
        <v>0</v>
      </c>
      <c r="Z229" t="n">
        <v>121</v>
      </c>
    </row>
    <row r="230">
      <c r="A230" s="103" t="n">
        <v>45995.49490525669</v>
      </c>
      <c r="B230" t="inlineStr">
        <is>
          <t>Line Dom</t>
        </is>
      </c>
      <c r="C230" t="inlineStr">
        <is>
          <t>HRL</t>
        </is>
      </c>
      <c r="D230" t="inlineStr">
        <is>
          <t>UA</t>
        </is>
      </c>
      <c r="E230" t="inlineStr">
        <is>
          <t>Express</t>
        </is>
      </c>
      <c r="F230" t="n">
        <v>25</v>
      </c>
      <c r="G230" t="n">
        <v>0</v>
      </c>
      <c r="H230" t="n">
        <v>11</v>
      </c>
      <c r="I230" t="n">
        <v>14</v>
      </c>
      <c r="J230" t="n">
        <v>18</v>
      </c>
      <c r="K230" t="n">
        <v>18</v>
      </c>
      <c r="L230" t="n">
        <v>12</v>
      </c>
      <c r="M230" t="n">
        <v>0</v>
      </c>
      <c r="N230" t="n">
        <v>6</v>
      </c>
      <c r="O230" t="n">
        <v>8</v>
      </c>
      <c r="P230" t="n">
        <v>10</v>
      </c>
      <c r="Q230" t="n">
        <v>10</v>
      </c>
      <c r="R230" s="3" t="n">
        <v>1379</v>
      </c>
      <c r="S230" s="3" t="n">
        <v>1340</v>
      </c>
      <c r="T230" s="3" t="n">
        <v>923</v>
      </c>
      <c r="U230" s="3" t="n">
        <v>1077</v>
      </c>
      <c r="V230" s="3" t="n">
        <v>1085</v>
      </c>
      <c r="W230" s="3" t="n">
        <v>1085</v>
      </c>
      <c r="X230" t="n">
        <v>25</v>
      </c>
      <c r="Y230" t="n">
        <v>12</v>
      </c>
      <c r="Z230" s="3" t="n">
        <v>1379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1150</v>
      </c>
      <c r="C2" s="3" t="n">
        <v>1594</v>
      </c>
      <c r="D2" s="3" t="n">
        <v>2744</v>
      </c>
      <c r="E2" t="n">
        <v>355</v>
      </c>
      <c r="F2" t="n">
        <v>105</v>
      </c>
      <c r="G2" t="n">
        <v>96</v>
      </c>
      <c r="H2" t="n">
        <v>58</v>
      </c>
      <c r="I2" t="n">
        <v>144</v>
      </c>
      <c r="J2" t="n">
        <v>32</v>
      </c>
      <c r="K2" t="n">
        <v>27</v>
      </c>
      <c r="L2" t="n">
        <v>46</v>
      </c>
      <c r="M2" t="n">
        <v>483</v>
      </c>
      <c r="N2" s="3" t="n">
        <v>11299</v>
      </c>
      <c r="O2" t="n">
        <v>10.1778918488361</v>
      </c>
      <c r="P2" t="n">
        <v>14.1074431365607</v>
      </c>
      <c r="Q2" t="n">
        <v>24.2853349853969</v>
      </c>
      <c r="R2" t="n">
        <v>3.14187096203203</v>
      </c>
      <c r="S2" t="n">
        <v>0.929285777502433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1409</v>
      </c>
      <c r="E2" s="188" t="n">
        <v>876</v>
      </c>
      <c r="F2" s="188" t="n">
        <v>1405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69</v>
      </c>
      <c r="E3" s="189" t="n">
        <v>57</v>
      </c>
      <c r="F3" s="189" t="n">
        <v>68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463</v>
      </c>
      <c r="E4" s="190" t="n">
        <v>351</v>
      </c>
      <c r="F4" s="190" t="n">
        <v>455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868</v>
      </c>
      <c r="E5" s="189" t="n">
        <v>609</v>
      </c>
      <c r="F5" s="189" t="n">
        <v>867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1346</v>
      </c>
      <c r="E6" s="190" t="n">
        <v>857</v>
      </c>
      <c r="F6" s="190" t="n">
        <v>1336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857</v>
      </c>
      <c r="E7" s="189" t="n">
        <v>585</v>
      </c>
      <c r="F7" s="189" t="n">
        <v>857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36</v>
      </c>
      <c r="E8" s="190" t="n">
        <v>26</v>
      </c>
      <c r="F8" s="190" t="n">
        <v>36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198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39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0174</t>
        </is>
      </c>
      <c r="H2" t="n">
        <v>41</v>
      </c>
      <c r="I2" s="289" t="n">
        <v>45993.44097222222</v>
      </c>
      <c r="J2" s="289" t="n">
        <v>45993.38903046296</v>
      </c>
      <c r="K2" t="inlineStr">
        <is>
          <t>(01:14)</t>
        </is>
      </c>
      <c r="L2" t="inlineStr"/>
    </row>
    <row r="3">
      <c r="A3" t="inlineStr">
        <is>
          <t>C5-Commutair</t>
        </is>
      </c>
      <c r="B3" t="n">
        <v>4846</v>
      </c>
      <c r="C3" t="inlineStr">
        <is>
          <t>ELP</t>
        </is>
      </c>
      <c r="D3" t="inlineStr">
        <is>
          <t>IAH</t>
        </is>
      </c>
      <c r="E3" t="inlineStr">
        <is>
          <t>TA - TECH OPS-AIRCRAFT SERVICING</t>
        </is>
      </c>
      <c r="F3" t="inlineStr">
        <is>
          <t>ERJ-145</t>
        </is>
      </c>
      <c r="G3" t="inlineStr">
        <is>
          <t>0138</t>
        </is>
      </c>
      <c r="H3" t="n">
        <v>37</v>
      </c>
      <c r="I3" s="289" t="n">
        <v>45989.74305555555</v>
      </c>
      <c r="J3" s="289" t="n">
        <v>45989.49633197916</v>
      </c>
      <c r="K3" t="inlineStr">
        <is>
          <t>(05:55)</t>
        </is>
      </c>
      <c r="L3" t="inlineStr">
        <is>
          <t>YV</t>
        </is>
      </c>
    </row>
    <row r="4">
      <c r="A4" t="inlineStr">
        <is>
          <t>C5-Commutair</t>
        </is>
      </c>
      <c r="B4" t="n">
        <v>4851</v>
      </c>
      <c r="C4" t="inlineStr">
        <is>
          <t>IAH</t>
        </is>
      </c>
      <c r="D4" t="inlineStr">
        <is>
          <t>ELP</t>
        </is>
      </c>
      <c r="E4" t="inlineStr">
        <is>
          <t>TA - TECH OPS-AIRCRAFT SERVICING</t>
        </is>
      </c>
      <c r="F4" t="inlineStr">
        <is>
          <t>ERJ-145</t>
        </is>
      </c>
      <c r="G4" t="inlineStr">
        <is>
          <t>0138</t>
        </is>
      </c>
      <c r="H4" t="n">
        <v>38</v>
      </c>
      <c r="I4" s="289" t="n">
        <v>45989.62847222222</v>
      </c>
      <c r="J4" s="289" t="n">
        <v>45989.53800429398</v>
      </c>
      <c r="K4" t="inlineStr">
        <is>
          <t>(02:10)</t>
        </is>
      </c>
      <c r="L4" t="inlineStr">
        <is>
          <t>YV</t>
        </is>
      </c>
    </row>
    <row r="5">
      <c r="A5" t="inlineStr">
        <is>
          <t>C5-Commutair</t>
        </is>
      </c>
      <c r="B5" t="n">
        <v>4965</v>
      </c>
      <c r="C5" t="inlineStr">
        <is>
          <t>IAD</t>
        </is>
      </c>
      <c r="D5" t="inlineStr">
        <is>
          <t>AVP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0174</t>
        </is>
      </c>
      <c r="H5" t="n">
        <v>21</v>
      </c>
      <c r="I5" s="289" t="n">
        <v>45993.35416666666</v>
      </c>
      <c r="J5" s="289" t="n">
        <v>45993.38902164352</v>
      </c>
      <c r="K5" t="inlineStr">
        <is>
          <t>00:50</t>
        </is>
      </c>
      <c r="L5" t="inlineStr"/>
    </row>
    <row r="6">
      <c r="A6" t="inlineStr">
        <is>
          <t>G7-GoJet</t>
        </is>
      </c>
      <c r="B6" t="n">
        <v>4165</v>
      </c>
      <c r="C6" t="inlineStr">
        <is>
          <t>CID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0551</t>
        </is>
      </c>
      <c r="H6" t="n">
        <v>30</v>
      </c>
      <c r="I6" s="289" t="n">
        <v>45990.46527777778</v>
      </c>
      <c r="J6" s="289" t="n">
        <v>45989.70595438658</v>
      </c>
      <c r="K6" t="inlineStr">
        <is>
          <t>(18:13)</t>
        </is>
      </c>
      <c r="L6" t="inlineStr"/>
    </row>
    <row r="7">
      <c r="A7" t="inlineStr">
        <is>
          <t>G7-GoJet</t>
        </is>
      </c>
      <c r="B7" t="n">
        <v>4168</v>
      </c>
      <c r="C7" t="inlineStr">
        <is>
          <t>ORD</t>
        </is>
      </c>
      <c r="D7" t="inlineStr">
        <is>
          <t>ABE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0524</t>
        </is>
      </c>
      <c r="H7" t="n">
        <v>37</v>
      </c>
      <c r="I7" s="289" t="n">
        <v>45990.75347222222</v>
      </c>
      <c r="J7" s="289" t="n">
        <v>45990.0445718287</v>
      </c>
      <c r="K7" t="inlineStr">
        <is>
          <t>(17:00)</t>
        </is>
      </c>
      <c r="L7" t="inlineStr"/>
    </row>
    <row r="8">
      <c r="A8" t="inlineStr">
        <is>
          <t>G7-GoJet</t>
        </is>
      </c>
      <c r="B8" t="n">
        <v>4169</v>
      </c>
      <c r="C8" t="inlineStr">
        <is>
          <t>BHM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0523</t>
        </is>
      </c>
      <c r="H8" t="n">
        <v>35</v>
      </c>
      <c r="I8" s="289" t="n">
        <v>45990.38194444445</v>
      </c>
      <c r="J8" s="289" t="n">
        <v>45990.44318590278</v>
      </c>
      <c r="K8" t="inlineStr">
        <is>
          <t>01:28</t>
        </is>
      </c>
      <c r="L8" t="inlineStr"/>
    </row>
    <row r="9">
      <c r="A9" t="inlineStr">
        <is>
          <t>G7-GoJet</t>
        </is>
      </c>
      <c r="B9" t="n">
        <v>4169</v>
      </c>
      <c r="C9" t="inlineStr">
        <is>
          <t>BHM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0547</t>
        </is>
      </c>
      <c r="H9" t="n">
        <v>44</v>
      </c>
      <c r="I9" s="289" t="n">
        <v>45993.39583333334</v>
      </c>
      <c r="J9" s="289" t="n">
        <v>45992.93775163194</v>
      </c>
      <c r="K9" t="inlineStr">
        <is>
          <t>(10:59)</t>
        </is>
      </c>
      <c r="L9" t="inlineStr"/>
    </row>
    <row r="10">
      <c r="A10" t="inlineStr">
        <is>
          <t>G7-GoJet</t>
        </is>
      </c>
      <c r="B10" t="n">
        <v>4170</v>
      </c>
      <c r="C10" t="inlineStr">
        <is>
          <t>DAY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0556</t>
        </is>
      </c>
      <c r="H10" t="n">
        <v>46</v>
      </c>
      <c r="I10" s="289" t="n">
        <v>45991.38541666666</v>
      </c>
      <c r="J10" s="289" t="n">
        <v>45990.73608880787</v>
      </c>
      <c r="K10" t="inlineStr">
        <is>
          <t>(15:35)</t>
        </is>
      </c>
      <c r="L10" t="inlineStr"/>
    </row>
    <row r="11">
      <c r="A11" t="inlineStr">
        <is>
          <t>G7-GoJet</t>
        </is>
      </c>
      <c r="B11" t="n">
        <v>4171</v>
      </c>
      <c r="C11" t="inlineStr">
        <is>
          <t>BHM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0508</t>
        </is>
      </c>
      <c r="H11" t="n">
        <v>41</v>
      </c>
      <c r="I11" s="289" t="n">
        <v>45990.57083333333</v>
      </c>
      <c r="J11" s="289" t="n">
        <v>45990.33035153935</v>
      </c>
      <c r="K11" t="inlineStr">
        <is>
          <t>(05:46)</t>
        </is>
      </c>
      <c r="L11" t="inlineStr"/>
    </row>
    <row r="12">
      <c r="A12" t="inlineStr">
        <is>
          <t>G7-GoJet</t>
        </is>
      </c>
      <c r="B12" t="n">
        <v>4175</v>
      </c>
      <c r="C12" t="inlineStr">
        <is>
          <t>ABE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0507</t>
        </is>
      </c>
      <c r="H12" t="n">
        <v>51</v>
      </c>
      <c r="I12" s="289" t="n">
        <v>45990.72361111111</v>
      </c>
      <c r="J12" s="289" t="n">
        <v>45990.48322405093</v>
      </c>
      <c r="K12" t="inlineStr">
        <is>
          <t>(05:46)</t>
        </is>
      </c>
      <c r="L12" t="inlineStr"/>
    </row>
    <row r="13">
      <c r="A13" t="inlineStr">
        <is>
          <t>G7-GoJet</t>
        </is>
      </c>
      <c r="B13" t="n">
        <v>4180</v>
      </c>
      <c r="C13" t="inlineStr">
        <is>
          <t>DCA</t>
        </is>
      </c>
      <c r="D13" t="inlineStr">
        <is>
          <t>EWR</t>
        </is>
      </c>
      <c r="E13" t="inlineStr">
        <is>
          <t>XA - ATC GROUND DELAY PROGRAM</t>
        </is>
      </c>
      <c r="F13" t="inlineStr">
        <is>
          <t>CRJ-550</t>
        </is>
      </c>
      <c r="G13" t="inlineStr">
        <is>
          <t>0549</t>
        </is>
      </c>
      <c r="H13" t="n">
        <v>49</v>
      </c>
      <c r="I13" s="289" t="n">
        <v>45991.75347222222</v>
      </c>
      <c r="J13" s="289" t="n">
        <v>45991.86586174768</v>
      </c>
      <c r="K13" t="inlineStr">
        <is>
          <t>02:41</t>
        </is>
      </c>
      <c r="L13" t="inlineStr"/>
    </row>
    <row r="14">
      <c r="A14" t="inlineStr">
        <is>
          <t>G7-GoJet</t>
        </is>
      </c>
      <c r="B14" t="n">
        <v>4182</v>
      </c>
      <c r="C14" t="inlineStr">
        <is>
          <t>LIT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0551</t>
        </is>
      </c>
      <c r="H14" t="n">
        <v>47</v>
      </c>
      <c r="I14" s="289" t="n">
        <v>45990.63194444445</v>
      </c>
      <c r="J14" s="289" t="n">
        <v>45990.68484321759</v>
      </c>
      <c r="K14" t="inlineStr">
        <is>
          <t>01:16</t>
        </is>
      </c>
      <c r="L14" t="inlineStr"/>
    </row>
    <row r="15">
      <c r="A15" t="inlineStr">
        <is>
          <t>G7-GoJet</t>
        </is>
      </c>
      <c r="B15" t="n">
        <v>4182</v>
      </c>
      <c r="C15" t="inlineStr">
        <is>
          <t>LIT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0524</t>
        </is>
      </c>
      <c r="H15" t="n">
        <v>47</v>
      </c>
      <c r="I15" s="289" t="n">
        <v>45992.63194444445</v>
      </c>
      <c r="J15" s="289" t="n">
        <v>45992.84703466435</v>
      </c>
      <c r="K15" t="inlineStr">
        <is>
          <t>05:09</t>
        </is>
      </c>
      <c r="L15" t="inlineStr"/>
    </row>
    <row r="16">
      <c r="A16" t="inlineStr">
        <is>
          <t>G7-GoJet</t>
        </is>
      </c>
      <c r="B16" t="n">
        <v>4184</v>
      </c>
      <c r="C16" t="inlineStr">
        <is>
          <t>ORD</t>
        </is>
      </c>
      <c r="D16" t="inlineStr">
        <is>
          <t>AVL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0539</t>
        </is>
      </c>
      <c r="H16" t="n">
        <v>50</v>
      </c>
      <c r="I16" s="289" t="n">
        <v>45992.74305555555</v>
      </c>
      <c r="J16" s="289" t="n">
        <v>45993.06000621528</v>
      </c>
      <c r="K16" t="inlineStr">
        <is>
          <t>07:36</t>
        </is>
      </c>
      <c r="L16" t="inlineStr"/>
    </row>
    <row r="17">
      <c r="A17" t="inlineStr">
        <is>
          <t>G7-GoJet</t>
        </is>
      </c>
      <c r="B17" t="n">
        <v>4185</v>
      </c>
      <c r="C17" t="inlineStr">
        <is>
          <t>ORD</t>
        </is>
      </c>
      <c r="D17" t="inlineStr">
        <is>
          <t>STL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0562</t>
        </is>
      </c>
      <c r="H17" t="n">
        <v>49</v>
      </c>
      <c r="I17" s="289" t="n">
        <v>45990.84027777778</v>
      </c>
      <c r="J17" s="289" t="n">
        <v>45990.44829571759</v>
      </c>
      <c r="K17" t="inlineStr">
        <is>
          <t>(09:24)</t>
        </is>
      </c>
      <c r="L17" t="inlineStr"/>
    </row>
    <row r="18">
      <c r="A18" t="inlineStr">
        <is>
          <t>G7-GoJet</t>
        </is>
      </c>
      <c r="B18" t="n">
        <v>4185</v>
      </c>
      <c r="C18" t="inlineStr">
        <is>
          <t>ORD</t>
        </is>
      </c>
      <c r="D18" t="inlineStr">
        <is>
          <t>STL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0562</t>
        </is>
      </c>
      <c r="H18" t="n">
        <v>48</v>
      </c>
      <c r="I18" s="289" t="n">
        <v>45992.84027777778</v>
      </c>
      <c r="J18" s="289" t="n">
        <v>45993.0078140162</v>
      </c>
      <c r="K18" t="inlineStr">
        <is>
          <t>04:01</t>
        </is>
      </c>
      <c r="L18" t="inlineStr"/>
    </row>
    <row r="19">
      <c r="A19" t="inlineStr">
        <is>
          <t>G7-GoJet</t>
        </is>
      </c>
      <c r="B19" t="n">
        <v>4189</v>
      </c>
      <c r="C19" t="inlineStr">
        <is>
          <t>CID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0524</t>
        </is>
      </c>
      <c r="H19" t="n">
        <v>27</v>
      </c>
      <c r="I19" s="289" t="n">
        <v>45990.72638888889</v>
      </c>
      <c r="J19" s="289" t="n">
        <v>45989.70621868056</v>
      </c>
      <c r="K19" t="inlineStr">
        <is>
          <t>(2 00:)</t>
        </is>
      </c>
      <c r="L19" t="inlineStr"/>
    </row>
    <row r="20">
      <c r="A20" t="inlineStr">
        <is>
          <t>G7-GoJet</t>
        </is>
      </c>
      <c r="B20" t="n">
        <v>4190</v>
      </c>
      <c r="C20" t="inlineStr">
        <is>
          <t>MSN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0535</t>
        </is>
      </c>
      <c r="H20" t="n">
        <v>26</v>
      </c>
      <c r="I20" s="289" t="n">
        <v>45990.61666666667</v>
      </c>
      <c r="J20" s="289" t="n">
        <v>45989.6980416088</v>
      </c>
      <c r="K20" t="inlineStr">
        <is>
          <t>(22:02)</t>
        </is>
      </c>
      <c r="L20" t="inlineStr"/>
    </row>
    <row r="21">
      <c r="A21" t="inlineStr">
        <is>
          <t>G7-GoJet</t>
        </is>
      </c>
      <c r="B21" t="n">
        <v>4381</v>
      </c>
      <c r="C21" t="inlineStr">
        <is>
          <t>BUF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0524</t>
        </is>
      </c>
      <c r="H21" t="n">
        <v>42</v>
      </c>
      <c r="I21" s="289" t="n">
        <v>45990.57777777778</v>
      </c>
      <c r="J21" s="289" t="n">
        <v>45990.67905670139</v>
      </c>
      <c r="K21" t="inlineStr">
        <is>
          <t>02:25</t>
        </is>
      </c>
      <c r="L21" t="inlineStr"/>
    </row>
    <row r="22">
      <c r="A22" t="inlineStr">
        <is>
          <t>G7-GoJet</t>
        </is>
      </c>
      <c r="B22" t="n">
        <v>4382</v>
      </c>
      <c r="C22" t="inlineStr">
        <is>
          <t>ORD</t>
        </is>
      </c>
      <c r="D22" t="inlineStr">
        <is>
          <t>BUF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0524</t>
        </is>
      </c>
      <c r="H22" t="n">
        <v>38</v>
      </c>
      <c r="I22" s="289" t="n">
        <v>45990.44444444445</v>
      </c>
      <c r="J22" s="289" t="n">
        <v>45990.6373191551</v>
      </c>
      <c r="K22" t="inlineStr">
        <is>
          <t>04:37</t>
        </is>
      </c>
      <c r="L22" t="inlineStr"/>
    </row>
    <row r="23">
      <c r="A23" t="inlineStr">
        <is>
          <t>G7-GoJet</t>
        </is>
      </c>
      <c r="B23" t="n">
        <v>4383</v>
      </c>
      <c r="C23" t="inlineStr">
        <is>
          <t>ATW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0543</t>
        </is>
      </c>
      <c r="H23" t="n">
        <v>30</v>
      </c>
      <c r="I23" s="289" t="n">
        <v>45990.60555555556</v>
      </c>
      <c r="J23" s="289" t="n">
        <v>45990.62659052083</v>
      </c>
      <c r="K23" t="inlineStr">
        <is>
          <t>00:30</t>
        </is>
      </c>
      <c r="L23" t="inlineStr"/>
    </row>
    <row r="24">
      <c r="A24" t="inlineStr">
        <is>
          <t>G7-GoJet</t>
        </is>
      </c>
      <c r="B24" t="n">
        <v>4383</v>
      </c>
      <c r="C24" t="inlineStr">
        <is>
          <t>ATW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0540</t>
        </is>
      </c>
      <c r="H24" t="n">
        <v>50</v>
      </c>
      <c r="I24" s="289" t="n">
        <v>45992.60555555556</v>
      </c>
      <c r="J24" s="289" t="n">
        <v>45992.4375394676</v>
      </c>
      <c r="K24" t="inlineStr">
        <is>
          <t>(04:01)</t>
        </is>
      </c>
      <c r="L24" t="inlineStr"/>
    </row>
    <row r="25">
      <c r="A25" t="inlineStr">
        <is>
          <t>G7-GoJet</t>
        </is>
      </c>
      <c r="B25" t="n">
        <v>4387</v>
      </c>
      <c r="C25" t="inlineStr">
        <is>
          <t>FSD</t>
        </is>
      </c>
      <c r="D25" t="inlineStr">
        <is>
          <t>ORD</t>
        </is>
      </c>
      <c r="E25" t="inlineStr">
        <is>
          <t>XA - ATC GROUND DELAY PROGRAM</t>
        </is>
      </c>
      <c r="F25" t="inlineStr">
        <is>
          <t>CRJ-550</t>
        </is>
      </c>
      <c r="G25" t="inlineStr">
        <is>
          <t>0520</t>
        </is>
      </c>
      <c r="H25" t="n">
        <v>37</v>
      </c>
      <c r="I25" s="289" t="n">
        <v>45990.47013888889</v>
      </c>
      <c r="J25" s="289" t="n">
        <v>45991.46810219908</v>
      </c>
      <c r="K25" t="inlineStr">
        <is>
          <t>23:57</t>
        </is>
      </c>
      <c r="L25" t="inlineStr"/>
    </row>
    <row r="26">
      <c r="A26" t="inlineStr">
        <is>
          <t>G7-GoJet</t>
        </is>
      </c>
      <c r="B26" t="n">
        <v>4388</v>
      </c>
      <c r="C26" t="inlineStr">
        <is>
          <t>ORD</t>
        </is>
      </c>
      <c r="D26" t="inlineStr">
        <is>
          <t>CID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0524</t>
        </is>
      </c>
      <c r="H26" t="n">
        <v>27</v>
      </c>
      <c r="I26" s="289" t="n">
        <v>45990.64930555555</v>
      </c>
      <c r="J26" s="289" t="n">
        <v>45989.70608784723</v>
      </c>
      <c r="K26" t="inlineStr">
        <is>
          <t>(22:38)</t>
        </is>
      </c>
      <c r="L26" t="inlineStr"/>
    </row>
    <row r="27">
      <c r="A27" t="inlineStr">
        <is>
          <t>G7-GoJet</t>
        </is>
      </c>
      <c r="B27" t="n">
        <v>4389</v>
      </c>
      <c r="C27" t="inlineStr">
        <is>
          <t>ORD</t>
        </is>
      </c>
      <c r="D27" t="inlineStr">
        <is>
          <t>CID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0579</t>
        </is>
      </c>
      <c r="H27" t="n">
        <v>31</v>
      </c>
      <c r="I27" s="289" t="n">
        <v>45990.53125</v>
      </c>
      <c r="J27" s="289" t="n">
        <v>45989.70602192129</v>
      </c>
      <c r="K27" t="inlineStr">
        <is>
          <t>(19:48)</t>
        </is>
      </c>
      <c r="L27" t="inlineStr"/>
    </row>
    <row r="28">
      <c r="A28" t="inlineStr">
        <is>
          <t>G7-GoJet</t>
        </is>
      </c>
      <c r="B28" t="n">
        <v>4391</v>
      </c>
      <c r="C28" t="inlineStr">
        <is>
          <t>ORD</t>
        </is>
      </c>
      <c r="D28" t="inlineStr">
        <is>
          <t>SGF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0520</t>
        </is>
      </c>
      <c r="H28" t="n">
        <v>23</v>
      </c>
      <c r="I28" s="289" t="n">
        <v>45990.84722222222</v>
      </c>
      <c r="J28" s="289" t="n">
        <v>45990.04516851852</v>
      </c>
      <c r="K28" t="inlineStr">
        <is>
          <t>(19:14)</t>
        </is>
      </c>
      <c r="L28" t="inlineStr"/>
    </row>
    <row r="29">
      <c r="A29" t="inlineStr">
        <is>
          <t>G7-GoJet</t>
        </is>
      </c>
      <c r="B29" t="n">
        <v>4391</v>
      </c>
      <c r="C29" t="inlineStr">
        <is>
          <t>ORD</t>
        </is>
      </c>
      <c r="D29" t="inlineStr">
        <is>
          <t>SGF</t>
        </is>
      </c>
      <c r="E29" t="inlineStr">
        <is>
          <t>XA - ATC GROUND DELAY PROGRAM</t>
        </is>
      </c>
      <c r="F29" t="inlineStr">
        <is>
          <t>CRJ-550</t>
        </is>
      </c>
      <c r="G29" t="inlineStr">
        <is>
          <t>0562</t>
        </is>
      </c>
      <c r="H29" t="n">
        <v>50</v>
      </c>
      <c r="I29" s="289" t="n">
        <v>45991.84722222222</v>
      </c>
      <c r="J29" s="289" t="n">
        <v>45991.96322738426</v>
      </c>
      <c r="K29" t="inlineStr">
        <is>
          <t>02:47</t>
        </is>
      </c>
      <c r="L29" t="inlineStr"/>
    </row>
    <row r="30">
      <c r="A30" t="inlineStr">
        <is>
          <t>G7-GoJet</t>
        </is>
      </c>
      <c r="B30" t="n">
        <v>4393</v>
      </c>
      <c r="C30" t="inlineStr">
        <is>
          <t>ORD</t>
        </is>
      </c>
      <c r="D30" t="inlineStr">
        <is>
          <t>MSN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0540</t>
        </is>
      </c>
      <c r="H30" t="n">
        <v>45</v>
      </c>
      <c r="I30" s="289" t="n">
        <v>45990.36875</v>
      </c>
      <c r="J30" s="289" t="n">
        <v>45989.69803505787</v>
      </c>
      <c r="K30" t="inlineStr">
        <is>
          <t>(16:05)</t>
        </is>
      </c>
      <c r="L30" t="inlineStr"/>
    </row>
    <row r="31">
      <c r="A31" t="inlineStr">
        <is>
          <t>G7-GoJet</t>
        </is>
      </c>
      <c r="B31" t="n">
        <v>4394</v>
      </c>
      <c r="C31" t="inlineStr">
        <is>
          <t>GSP</t>
        </is>
      </c>
      <c r="D31" t="inlineStr">
        <is>
          <t>EWR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0557</t>
        </is>
      </c>
      <c r="H31" t="n">
        <v>50</v>
      </c>
      <c r="I31" s="289" t="n">
        <v>45991.25</v>
      </c>
      <c r="J31" s="289" t="n">
        <v>45990.92096149306</v>
      </c>
      <c r="K31" t="inlineStr">
        <is>
          <t>(07:53)</t>
        </is>
      </c>
      <c r="L31" t="inlineStr"/>
    </row>
    <row r="32">
      <c r="A32" t="inlineStr">
        <is>
          <t>G7-GoJet</t>
        </is>
      </c>
      <c r="B32" t="n">
        <v>4395</v>
      </c>
      <c r="C32" t="inlineStr">
        <is>
          <t>STL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0507</t>
        </is>
      </c>
      <c r="H32" t="n">
        <v>46</v>
      </c>
      <c r="I32" s="289" t="n">
        <v>45990.46180555555</v>
      </c>
      <c r="J32" s="289" t="n">
        <v>45990.61502168982</v>
      </c>
      <c r="K32" t="inlineStr">
        <is>
          <t>03:40</t>
        </is>
      </c>
      <c r="L32" t="inlineStr"/>
    </row>
    <row r="33">
      <c r="A33" t="inlineStr">
        <is>
          <t>G7-GoJet</t>
        </is>
      </c>
      <c r="B33" t="n">
        <v>4395</v>
      </c>
      <c r="C33" t="inlineStr">
        <is>
          <t>STL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0564</t>
        </is>
      </c>
      <c r="H33" t="n">
        <v>44</v>
      </c>
      <c r="I33" s="289" t="n">
        <v>45992.46180555555</v>
      </c>
      <c r="J33" s="289" t="n">
        <v>45992.99827672454</v>
      </c>
      <c r="K33" t="inlineStr">
        <is>
          <t>12:52</t>
        </is>
      </c>
      <c r="L33" t="inlineStr"/>
    </row>
    <row r="34">
      <c r="A34" t="inlineStr">
        <is>
          <t>G7-GoJet</t>
        </is>
      </c>
      <c r="B34" t="n">
        <v>4397</v>
      </c>
      <c r="C34" t="inlineStr">
        <is>
          <t>ORD</t>
        </is>
      </c>
      <c r="D34" t="inlineStr">
        <is>
          <t>SDF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0556</t>
        </is>
      </c>
      <c r="H34" t="n">
        <v>39</v>
      </c>
      <c r="I34" s="289" t="n">
        <v>45990.45138888889</v>
      </c>
      <c r="J34" s="289" t="n">
        <v>45990.46444019676</v>
      </c>
      <c r="K34" t="inlineStr">
        <is>
          <t>00:18</t>
        </is>
      </c>
      <c r="L34" t="inlineStr"/>
    </row>
    <row r="35">
      <c r="A35" t="inlineStr">
        <is>
          <t>G7-GoJet</t>
        </is>
      </c>
      <c r="B35" t="n">
        <v>4397</v>
      </c>
      <c r="C35" t="inlineStr">
        <is>
          <t>ORD</t>
        </is>
      </c>
      <c r="D35" t="inlineStr">
        <is>
          <t>SDF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0539</t>
        </is>
      </c>
      <c r="H35" t="n">
        <v>48</v>
      </c>
      <c r="I35" s="289" t="n">
        <v>45992.44791666666</v>
      </c>
      <c r="J35" s="289" t="n">
        <v>45992.43662424768</v>
      </c>
      <c r="K35" t="inlineStr">
        <is>
          <t>(00:16)</t>
        </is>
      </c>
      <c r="L35" t="inlineStr"/>
    </row>
    <row r="36">
      <c r="A36" t="inlineStr">
        <is>
          <t>G7-GoJet</t>
        </is>
      </c>
      <c r="B36" t="n">
        <v>4402</v>
      </c>
      <c r="C36" t="inlineStr">
        <is>
          <t>ORD</t>
        </is>
      </c>
      <c r="D36" t="inlineStr">
        <is>
          <t>GRR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0562</t>
        </is>
      </c>
      <c r="H36" t="n">
        <v>47</v>
      </c>
      <c r="I36" s="289" t="n">
        <v>45990.64930555555</v>
      </c>
      <c r="J36" s="289" t="n">
        <v>45990.04902268518</v>
      </c>
      <c r="K36" t="inlineStr">
        <is>
          <t>(14:24)</t>
        </is>
      </c>
      <c r="L36" t="inlineStr"/>
    </row>
    <row r="37">
      <c r="A37" t="inlineStr">
        <is>
          <t>G7-GoJet</t>
        </is>
      </c>
      <c r="B37" t="n">
        <v>4402</v>
      </c>
      <c r="C37" t="inlineStr">
        <is>
          <t>ORD</t>
        </is>
      </c>
      <c r="D37" t="inlineStr">
        <is>
          <t>GRR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0551</t>
        </is>
      </c>
      <c r="H37" t="n">
        <v>50</v>
      </c>
      <c r="I37" s="289" t="n">
        <v>45992.64930555555</v>
      </c>
      <c r="J37" s="289" t="n">
        <v>45992.69388820602</v>
      </c>
      <c r="K37" t="inlineStr">
        <is>
          <t>01:04</t>
        </is>
      </c>
      <c r="L37" t="inlineStr"/>
    </row>
    <row r="38">
      <c r="A38" t="inlineStr">
        <is>
          <t>G7-GoJet</t>
        </is>
      </c>
      <c r="B38" t="n">
        <v>4402</v>
      </c>
      <c r="C38" t="inlineStr">
        <is>
          <t>AVL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0539</t>
        </is>
      </c>
      <c r="H38" t="n">
        <v>50</v>
      </c>
      <c r="I38" s="289" t="n">
        <v>45993.28125</v>
      </c>
      <c r="J38" s="289" t="n">
        <v>45993.06652824074</v>
      </c>
      <c r="K38" t="inlineStr">
        <is>
          <t>(05:09)</t>
        </is>
      </c>
      <c r="L38" t="inlineStr"/>
    </row>
    <row r="39">
      <c r="A39" t="inlineStr">
        <is>
          <t>G7-GoJet</t>
        </is>
      </c>
      <c r="B39" t="n">
        <v>4403</v>
      </c>
      <c r="C39" t="inlineStr">
        <is>
          <t>ORD</t>
        </is>
      </c>
      <c r="D39" t="inlineStr">
        <is>
          <t>CID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0551</t>
        </is>
      </c>
      <c r="H39" t="n">
        <v>45</v>
      </c>
      <c r="I39" s="289" t="n">
        <v>45990.38472222222</v>
      </c>
      <c r="J39" s="289" t="n">
        <v>45989.70586027778</v>
      </c>
      <c r="K39" t="inlineStr">
        <is>
          <t>(16:17)</t>
        </is>
      </c>
      <c r="L39" t="inlineStr"/>
    </row>
    <row r="40">
      <c r="A40" t="inlineStr">
        <is>
          <t>G7-GoJet</t>
        </is>
      </c>
      <c r="B40" t="n">
        <v>4404</v>
      </c>
      <c r="C40" t="inlineStr">
        <is>
          <t>CHA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0536</t>
        </is>
      </c>
      <c r="H40" t="n">
        <v>39</v>
      </c>
      <c r="I40" s="289" t="n">
        <v>45990.72222222222</v>
      </c>
      <c r="J40" s="289" t="n">
        <v>45990.08485625</v>
      </c>
      <c r="K40" t="inlineStr">
        <is>
          <t>(15:17)</t>
        </is>
      </c>
      <c r="L40" t="inlineStr"/>
    </row>
    <row r="41">
      <c r="A41" t="inlineStr">
        <is>
          <t>G7-GoJet</t>
        </is>
      </c>
      <c r="B41" t="n">
        <v>4405</v>
      </c>
      <c r="C41" t="inlineStr">
        <is>
          <t>XNA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0523</t>
        </is>
      </c>
      <c r="H41" t="n">
        <v>48</v>
      </c>
      <c r="I41" s="289" t="n">
        <v>45990.63402777778</v>
      </c>
      <c r="J41" s="289" t="n">
        <v>45990.44491623843</v>
      </c>
      <c r="K41" t="inlineStr">
        <is>
          <t>(04:32)</t>
        </is>
      </c>
      <c r="L41" t="inlineStr"/>
    </row>
    <row r="42">
      <c r="A42" t="inlineStr">
        <is>
          <t>G7-GoJet</t>
        </is>
      </c>
      <c r="B42" t="n">
        <v>4406</v>
      </c>
      <c r="C42" t="inlineStr">
        <is>
          <t>ORD</t>
        </is>
      </c>
      <c r="D42" t="inlineStr">
        <is>
          <t>TVC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0564</t>
        </is>
      </c>
      <c r="H42" t="n">
        <v>41</v>
      </c>
      <c r="I42" s="289" t="n">
        <v>45990.44097222222</v>
      </c>
      <c r="J42" s="289" t="n">
        <v>45990.68953372685</v>
      </c>
      <c r="K42" t="inlineStr">
        <is>
          <t>05:57</t>
        </is>
      </c>
      <c r="L42" t="inlineStr"/>
    </row>
    <row r="43">
      <c r="A43" t="inlineStr">
        <is>
          <t>G7-GoJet</t>
        </is>
      </c>
      <c r="B43" t="n">
        <v>4407</v>
      </c>
      <c r="C43" t="inlineStr">
        <is>
          <t>CHA</t>
        </is>
      </c>
      <c r="D43" t="inlineStr">
        <is>
          <t>ORD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0539</t>
        </is>
      </c>
      <c r="H43" t="n">
        <v>42</v>
      </c>
      <c r="I43" s="289" t="n">
        <v>45990.50694444445</v>
      </c>
      <c r="J43" s="289" t="n">
        <v>45990.05667006945</v>
      </c>
      <c r="K43" t="inlineStr">
        <is>
          <t>(10:48)</t>
        </is>
      </c>
      <c r="L43" t="inlineStr"/>
    </row>
    <row r="44">
      <c r="A44" t="inlineStr">
        <is>
          <t>G7-GoJet</t>
        </is>
      </c>
      <c r="B44" t="n">
        <v>4412</v>
      </c>
      <c r="C44" t="inlineStr">
        <is>
          <t>SDF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0556</t>
        </is>
      </c>
      <c r="H44" t="n">
        <v>40</v>
      </c>
      <c r="I44" s="289" t="n">
        <v>45990.58472222222</v>
      </c>
      <c r="J44" s="289" t="n">
        <v>45990.506379375</v>
      </c>
      <c r="K44" t="inlineStr">
        <is>
          <t>(01:52)</t>
        </is>
      </c>
      <c r="L44" t="inlineStr"/>
    </row>
    <row r="45">
      <c r="A45" t="inlineStr">
        <is>
          <t>G7-GoJet</t>
        </is>
      </c>
      <c r="B45" t="n">
        <v>4412</v>
      </c>
      <c r="C45" t="inlineStr">
        <is>
          <t>SDF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0539</t>
        </is>
      </c>
      <c r="H45" t="n">
        <v>48</v>
      </c>
      <c r="I45" s="289" t="n">
        <v>45992.57638888889</v>
      </c>
      <c r="J45" s="289" t="n">
        <v>45992.47852332176</v>
      </c>
      <c r="K45" t="inlineStr">
        <is>
          <t>(02:20)</t>
        </is>
      </c>
      <c r="L45" t="inlineStr"/>
    </row>
    <row r="46">
      <c r="A46" t="inlineStr">
        <is>
          <t>G7-GoJet</t>
        </is>
      </c>
      <c r="B46" t="n">
        <v>4412</v>
      </c>
      <c r="C46" t="inlineStr">
        <is>
          <t>SDF</t>
        </is>
      </c>
      <c r="D46" t="inlineStr">
        <is>
          <t>ORD</t>
        </is>
      </c>
      <c r="E46" t="inlineStr">
        <is>
          <t>TA - TECH OPS-AIRCRAFT SERVICING</t>
        </is>
      </c>
      <c r="F46" t="inlineStr">
        <is>
          <t>CRJ-550</t>
        </is>
      </c>
      <c r="G46" t="inlineStr">
        <is>
          <t>0540</t>
        </is>
      </c>
      <c r="H46" t="n">
        <v>45</v>
      </c>
      <c r="I46" s="289" t="n">
        <v>45994.57638888889</v>
      </c>
      <c r="J46" s="289" t="n">
        <v>45994.41598795139</v>
      </c>
      <c r="K46" t="inlineStr">
        <is>
          <t>(03:50)</t>
        </is>
      </c>
      <c r="L46" t="inlineStr">
        <is>
          <t>YX</t>
        </is>
      </c>
    </row>
    <row r="47">
      <c r="A47" t="inlineStr">
        <is>
          <t>G7-GoJet</t>
        </is>
      </c>
      <c r="B47" t="n">
        <v>4416</v>
      </c>
      <c r="C47" t="inlineStr">
        <is>
          <t>ORD</t>
        </is>
      </c>
      <c r="D47" t="inlineStr">
        <is>
          <t>STL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0523</t>
        </is>
      </c>
      <c r="H47" t="n">
        <v>46</v>
      </c>
      <c r="I47" s="289" t="n">
        <v>45990.75347222222</v>
      </c>
      <c r="J47" s="289" t="n">
        <v>45990.45244203704</v>
      </c>
      <c r="K47" t="inlineStr">
        <is>
          <t>(07:13)</t>
        </is>
      </c>
      <c r="L47" t="inlineStr"/>
    </row>
    <row r="48">
      <c r="A48" t="inlineStr">
        <is>
          <t>G7-GoJet</t>
        </is>
      </c>
      <c r="B48" t="n">
        <v>4420</v>
      </c>
      <c r="C48" t="inlineStr">
        <is>
          <t>TYS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0521</t>
        </is>
      </c>
      <c r="H48" t="n">
        <v>50</v>
      </c>
      <c r="I48" s="289" t="n">
        <v>45990.74444444444</v>
      </c>
      <c r="J48" s="289" t="n">
        <v>45990.69900421296</v>
      </c>
      <c r="K48" t="inlineStr">
        <is>
          <t>(01:05)</t>
        </is>
      </c>
      <c r="L48" t="inlineStr"/>
    </row>
    <row r="49">
      <c r="A49" t="inlineStr">
        <is>
          <t>G7-GoJet</t>
        </is>
      </c>
      <c r="B49" t="n">
        <v>4421</v>
      </c>
      <c r="C49" t="inlineStr">
        <is>
          <t>SGF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0556</t>
        </is>
      </c>
      <c r="H49" t="n">
        <v>47</v>
      </c>
      <c r="I49" s="289" t="n">
        <v>45990.33333333334</v>
      </c>
      <c r="J49" s="289" t="n">
        <v>45990.74753847222</v>
      </c>
      <c r="K49" t="inlineStr">
        <is>
          <t>09:56</t>
        </is>
      </c>
      <c r="L49" t="inlineStr"/>
    </row>
    <row r="50">
      <c r="A50" t="inlineStr">
        <is>
          <t>G7-GoJet</t>
        </is>
      </c>
      <c r="B50" t="n">
        <v>4421</v>
      </c>
      <c r="C50" t="inlineStr">
        <is>
          <t>SGF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0520</t>
        </is>
      </c>
      <c r="H50" t="n">
        <v>49</v>
      </c>
      <c r="I50" s="289" t="n">
        <v>45991.33333333334</v>
      </c>
      <c r="J50" s="289" t="n">
        <v>45990.63184023148</v>
      </c>
      <c r="K50" t="inlineStr">
        <is>
          <t>(16:50)</t>
        </is>
      </c>
      <c r="L50" t="inlineStr">
        <is>
          <t>G7</t>
        </is>
      </c>
    </row>
    <row r="51">
      <c r="A51" t="inlineStr">
        <is>
          <t>G7-GoJet</t>
        </is>
      </c>
      <c r="B51" t="n">
        <v>4421</v>
      </c>
      <c r="C51" t="inlineStr">
        <is>
          <t>SGF</t>
        </is>
      </c>
      <c r="D51" t="inlineStr">
        <is>
          <t>ORD</t>
        </is>
      </c>
      <c r="E51" t="inlineStr">
        <is>
          <t>XA - ATC GROUND DELAY PROGRAM</t>
        </is>
      </c>
      <c r="F51" t="inlineStr">
        <is>
          <t>CRJ-550</t>
        </is>
      </c>
      <c r="G51" t="inlineStr">
        <is>
          <t>0562</t>
        </is>
      </c>
      <c r="H51" t="n">
        <v>49</v>
      </c>
      <c r="I51" s="289" t="n">
        <v>45992.33333333334</v>
      </c>
      <c r="J51" s="289" t="n">
        <v>45991.96294891203</v>
      </c>
      <c r="K51" t="inlineStr">
        <is>
          <t>(08:53)</t>
        </is>
      </c>
      <c r="L51" t="inlineStr"/>
    </row>
    <row r="52">
      <c r="A52" t="inlineStr">
        <is>
          <t>G7-GoJet</t>
        </is>
      </c>
      <c r="B52" t="n">
        <v>4425</v>
      </c>
      <c r="C52" t="inlineStr">
        <is>
          <t>TYS</t>
        </is>
      </c>
      <c r="D52" t="inlineStr">
        <is>
          <t>ORD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0549</t>
        </is>
      </c>
      <c r="H52" t="n">
        <v>33</v>
      </c>
      <c r="I52" s="289" t="n">
        <v>45990.57777777778</v>
      </c>
      <c r="J52" s="289" t="n">
        <v>45990.05704484953</v>
      </c>
      <c r="K52" t="inlineStr">
        <is>
          <t>(12:29)</t>
        </is>
      </c>
      <c r="L52" t="inlineStr"/>
    </row>
    <row r="53">
      <c r="A53" t="inlineStr">
        <is>
          <t>G7-GoJet</t>
        </is>
      </c>
      <c r="B53" t="n">
        <v>4426</v>
      </c>
      <c r="C53" t="inlineStr">
        <is>
          <t>STL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0552</t>
        </is>
      </c>
      <c r="H53" t="n">
        <v>38</v>
      </c>
      <c r="I53" s="289" t="n">
        <v>45990.77986111111</v>
      </c>
      <c r="J53" s="289" t="n">
        <v>45990.44553112268</v>
      </c>
      <c r="K53" t="inlineStr">
        <is>
          <t>(08:01)</t>
        </is>
      </c>
      <c r="L53" t="inlineStr"/>
    </row>
    <row r="54">
      <c r="A54" t="inlineStr">
        <is>
          <t>G7-GoJet</t>
        </is>
      </c>
      <c r="B54" t="n">
        <v>4428</v>
      </c>
      <c r="C54" t="inlineStr">
        <is>
          <t>LEX</t>
        </is>
      </c>
      <c r="D54" t="inlineStr">
        <is>
          <t>ORD</t>
        </is>
      </c>
      <c r="E54" t="inlineStr">
        <is>
          <t>XF - EXTREME WEATHER</t>
        </is>
      </c>
      <c r="F54" t="inlineStr">
        <is>
          <t>CRJ-550</t>
        </is>
      </c>
      <c r="G54" t="inlineStr">
        <is>
          <t>0579</t>
        </is>
      </c>
      <c r="H54" t="n">
        <v>43</v>
      </c>
      <c r="I54" s="289" t="n">
        <v>45990.44444444445</v>
      </c>
      <c r="J54" s="289" t="n">
        <v>45990.71013351852</v>
      </c>
      <c r="K54" t="inlineStr">
        <is>
          <t>06:22</t>
        </is>
      </c>
      <c r="L54" t="inlineStr"/>
    </row>
    <row r="55">
      <c r="A55" t="inlineStr">
        <is>
          <t>G7-GoJet</t>
        </is>
      </c>
      <c r="B55" t="n">
        <v>4428</v>
      </c>
      <c r="C55" t="inlineStr">
        <is>
          <t>LEX</t>
        </is>
      </c>
      <c r="D55" t="inlineStr">
        <is>
          <t>ORD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0535</t>
        </is>
      </c>
      <c r="H55" t="n">
        <v>41</v>
      </c>
      <c r="I55" s="289" t="n">
        <v>45993.42152777778</v>
      </c>
      <c r="J55" s="289" t="n">
        <v>45993.08619138889</v>
      </c>
      <c r="K55" t="inlineStr">
        <is>
          <t>(08:02)</t>
        </is>
      </c>
      <c r="L55" t="inlineStr"/>
    </row>
    <row r="56">
      <c r="A56" t="inlineStr">
        <is>
          <t>G7-GoJet</t>
        </is>
      </c>
      <c r="B56" t="n">
        <v>4429</v>
      </c>
      <c r="C56" t="inlineStr">
        <is>
          <t>EWR</t>
        </is>
      </c>
      <c r="D56" t="inlineStr">
        <is>
          <t>GSP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0557</t>
        </is>
      </c>
      <c r="H56" t="n">
        <v>49</v>
      </c>
      <c r="I56" s="289" t="n">
        <v>45990.90347222222</v>
      </c>
      <c r="J56" s="289" t="n">
        <v>45990.92102878472</v>
      </c>
      <c r="K56" t="inlineStr">
        <is>
          <t>00:25</t>
        </is>
      </c>
      <c r="L56" t="inlineStr"/>
    </row>
    <row r="57">
      <c r="A57" t="inlineStr">
        <is>
          <t>G7-GoJet</t>
        </is>
      </c>
      <c r="B57" t="n">
        <v>4436</v>
      </c>
      <c r="C57" t="inlineStr">
        <is>
          <t>ORD</t>
        </is>
      </c>
      <c r="D57" t="inlineStr">
        <is>
          <t>SGF</t>
        </is>
      </c>
      <c r="E57" t="inlineStr">
        <is>
          <t>XF - EXTREME WEATHER</t>
        </is>
      </c>
      <c r="F57" t="inlineStr">
        <is>
          <t>CRJ-550</t>
        </is>
      </c>
      <c r="G57" t="inlineStr">
        <is>
          <t>0545</t>
        </is>
      </c>
      <c r="H57" t="n">
        <v>29</v>
      </c>
      <c r="I57" s="289" t="n">
        <v>45990.53819444445</v>
      </c>
      <c r="J57" s="289" t="n">
        <v>45990.01521488426</v>
      </c>
      <c r="K57" t="inlineStr">
        <is>
          <t>(12:33)</t>
        </is>
      </c>
      <c r="L57" t="inlineStr"/>
    </row>
    <row r="58">
      <c r="A58" t="inlineStr">
        <is>
          <t>G7-GoJet</t>
        </is>
      </c>
      <c r="B58" t="n">
        <v>4437</v>
      </c>
      <c r="C58" t="inlineStr">
        <is>
          <t>ORD</t>
        </is>
      </c>
      <c r="D58" t="inlineStr">
        <is>
          <t>TYS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0521</t>
        </is>
      </c>
      <c r="H58" t="n">
        <v>32</v>
      </c>
      <c r="I58" s="289" t="n">
        <v>45990.59513888889</v>
      </c>
      <c r="J58" s="289" t="n">
        <v>45990.01591454861</v>
      </c>
      <c r="K58" t="inlineStr">
        <is>
          <t>(13:54)</t>
        </is>
      </c>
      <c r="L58" t="inlineStr"/>
    </row>
    <row r="59">
      <c r="A59" t="inlineStr">
        <is>
          <t>G7-GoJet</t>
        </is>
      </c>
      <c r="B59" t="n">
        <v>4438</v>
      </c>
      <c r="C59" t="inlineStr">
        <is>
          <t>AVP</t>
        </is>
      </c>
      <c r="D59" t="inlineStr">
        <is>
          <t>ORD</t>
        </is>
      </c>
      <c r="E59" t="inlineStr">
        <is>
          <t>XA - ATC GROUND DELAY PROGRAM</t>
        </is>
      </c>
      <c r="F59" t="inlineStr">
        <is>
          <t>CRJ-550</t>
        </is>
      </c>
      <c r="G59" t="inlineStr">
        <is>
          <t>0543</t>
        </is>
      </c>
      <c r="H59" t="n">
        <v>43</v>
      </c>
      <c r="I59" s="289" t="n">
        <v>45992.27083333334</v>
      </c>
      <c r="J59" s="289" t="n">
        <v>45992.02285814815</v>
      </c>
      <c r="K59" t="inlineStr">
        <is>
          <t>(05:57)</t>
        </is>
      </c>
      <c r="L59" t="inlineStr"/>
    </row>
    <row r="60">
      <c r="A60" t="inlineStr">
        <is>
          <t>G7-GoJet</t>
        </is>
      </c>
      <c r="B60" t="n">
        <v>4439</v>
      </c>
      <c r="C60" t="inlineStr">
        <is>
          <t>GRR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0562</t>
        </is>
      </c>
      <c r="H60" t="n">
        <v>49</v>
      </c>
      <c r="I60" s="289" t="n">
        <v>45990.75763888889</v>
      </c>
      <c r="J60" s="289" t="n">
        <v>45990.48964621528</v>
      </c>
      <c r="K60" t="inlineStr">
        <is>
          <t>(06:25)</t>
        </is>
      </c>
      <c r="L60" t="inlineStr"/>
    </row>
    <row r="61">
      <c r="A61" t="inlineStr">
        <is>
          <t>G7-GoJet</t>
        </is>
      </c>
      <c r="B61" t="n">
        <v>4439</v>
      </c>
      <c r="C61" t="inlineStr">
        <is>
          <t>GRR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CRJ-550</t>
        </is>
      </c>
      <c r="G61" t="inlineStr">
        <is>
          <t>0551</t>
        </is>
      </c>
      <c r="H61" t="n">
        <v>49</v>
      </c>
      <c r="I61" s="289" t="n">
        <v>45992.75763888889</v>
      </c>
      <c r="J61" s="289" t="n">
        <v>45992.73597655092</v>
      </c>
      <c r="K61" t="inlineStr">
        <is>
          <t>(00:31)</t>
        </is>
      </c>
      <c r="L61" t="inlineStr"/>
    </row>
    <row r="62">
      <c r="A62" t="inlineStr">
        <is>
          <t>G7-GoJet</t>
        </is>
      </c>
      <c r="B62" t="n">
        <v>4440</v>
      </c>
      <c r="C62" t="inlineStr">
        <is>
          <t>ATW</t>
        </is>
      </c>
      <c r="D62" t="inlineStr">
        <is>
          <t>ORD</t>
        </is>
      </c>
      <c r="E62" t="inlineStr">
        <is>
          <t>XA - ATC GROUND DELAY PROGRAM</t>
        </is>
      </c>
      <c r="F62" t="inlineStr">
        <is>
          <t>CRJ-550</t>
        </is>
      </c>
      <c r="G62" t="inlineStr">
        <is>
          <t>0545</t>
        </is>
      </c>
      <c r="H62" t="n">
        <v>49</v>
      </c>
      <c r="I62" s="289" t="n">
        <v>45990.34375</v>
      </c>
      <c r="J62" s="289" t="n">
        <v>45991.41481072917</v>
      </c>
      <c r="K62" t="inlineStr">
        <is>
          <t>2 01:</t>
        </is>
      </c>
      <c r="L62" t="inlineStr"/>
    </row>
    <row r="63">
      <c r="A63" t="inlineStr">
        <is>
          <t>G7-GoJet</t>
        </is>
      </c>
      <c r="B63" t="n">
        <v>4440</v>
      </c>
      <c r="C63" t="inlineStr">
        <is>
          <t>ATW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0543</t>
        </is>
      </c>
      <c r="H63" t="n">
        <v>50</v>
      </c>
      <c r="I63" s="289" t="n">
        <v>45993.34375</v>
      </c>
      <c r="J63" s="289" t="n">
        <v>45992.89134486111</v>
      </c>
      <c r="K63" t="inlineStr">
        <is>
          <t>(10:51)</t>
        </is>
      </c>
      <c r="L63" t="inlineStr"/>
    </row>
    <row r="64">
      <c r="A64" t="inlineStr">
        <is>
          <t>G7-GoJet</t>
        </is>
      </c>
      <c r="B64" t="n">
        <v>4441</v>
      </c>
      <c r="C64" t="inlineStr">
        <is>
          <t>DAY</t>
        </is>
      </c>
      <c r="D64" t="inlineStr">
        <is>
          <t>ORD</t>
        </is>
      </c>
      <c r="E64" t="inlineStr">
        <is>
          <t>XA - ATC GROUND DELAY PROGRAM</t>
        </is>
      </c>
      <c r="F64" t="inlineStr">
        <is>
          <t>CRJ-550</t>
        </is>
      </c>
      <c r="G64" t="inlineStr">
        <is>
          <t>0524</t>
        </is>
      </c>
      <c r="H64" t="n">
        <v>49</v>
      </c>
      <c r="I64" s="289" t="n">
        <v>45991.74305555555</v>
      </c>
      <c r="J64" s="289" t="n">
        <v>45991.94770695602</v>
      </c>
      <c r="K64" t="inlineStr">
        <is>
          <t>04:54</t>
        </is>
      </c>
      <c r="L64" t="inlineStr"/>
    </row>
    <row r="65">
      <c r="A65" t="inlineStr">
        <is>
          <t>G7-GoJet</t>
        </is>
      </c>
      <c r="B65" t="n">
        <v>4443</v>
      </c>
      <c r="C65" t="inlineStr">
        <is>
          <t>EWR</t>
        </is>
      </c>
      <c r="D65" t="inlineStr">
        <is>
          <t>DCA</t>
        </is>
      </c>
      <c r="E65" t="inlineStr">
        <is>
          <t>XA - ATC GROUND DELAY PROGRAM</t>
        </is>
      </c>
      <c r="F65" t="inlineStr">
        <is>
          <t>CRJ-550</t>
        </is>
      </c>
      <c r="G65" t="inlineStr">
        <is>
          <t>0549</t>
        </is>
      </c>
      <c r="H65" t="n">
        <v>48</v>
      </c>
      <c r="I65" s="289" t="n">
        <v>45991.66666666666</v>
      </c>
      <c r="J65" s="289" t="n">
        <v>45991.86579305556</v>
      </c>
      <c r="K65" t="inlineStr">
        <is>
          <t>04:46</t>
        </is>
      </c>
      <c r="L65" t="inlineStr"/>
    </row>
    <row r="66">
      <c r="A66" t="inlineStr">
        <is>
          <t>G7-GoJet</t>
        </is>
      </c>
      <c r="B66" t="n">
        <v>4444</v>
      </c>
      <c r="C66" t="inlineStr">
        <is>
          <t>BHM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CRJ-550</t>
        </is>
      </c>
      <c r="G66" t="inlineStr">
        <is>
          <t>0543</t>
        </is>
      </c>
      <c r="H66" t="n">
        <v>23</v>
      </c>
      <c r="I66" s="289" t="n">
        <v>45990.86805555555</v>
      </c>
      <c r="J66" s="289" t="n">
        <v>45990.44919412037</v>
      </c>
      <c r="K66" t="inlineStr">
        <is>
          <t>(10:03)</t>
        </is>
      </c>
      <c r="L66" t="inlineStr"/>
    </row>
    <row r="67">
      <c r="A67" t="inlineStr">
        <is>
          <t>G7-GoJet</t>
        </is>
      </c>
      <c r="B67" t="n">
        <v>4444</v>
      </c>
      <c r="C67" t="inlineStr">
        <is>
          <t>BHM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0546</t>
        </is>
      </c>
      <c r="H67" t="n">
        <v>48</v>
      </c>
      <c r="I67" s="289" t="n">
        <v>45991.86805555555</v>
      </c>
      <c r="J67" s="289" t="n">
        <v>45991.79922493055</v>
      </c>
      <c r="K67" t="inlineStr">
        <is>
          <t>(01:39)</t>
        </is>
      </c>
      <c r="L67" t="inlineStr"/>
    </row>
    <row r="68">
      <c r="A68" t="inlineStr">
        <is>
          <t>G7-GoJet</t>
        </is>
      </c>
      <c r="B68" t="n">
        <v>4447</v>
      </c>
      <c r="C68" t="inlineStr">
        <is>
          <t>AVP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0539</t>
        </is>
      </c>
      <c r="H68" t="n">
        <v>36</v>
      </c>
      <c r="I68" s="289" t="n">
        <v>45990.72986111111</v>
      </c>
      <c r="J68" s="289" t="n">
        <v>45990.08555253472</v>
      </c>
      <c r="K68" t="inlineStr">
        <is>
          <t>(15:27)</t>
        </is>
      </c>
      <c r="L68" t="inlineStr"/>
    </row>
    <row r="69">
      <c r="A69" t="inlineStr">
        <is>
          <t>G7-GoJet</t>
        </is>
      </c>
      <c r="B69" t="n">
        <v>4447</v>
      </c>
      <c r="C69" t="inlineStr">
        <is>
          <t>AVP</t>
        </is>
      </c>
      <c r="D69" t="inlineStr">
        <is>
          <t>ORD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0553</t>
        </is>
      </c>
      <c r="H69" t="n">
        <v>46</v>
      </c>
      <c r="I69" s="289" t="n">
        <v>45991.72986111111</v>
      </c>
      <c r="J69" s="289" t="n">
        <v>45991.85953480324</v>
      </c>
      <c r="K69" t="inlineStr">
        <is>
          <t>03:06</t>
        </is>
      </c>
      <c r="L69" t="inlineStr"/>
    </row>
    <row r="70">
      <c r="A70" t="inlineStr">
        <is>
          <t>G7-GoJet</t>
        </is>
      </c>
      <c r="B70" t="n">
        <v>4448</v>
      </c>
      <c r="C70" t="inlineStr">
        <is>
          <t>ORD</t>
        </is>
      </c>
      <c r="D70" t="inlineStr">
        <is>
          <t>SCE</t>
        </is>
      </c>
      <c r="E70" t="inlineStr">
        <is>
          <t>XF - EXTREME WEATHER</t>
        </is>
      </c>
      <c r="F70" t="inlineStr">
        <is>
          <t>CRJ-550</t>
        </is>
      </c>
      <c r="G70" t="inlineStr">
        <is>
          <t>0535</t>
        </is>
      </c>
      <c r="H70" t="n">
        <v>41</v>
      </c>
      <c r="I70" s="289" t="n">
        <v>45990.99652777778</v>
      </c>
      <c r="J70" s="289" t="n">
        <v>45990.32975532408</v>
      </c>
      <c r="K70" t="inlineStr">
        <is>
          <t>(16:00)</t>
        </is>
      </c>
      <c r="L70" t="inlineStr"/>
    </row>
    <row r="71">
      <c r="A71" t="inlineStr">
        <is>
          <t>G7-GoJet</t>
        </is>
      </c>
      <c r="B71" t="n">
        <v>4453</v>
      </c>
      <c r="C71" t="inlineStr">
        <is>
          <t>ORD</t>
        </is>
      </c>
      <c r="D71" t="inlineStr">
        <is>
          <t>SDF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0564</t>
        </is>
      </c>
      <c r="H71" t="n">
        <v>32</v>
      </c>
      <c r="I71" s="289" t="n">
        <v>45990.61458333334</v>
      </c>
      <c r="J71" s="289" t="n">
        <v>45989.97119315972</v>
      </c>
      <c r="K71" t="inlineStr">
        <is>
          <t>(15:26)</t>
        </is>
      </c>
      <c r="L71" t="inlineStr"/>
    </row>
    <row r="72">
      <c r="A72" t="inlineStr">
        <is>
          <t>G7-GoJet</t>
        </is>
      </c>
      <c r="B72" t="n">
        <v>4454</v>
      </c>
      <c r="C72" t="inlineStr">
        <is>
          <t>STL</t>
        </is>
      </c>
      <c r="D72" t="inlineStr">
        <is>
          <t>IAD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0556</t>
        </is>
      </c>
      <c r="H72" t="n">
        <v>47</v>
      </c>
      <c r="I72" s="289" t="n">
        <v>45991.54861111111</v>
      </c>
      <c r="J72" s="289" t="n">
        <v>45991.57981383102</v>
      </c>
      <c r="K72" t="inlineStr">
        <is>
          <t>00:44</t>
        </is>
      </c>
      <c r="L72" t="inlineStr"/>
    </row>
    <row r="73">
      <c r="A73" t="inlineStr">
        <is>
          <t>G7-GoJet</t>
        </is>
      </c>
      <c r="B73" t="n">
        <v>4458</v>
      </c>
      <c r="C73" t="inlineStr">
        <is>
          <t>ORD</t>
        </is>
      </c>
      <c r="D73" t="inlineStr">
        <is>
          <t>LIT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0551</t>
        </is>
      </c>
      <c r="H73" t="n">
        <v>50</v>
      </c>
      <c r="I73" s="289" t="n">
        <v>45990.52291666667</v>
      </c>
      <c r="J73" s="289" t="n">
        <v>45990.68473550926</v>
      </c>
      <c r="K73" t="inlineStr">
        <is>
          <t>03:53</t>
        </is>
      </c>
      <c r="L73" t="inlineStr"/>
    </row>
    <row r="74">
      <c r="A74" t="inlineStr">
        <is>
          <t>G7-GoJet</t>
        </is>
      </c>
      <c r="B74" t="n">
        <v>4461</v>
      </c>
      <c r="C74" t="inlineStr">
        <is>
          <t>ORD</t>
        </is>
      </c>
      <c r="D74" t="inlineStr">
        <is>
          <t>ABE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0507</t>
        </is>
      </c>
      <c r="H74" t="n">
        <v>42</v>
      </c>
      <c r="I74" s="289" t="n">
        <v>45990.57152777778</v>
      </c>
      <c r="J74" s="289" t="n">
        <v>45990.6154378125</v>
      </c>
      <c r="K74" t="inlineStr">
        <is>
          <t>01:03</t>
        </is>
      </c>
      <c r="L74" t="inlineStr"/>
    </row>
    <row r="75">
      <c r="A75" t="inlineStr">
        <is>
          <t>G7-GoJet</t>
        </is>
      </c>
      <c r="B75" t="n">
        <v>4463</v>
      </c>
      <c r="C75" t="inlineStr">
        <is>
          <t>CID</t>
        </is>
      </c>
      <c r="D75" t="inlineStr">
        <is>
          <t>ORD</t>
        </is>
      </c>
      <c r="E75" t="inlineStr">
        <is>
          <t>XF - EXTREME WEATHER</t>
        </is>
      </c>
      <c r="F75" t="inlineStr">
        <is>
          <t>CRJ-550</t>
        </is>
      </c>
      <c r="G75" t="inlineStr">
        <is>
          <t>0579</t>
        </is>
      </c>
      <c r="H75" t="n">
        <v>35</v>
      </c>
      <c r="I75" s="289" t="n">
        <v>45990.65347222222</v>
      </c>
      <c r="J75" s="289" t="n">
        <v>45989.70614792824</v>
      </c>
      <c r="K75" t="inlineStr">
        <is>
          <t>(22:44)</t>
        </is>
      </c>
      <c r="L75" t="inlineStr"/>
    </row>
    <row r="76">
      <c r="A76" t="inlineStr">
        <is>
          <t>G7-GoJet</t>
        </is>
      </c>
      <c r="B76" t="n">
        <v>4466</v>
      </c>
      <c r="C76" t="inlineStr">
        <is>
          <t>SGF</t>
        </is>
      </c>
      <c r="D76" t="inlineStr">
        <is>
          <t>ORD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0545</t>
        </is>
      </c>
      <c r="H76" t="n">
        <v>33</v>
      </c>
      <c r="I76" s="289" t="n">
        <v>45990.63888888889</v>
      </c>
      <c r="J76" s="289" t="n">
        <v>45990.04300065972</v>
      </c>
      <c r="K76" t="inlineStr">
        <is>
          <t>(14:18)</t>
        </is>
      </c>
      <c r="L76" t="inlineStr"/>
    </row>
    <row r="77">
      <c r="A77" t="inlineStr">
        <is>
          <t>G7-GoJet</t>
        </is>
      </c>
      <c r="B77" t="n">
        <v>4468</v>
      </c>
      <c r="C77" t="inlineStr">
        <is>
          <t>ORD</t>
        </is>
      </c>
      <c r="D77" t="inlineStr">
        <is>
          <t>LEX</t>
        </is>
      </c>
      <c r="E77" t="inlineStr">
        <is>
          <t>XF - EXTREME WEATHER</t>
        </is>
      </c>
      <c r="F77" t="inlineStr">
        <is>
          <t>CRJ-550</t>
        </is>
      </c>
      <c r="G77" t="inlineStr">
        <is>
          <t>0508</t>
        </is>
      </c>
      <c r="H77" t="n">
        <v>53</v>
      </c>
      <c r="I77" s="289" t="n">
        <v>45990.69444444445</v>
      </c>
      <c r="J77" s="289" t="n">
        <v>45990.330635</v>
      </c>
      <c r="K77" t="inlineStr">
        <is>
          <t>(08:43)</t>
        </is>
      </c>
      <c r="L77" t="inlineStr"/>
    </row>
    <row r="78">
      <c r="A78" t="inlineStr">
        <is>
          <t>G7-GoJet</t>
        </is>
      </c>
      <c r="B78" t="n">
        <v>4468</v>
      </c>
      <c r="C78" t="inlineStr">
        <is>
          <t>ORD</t>
        </is>
      </c>
      <c r="D78" t="inlineStr">
        <is>
          <t>LEX</t>
        </is>
      </c>
      <c r="E78" t="inlineStr">
        <is>
          <t>XA - ATC GROUND DELAY PROGRAM</t>
        </is>
      </c>
      <c r="F78" t="inlineStr">
        <is>
          <t>CRJ-550</t>
        </is>
      </c>
      <c r="G78" t="inlineStr">
        <is>
          <t>0508</t>
        </is>
      </c>
      <c r="H78" t="n">
        <v>46</v>
      </c>
      <c r="I78" s="289" t="n">
        <v>45991.8875</v>
      </c>
      <c r="J78" s="289" t="n">
        <v>45991.89707527778</v>
      </c>
      <c r="K78" t="inlineStr">
        <is>
          <t>00:13</t>
        </is>
      </c>
      <c r="L78" t="inlineStr"/>
    </row>
    <row r="79">
      <c r="A79" t="inlineStr">
        <is>
          <t>G7-GoJet</t>
        </is>
      </c>
      <c r="B79" t="n">
        <v>4468</v>
      </c>
      <c r="C79" t="inlineStr">
        <is>
          <t>ORD</t>
        </is>
      </c>
      <c r="D79" t="inlineStr">
        <is>
          <t>LEX</t>
        </is>
      </c>
      <c r="E79" t="inlineStr">
        <is>
          <t>XF - EXTREME WEATHER</t>
        </is>
      </c>
      <c r="F79" t="inlineStr">
        <is>
          <t>CRJ-550</t>
        </is>
      </c>
      <c r="G79" t="inlineStr">
        <is>
          <t>0535</t>
        </is>
      </c>
      <c r="H79" t="n">
        <v>49</v>
      </c>
      <c r="I79" s="289" t="n">
        <v>45992.8875</v>
      </c>
      <c r="J79" s="289" t="n">
        <v>45993.05719334491</v>
      </c>
      <c r="K79" t="inlineStr">
        <is>
          <t>04:04</t>
        </is>
      </c>
      <c r="L79" t="inlineStr"/>
    </row>
    <row r="80">
      <c r="A80" t="inlineStr">
        <is>
          <t>G7-GoJet</t>
        </is>
      </c>
      <c r="B80" t="n">
        <v>4469</v>
      </c>
      <c r="C80" t="inlineStr">
        <is>
          <t>GRB</t>
        </is>
      </c>
      <c r="D80" t="inlineStr">
        <is>
          <t>ORD</t>
        </is>
      </c>
      <c r="E80" t="inlineStr">
        <is>
          <t>XF - EXTREME WEATHER</t>
        </is>
      </c>
      <c r="F80" t="inlineStr">
        <is>
          <t>CRJ-550</t>
        </is>
      </c>
      <c r="G80" t="inlineStr">
        <is>
          <t>0545</t>
        </is>
      </c>
      <c r="H80" t="n">
        <v>36</v>
      </c>
      <c r="I80" s="289" t="n">
        <v>45990.44861111111</v>
      </c>
      <c r="J80" s="289" t="n">
        <v>45990.01452527778</v>
      </c>
      <c r="K80" t="inlineStr">
        <is>
          <t>(10:25)</t>
        </is>
      </c>
      <c r="L80" t="inlineStr"/>
    </row>
    <row r="81">
      <c r="A81" t="inlineStr">
        <is>
          <t>G7-GoJet</t>
        </is>
      </c>
      <c r="B81" t="n">
        <v>4470</v>
      </c>
      <c r="C81" t="inlineStr">
        <is>
          <t>ROA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CRJ-550</t>
        </is>
      </c>
      <c r="G81" t="inlineStr">
        <is>
          <t>0563</t>
        </is>
      </c>
      <c r="H81" t="n">
        <v>35</v>
      </c>
      <c r="I81" s="289" t="n">
        <v>45990.58958333333</v>
      </c>
      <c r="J81" s="289" t="n">
        <v>45990.88748533565</v>
      </c>
      <c r="K81" t="inlineStr">
        <is>
          <t>07:08</t>
        </is>
      </c>
      <c r="L81" t="inlineStr"/>
    </row>
    <row r="82">
      <c r="A82" t="inlineStr">
        <is>
          <t>G7-GoJet</t>
        </is>
      </c>
      <c r="B82" t="n">
        <v>4471</v>
      </c>
      <c r="C82" t="inlineStr">
        <is>
          <t>IAD</t>
        </is>
      </c>
      <c r="D82" t="inlineStr">
        <is>
          <t>RIC</t>
        </is>
      </c>
      <c r="E82" t="inlineStr">
        <is>
          <t>XF - EXTREME WEATHER</t>
        </is>
      </c>
      <c r="F82" t="inlineStr">
        <is>
          <t>CRJ-550</t>
        </is>
      </c>
      <c r="G82" t="inlineStr">
        <is>
          <t>0556</t>
        </is>
      </c>
      <c r="H82" t="n">
        <v>46</v>
      </c>
      <c r="I82" s="289" t="n">
        <v>45991.72569444445</v>
      </c>
      <c r="J82" s="289" t="n">
        <v>45991.62165988426</v>
      </c>
      <c r="K82" t="inlineStr">
        <is>
          <t>(02:29)</t>
        </is>
      </c>
      <c r="L82" t="inlineStr"/>
    </row>
    <row r="83">
      <c r="A83" t="inlineStr">
        <is>
          <t>G7-GoJet</t>
        </is>
      </c>
      <c r="B83" t="n">
        <v>4475</v>
      </c>
      <c r="C83" t="inlineStr">
        <is>
          <t>ORD</t>
        </is>
      </c>
      <c r="D83" t="inlineStr">
        <is>
          <t>ATW</t>
        </is>
      </c>
      <c r="E83" t="inlineStr">
        <is>
          <t>XF - EXTREME WEATHER</t>
        </is>
      </c>
      <c r="F83" t="inlineStr">
        <is>
          <t>CRJ-550</t>
        </is>
      </c>
      <c r="G83" t="inlineStr">
        <is>
          <t>0543</t>
        </is>
      </c>
      <c r="H83" t="n">
        <v>22</v>
      </c>
      <c r="I83" s="289" t="n">
        <v>45990.53125</v>
      </c>
      <c r="J83" s="289" t="n">
        <v>45990.62626847222</v>
      </c>
      <c r="K83" t="inlineStr">
        <is>
          <t>02:16</t>
        </is>
      </c>
      <c r="L83" t="inlineStr"/>
    </row>
    <row r="84">
      <c r="A84" t="inlineStr">
        <is>
          <t>G7-GoJet</t>
        </is>
      </c>
      <c r="B84" t="n">
        <v>4475</v>
      </c>
      <c r="C84" t="inlineStr">
        <is>
          <t>ORD</t>
        </is>
      </c>
      <c r="D84" t="inlineStr">
        <is>
          <t>ATW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0540</t>
        </is>
      </c>
      <c r="H84" t="n">
        <v>29</v>
      </c>
      <c r="I84" s="289" t="n">
        <v>45992.53125</v>
      </c>
      <c r="J84" s="289" t="n">
        <v>45992.43725998842</v>
      </c>
      <c r="K84" t="inlineStr">
        <is>
          <t>(02:15)</t>
        </is>
      </c>
      <c r="L84" t="inlineStr"/>
    </row>
    <row r="85">
      <c r="A85" t="inlineStr">
        <is>
          <t>G7-GoJet</t>
        </is>
      </c>
      <c r="B85" t="n">
        <v>4480</v>
      </c>
      <c r="C85" t="inlineStr">
        <is>
          <t>CID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0539</t>
        </is>
      </c>
      <c r="H85" t="n">
        <v>37</v>
      </c>
      <c r="I85" s="289" t="n">
        <v>45990.27083333334</v>
      </c>
      <c r="J85" s="289" t="n">
        <v>45989.52066351852</v>
      </c>
      <c r="K85" t="inlineStr">
        <is>
          <t>(18:00)</t>
        </is>
      </c>
      <c r="L85" t="inlineStr"/>
    </row>
    <row r="86">
      <c r="A86" t="inlineStr">
        <is>
          <t>G7-GoJet</t>
        </is>
      </c>
      <c r="B86" t="n">
        <v>4483</v>
      </c>
      <c r="C86" t="inlineStr">
        <is>
          <t>XNA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0556</t>
        </is>
      </c>
      <c r="H86" t="n">
        <v>40</v>
      </c>
      <c r="I86" s="289" t="n">
        <v>45990.76944444444</v>
      </c>
      <c r="J86" s="289" t="n">
        <v>45990.46806747685</v>
      </c>
      <c r="K86" t="inlineStr">
        <is>
          <t>(07:13)</t>
        </is>
      </c>
      <c r="L86" t="inlineStr"/>
    </row>
    <row r="87">
      <c r="A87" t="inlineStr">
        <is>
          <t>G7-GoJet</t>
        </is>
      </c>
      <c r="B87" t="n">
        <v>4483</v>
      </c>
      <c r="C87" t="inlineStr">
        <is>
          <t>XNA</t>
        </is>
      </c>
      <c r="D87" t="inlineStr">
        <is>
          <t>ORD</t>
        </is>
      </c>
      <c r="E87" t="inlineStr">
        <is>
          <t>XA - ATC GROUND DELAY PROGRAM</t>
        </is>
      </c>
      <c r="F87" t="inlineStr">
        <is>
          <t>CRJ-550</t>
        </is>
      </c>
      <c r="G87" t="inlineStr">
        <is>
          <t>0508</t>
        </is>
      </c>
      <c r="H87" t="n">
        <v>47</v>
      </c>
      <c r="I87" s="289" t="n">
        <v>45991.76944444444</v>
      </c>
      <c r="J87" s="289" t="n">
        <v>45991.89713399306</v>
      </c>
      <c r="K87" t="inlineStr">
        <is>
          <t>03:03</t>
        </is>
      </c>
      <c r="L87" t="inlineStr"/>
    </row>
    <row r="88">
      <c r="A88" t="inlineStr">
        <is>
          <t>G7-GoJet</t>
        </is>
      </c>
      <c r="B88" t="n">
        <v>4483</v>
      </c>
      <c r="C88" t="inlineStr">
        <is>
          <t>XNA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CRJ-550</t>
        </is>
      </c>
      <c r="G88" t="inlineStr">
        <is>
          <t>0564</t>
        </is>
      </c>
      <c r="H88" t="n">
        <v>50</v>
      </c>
      <c r="I88" s="289" t="n">
        <v>45992.76944444444</v>
      </c>
      <c r="J88" s="289" t="n">
        <v>45992.43909795139</v>
      </c>
      <c r="K88" t="inlineStr">
        <is>
          <t>(07:55)</t>
        </is>
      </c>
      <c r="L88" t="inlineStr"/>
    </row>
    <row r="89">
      <c r="A89" t="inlineStr">
        <is>
          <t>G7-GoJet</t>
        </is>
      </c>
      <c r="B89" t="n">
        <v>4484</v>
      </c>
      <c r="C89" t="inlineStr">
        <is>
          <t>TVC</t>
        </is>
      </c>
      <c r="D89" t="inlineStr">
        <is>
          <t>ORD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0554</t>
        </is>
      </c>
      <c r="H89" t="n">
        <v>48</v>
      </c>
      <c r="I89" s="289" t="n">
        <v>45990.67777777778</v>
      </c>
      <c r="J89" s="289" t="n">
        <v>45990.50541991898</v>
      </c>
      <c r="K89" t="inlineStr">
        <is>
          <t>(04:08)</t>
        </is>
      </c>
      <c r="L89" t="inlineStr"/>
    </row>
    <row r="90">
      <c r="A90" t="inlineStr">
        <is>
          <t>G7-GoJet</t>
        </is>
      </c>
      <c r="B90" t="n">
        <v>4487</v>
      </c>
      <c r="C90" t="inlineStr">
        <is>
          <t>ORD</t>
        </is>
      </c>
      <c r="D90" t="inlineStr">
        <is>
          <t>STL</t>
        </is>
      </c>
      <c r="E90" t="inlineStr">
        <is>
          <t>XF - EXTREME WEATHER</t>
        </is>
      </c>
      <c r="F90" t="inlineStr">
        <is>
          <t>CRJ-550</t>
        </is>
      </c>
      <c r="G90" t="inlineStr">
        <is>
          <t>0552</t>
        </is>
      </c>
      <c r="H90" t="n">
        <v>48</v>
      </c>
      <c r="I90" s="289" t="n">
        <v>45990.89097222222</v>
      </c>
      <c r="J90" s="289" t="n">
        <v>45990.44581420139</v>
      </c>
      <c r="K90" t="inlineStr">
        <is>
          <t>(10:41)</t>
        </is>
      </c>
      <c r="L90" t="inlineStr"/>
    </row>
    <row r="91">
      <c r="A91" t="inlineStr">
        <is>
          <t>G7-GoJet</t>
        </is>
      </c>
      <c r="B91" t="n">
        <v>4487</v>
      </c>
      <c r="C91" t="inlineStr">
        <is>
          <t>ORD</t>
        </is>
      </c>
      <c r="D91" t="inlineStr">
        <is>
          <t>STL</t>
        </is>
      </c>
      <c r="E91" t="inlineStr">
        <is>
          <t>XA - ATC GROUND DELAY PROGRAM</t>
        </is>
      </c>
      <c r="F91" t="inlineStr">
        <is>
          <t>CRJ-550</t>
        </is>
      </c>
      <c r="G91" t="inlineStr">
        <is>
          <t>0564</t>
        </is>
      </c>
      <c r="H91" t="n">
        <v>50</v>
      </c>
      <c r="I91" s="289" t="n">
        <v>45991.89097222222</v>
      </c>
      <c r="J91" s="289" t="n">
        <v>45991.93762945602</v>
      </c>
      <c r="K91" t="inlineStr">
        <is>
          <t>01:07</t>
        </is>
      </c>
      <c r="L91" t="inlineStr"/>
    </row>
    <row r="92">
      <c r="A92" t="inlineStr">
        <is>
          <t>G7-GoJet</t>
        </is>
      </c>
      <c r="B92" t="n">
        <v>4488</v>
      </c>
      <c r="C92" t="inlineStr">
        <is>
          <t>RIC</t>
        </is>
      </c>
      <c r="D92" t="inlineStr">
        <is>
          <t>ORD</t>
        </is>
      </c>
      <c r="E92" t="inlineStr">
        <is>
          <t>XF - EXTREME WEATHER</t>
        </is>
      </c>
      <c r="F92" t="inlineStr">
        <is>
          <t>CRJ-550</t>
        </is>
      </c>
      <c r="G92" t="inlineStr">
        <is>
          <t>0565</t>
        </is>
      </c>
      <c r="H92" t="n">
        <v>46</v>
      </c>
      <c r="I92" s="289" t="n">
        <v>45990.44166666667</v>
      </c>
      <c r="J92" s="289" t="n">
        <v>45990.91237141204</v>
      </c>
      <c r="K92" t="inlineStr">
        <is>
          <t>11:17</t>
        </is>
      </c>
      <c r="L92" t="inlineStr"/>
    </row>
    <row r="93">
      <c r="A93" t="inlineStr">
        <is>
          <t>G7-GoJet</t>
        </is>
      </c>
      <c r="B93" t="n">
        <v>4489</v>
      </c>
      <c r="C93" t="inlineStr">
        <is>
          <t>PIA</t>
        </is>
      </c>
      <c r="D93" t="inlineStr">
        <is>
          <t>ORD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0579</t>
        </is>
      </c>
      <c r="H93" t="n">
        <v>51</v>
      </c>
      <c r="I93" s="289" t="n">
        <v>45990.64583333334</v>
      </c>
      <c r="J93" s="289" t="n">
        <v>45990.5576552662</v>
      </c>
      <c r="K93" t="inlineStr">
        <is>
          <t>(02:06)</t>
        </is>
      </c>
      <c r="L93" t="inlineStr"/>
    </row>
    <row r="94">
      <c r="A94" t="inlineStr">
        <is>
          <t>G7-GoJet</t>
        </is>
      </c>
      <c r="B94" t="n">
        <v>4491</v>
      </c>
      <c r="C94" t="inlineStr">
        <is>
          <t>MSN</t>
        </is>
      </c>
      <c r="D94" t="inlineStr">
        <is>
          <t>ORD</t>
        </is>
      </c>
      <c r="E94" t="inlineStr">
        <is>
          <t>XF - EXTREME WEATHER</t>
        </is>
      </c>
      <c r="F94" t="inlineStr">
        <is>
          <t>CRJ-550</t>
        </is>
      </c>
      <c r="G94" t="inlineStr">
        <is>
          <t>0540</t>
        </is>
      </c>
      <c r="H94" t="n">
        <v>29</v>
      </c>
      <c r="I94" s="289" t="n">
        <v>45990.44097222222</v>
      </c>
      <c r="J94" s="289" t="n">
        <v>45989.6980346875</v>
      </c>
      <c r="K94" t="inlineStr">
        <is>
          <t>(17:49)</t>
        </is>
      </c>
      <c r="L94" t="inlineStr"/>
    </row>
    <row r="95">
      <c r="A95" t="inlineStr">
        <is>
          <t>G7-GoJet</t>
        </is>
      </c>
      <c r="B95" t="n">
        <v>4492</v>
      </c>
      <c r="C95" t="inlineStr">
        <is>
          <t>SGF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0563</t>
        </is>
      </c>
      <c r="H95" t="n">
        <v>49</v>
      </c>
      <c r="I95" s="289" t="n">
        <v>45990.77430555555</v>
      </c>
      <c r="J95" s="289" t="n">
        <v>45990.47079534722</v>
      </c>
      <c r="K95" t="inlineStr">
        <is>
          <t>(07:17)</t>
        </is>
      </c>
      <c r="L95" t="inlineStr"/>
    </row>
    <row r="96">
      <c r="A96" t="inlineStr">
        <is>
          <t>G7-GoJet</t>
        </is>
      </c>
      <c r="B96" t="n">
        <v>4492</v>
      </c>
      <c r="C96" t="inlineStr">
        <is>
          <t>SGF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0568</t>
        </is>
      </c>
      <c r="H96" t="n">
        <v>49</v>
      </c>
      <c r="I96" s="289" t="n">
        <v>45992.77430555555</v>
      </c>
      <c r="J96" s="289" t="n">
        <v>45992.71253567129</v>
      </c>
      <c r="K96" t="inlineStr">
        <is>
          <t>(01:28)</t>
        </is>
      </c>
      <c r="L96" t="inlineStr"/>
    </row>
    <row r="97">
      <c r="A97" t="inlineStr">
        <is>
          <t>G7-GoJet</t>
        </is>
      </c>
      <c r="B97" t="n">
        <v>4495</v>
      </c>
      <c r="C97" t="inlineStr">
        <is>
          <t>XNA</t>
        </is>
      </c>
      <c r="D97" t="inlineStr">
        <is>
          <t>ORD</t>
        </is>
      </c>
      <c r="E97" t="inlineStr">
        <is>
          <t>XA - ATC GROUND DELAY PROGRAM</t>
        </is>
      </c>
      <c r="F97" t="inlineStr">
        <is>
          <t>CRJ-550</t>
        </is>
      </c>
      <c r="G97" t="inlineStr">
        <is>
          <t>0535</t>
        </is>
      </c>
      <c r="H97" t="n">
        <v>48</v>
      </c>
      <c r="I97" s="289" t="n">
        <v>45992.32291666666</v>
      </c>
      <c r="J97" s="289" t="n">
        <v>45992.0153406713</v>
      </c>
      <c r="K97" t="inlineStr">
        <is>
          <t>(07:22)</t>
        </is>
      </c>
      <c r="L97" t="inlineStr"/>
    </row>
    <row r="98">
      <c r="A98" t="inlineStr">
        <is>
          <t>G7-GoJet</t>
        </is>
      </c>
      <c r="B98" t="n">
        <v>4498</v>
      </c>
      <c r="C98" t="inlineStr">
        <is>
          <t>STL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CRJ-550</t>
        </is>
      </c>
      <c r="G98" t="inlineStr">
        <is>
          <t>0552</t>
        </is>
      </c>
      <c r="H98" t="n">
        <v>41</v>
      </c>
      <c r="I98" s="289" t="n">
        <v>45990.52152777778</v>
      </c>
      <c r="J98" s="289" t="n">
        <v>45989.97059152778</v>
      </c>
      <c r="K98" t="inlineStr">
        <is>
          <t>(13:13)</t>
        </is>
      </c>
      <c r="L98" t="inlineStr"/>
    </row>
    <row r="99">
      <c r="A99" t="inlineStr">
        <is>
          <t>G7-GoJet</t>
        </is>
      </c>
      <c r="B99" t="n">
        <v>4498</v>
      </c>
      <c r="C99" t="inlineStr">
        <is>
          <t>STL</t>
        </is>
      </c>
      <c r="D99" t="inlineStr">
        <is>
          <t>ORD</t>
        </is>
      </c>
      <c r="E99" t="inlineStr">
        <is>
          <t>XF - EXTREME WEATHER</t>
        </is>
      </c>
      <c r="F99" t="inlineStr">
        <is>
          <t>CRJ-550</t>
        </is>
      </c>
      <c r="G99" t="inlineStr">
        <is>
          <t>0565</t>
        </is>
      </c>
      <c r="H99" t="n">
        <v>44</v>
      </c>
      <c r="I99" s="289" t="n">
        <v>45992.52152777778</v>
      </c>
      <c r="J99" s="289" t="n">
        <v>45992.43833274306</v>
      </c>
      <c r="K99" t="inlineStr">
        <is>
          <t>(01:59)</t>
        </is>
      </c>
      <c r="L99" t="inlineStr"/>
    </row>
    <row r="100">
      <c r="A100" t="inlineStr">
        <is>
          <t>G7-GoJet</t>
        </is>
      </c>
      <c r="B100" t="n">
        <v>4501</v>
      </c>
      <c r="C100" t="inlineStr">
        <is>
          <t>ORD</t>
        </is>
      </c>
      <c r="D100" t="inlineStr">
        <is>
          <t>AVP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0539</t>
        </is>
      </c>
      <c r="H100" t="n">
        <v>20</v>
      </c>
      <c r="I100" s="289" t="n">
        <v>45990.57986111111</v>
      </c>
      <c r="J100" s="289" t="n">
        <v>45990.0154899074</v>
      </c>
      <c r="K100" t="inlineStr">
        <is>
          <t>(13:32)</t>
        </is>
      </c>
      <c r="L100" t="inlineStr"/>
    </row>
    <row r="101">
      <c r="A101" t="inlineStr">
        <is>
          <t>G7-GoJet</t>
        </is>
      </c>
      <c r="B101" t="n">
        <v>4501</v>
      </c>
      <c r="C101" t="inlineStr">
        <is>
          <t>ORD</t>
        </is>
      </c>
      <c r="D101" t="inlineStr">
        <is>
          <t>AVP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0553</t>
        </is>
      </c>
      <c r="H101" t="n">
        <v>48</v>
      </c>
      <c r="I101" s="289" t="n">
        <v>45991.57986111111</v>
      </c>
      <c r="J101" s="289" t="n">
        <v>45991.81779207176</v>
      </c>
      <c r="K101" t="inlineStr">
        <is>
          <t>05:42</t>
        </is>
      </c>
      <c r="L101" t="inlineStr"/>
    </row>
    <row r="102">
      <c r="A102" t="inlineStr">
        <is>
          <t>G7-GoJet</t>
        </is>
      </c>
      <c r="B102" t="n">
        <v>4504</v>
      </c>
      <c r="C102" t="inlineStr">
        <is>
          <t>ORD</t>
        </is>
      </c>
      <c r="D102" t="inlineStr">
        <is>
          <t>CHA</t>
        </is>
      </c>
      <c r="E102" t="inlineStr">
        <is>
          <t>XF - EXTREME WEATHER</t>
        </is>
      </c>
      <c r="F102" t="inlineStr">
        <is>
          <t>CRJ-550</t>
        </is>
      </c>
      <c r="G102" t="inlineStr">
        <is>
          <t>0539</t>
        </is>
      </c>
      <c r="H102" t="n">
        <v>40</v>
      </c>
      <c r="I102" s="289" t="n">
        <v>45990.36458333334</v>
      </c>
      <c r="J102" s="289" t="n">
        <v>45989.52094572916</v>
      </c>
      <c r="K102" t="inlineStr">
        <is>
          <t>(20:14)</t>
        </is>
      </c>
      <c r="L102" t="inlineStr"/>
    </row>
    <row r="103">
      <c r="A103" t="inlineStr">
        <is>
          <t>G7-GoJet</t>
        </is>
      </c>
      <c r="B103" t="n">
        <v>4505</v>
      </c>
      <c r="C103" t="inlineStr">
        <is>
          <t>ROA</t>
        </is>
      </c>
      <c r="D103" t="inlineStr">
        <is>
          <t>ORD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0546</t>
        </is>
      </c>
      <c r="H103" t="n">
        <v>31</v>
      </c>
      <c r="I103" s="289" t="n">
        <v>45990.91666666666</v>
      </c>
      <c r="J103" s="289" t="n">
        <v>45990.37453519676</v>
      </c>
      <c r="K103" t="inlineStr">
        <is>
          <t>(13:00)</t>
        </is>
      </c>
      <c r="L103" t="inlineStr"/>
    </row>
    <row r="104">
      <c r="A104" t="inlineStr">
        <is>
          <t>G7-GoJet</t>
        </is>
      </c>
      <c r="B104" t="n">
        <v>4505</v>
      </c>
      <c r="C104" t="inlineStr">
        <is>
          <t>ROA</t>
        </is>
      </c>
      <c r="D104" t="inlineStr">
        <is>
          <t>ORD</t>
        </is>
      </c>
      <c r="E104" t="inlineStr">
        <is>
          <t>XF - EXTREME WEATHER</t>
        </is>
      </c>
      <c r="F104" t="inlineStr">
        <is>
          <t>CRJ-550</t>
        </is>
      </c>
      <c r="G104" t="inlineStr">
        <is>
          <t>0507</t>
        </is>
      </c>
      <c r="H104" t="n">
        <v>49</v>
      </c>
      <c r="I104" s="289" t="n">
        <v>45991.91666666666</v>
      </c>
      <c r="J104" s="289" t="n">
        <v>45991.88186908565</v>
      </c>
      <c r="K104" t="inlineStr">
        <is>
          <t>(00:50)</t>
        </is>
      </c>
      <c r="L104" t="inlineStr"/>
    </row>
    <row r="105">
      <c r="A105" t="inlineStr">
        <is>
          <t>G7-GoJet</t>
        </is>
      </c>
      <c r="B105" t="n">
        <v>4507</v>
      </c>
      <c r="C105" t="inlineStr">
        <is>
          <t>ORD</t>
        </is>
      </c>
      <c r="D105" t="inlineStr">
        <is>
          <t>CHA</t>
        </is>
      </c>
      <c r="E105" t="inlineStr">
        <is>
          <t>XF - EXTREME WEATHER</t>
        </is>
      </c>
      <c r="F105" t="inlineStr">
        <is>
          <t>CRJ-550</t>
        </is>
      </c>
      <c r="G105" t="inlineStr">
        <is>
          <t>0579</t>
        </is>
      </c>
      <c r="H105" t="n">
        <v>48</v>
      </c>
      <c r="I105" s="289" t="n">
        <v>45990.74305555555</v>
      </c>
      <c r="J105" s="289" t="n">
        <v>45990.66874284722</v>
      </c>
      <c r="K105" t="inlineStr">
        <is>
          <t>(01:47)</t>
        </is>
      </c>
      <c r="L105" t="inlineStr"/>
    </row>
    <row r="106">
      <c r="A106" t="inlineStr">
        <is>
          <t>G7-GoJet</t>
        </is>
      </c>
      <c r="B106" t="n">
        <v>4513</v>
      </c>
      <c r="C106" t="inlineStr">
        <is>
          <t>ORD</t>
        </is>
      </c>
      <c r="D106" t="inlineStr">
        <is>
          <t>RIC</t>
        </is>
      </c>
      <c r="E106" t="inlineStr">
        <is>
          <t>XF - EXTREME WEATHER</t>
        </is>
      </c>
      <c r="F106" t="inlineStr">
        <is>
          <t>CRJ-550</t>
        </is>
      </c>
      <c r="G106" t="inlineStr">
        <is>
          <t>0562</t>
        </is>
      </c>
      <c r="H106" t="n">
        <v>49</v>
      </c>
      <c r="I106" s="289" t="n">
        <v>45991.31597222222</v>
      </c>
      <c r="J106" s="289" t="n">
        <v>45990.87078197917</v>
      </c>
      <c r="K106" t="inlineStr">
        <is>
          <t>(10:41)</t>
        </is>
      </c>
      <c r="L106" t="inlineStr"/>
    </row>
    <row r="107">
      <c r="A107" t="inlineStr">
        <is>
          <t>G7-GoJet</t>
        </is>
      </c>
      <c r="B107" t="n">
        <v>4515</v>
      </c>
      <c r="C107" t="inlineStr">
        <is>
          <t>ICT</t>
        </is>
      </c>
      <c r="D107" t="inlineStr">
        <is>
          <t>ORD</t>
        </is>
      </c>
      <c r="E107" t="inlineStr">
        <is>
          <t>XF - EXTREME WEATHER</t>
        </is>
      </c>
      <c r="F107" t="inlineStr">
        <is>
          <t>CRJ-550</t>
        </is>
      </c>
      <c r="G107" t="inlineStr">
        <is>
          <t>0535</t>
        </is>
      </c>
      <c r="H107" t="n">
        <v>28</v>
      </c>
      <c r="I107" s="289" t="n">
        <v>45990.85416666666</v>
      </c>
      <c r="J107" s="289" t="n">
        <v>45990.32947518519</v>
      </c>
      <c r="K107" t="inlineStr">
        <is>
          <t>(12:35)</t>
        </is>
      </c>
      <c r="L107" t="inlineStr">
        <is>
          <t>OO</t>
        </is>
      </c>
    </row>
    <row r="108">
      <c r="A108" t="inlineStr">
        <is>
          <t>G7-GoJet</t>
        </is>
      </c>
      <c r="B108" t="n">
        <v>4515</v>
      </c>
      <c r="C108" t="inlineStr">
        <is>
          <t>ICT</t>
        </is>
      </c>
      <c r="D108" t="inlineStr">
        <is>
          <t>ORD</t>
        </is>
      </c>
      <c r="E108" t="inlineStr">
        <is>
          <t>XA - ATC GROUND DELAY PROGRAM</t>
        </is>
      </c>
      <c r="F108" t="inlineStr">
        <is>
          <t>CRJ-550</t>
        </is>
      </c>
      <c r="G108" t="inlineStr">
        <is>
          <t>0511</t>
        </is>
      </c>
      <c r="H108" t="n">
        <v>49</v>
      </c>
      <c r="I108" s="289" t="n">
        <v>45991.85416666666</v>
      </c>
      <c r="J108" s="289" t="n">
        <v>45991.86346483796</v>
      </c>
      <c r="K108" t="inlineStr">
        <is>
          <t>00:13</t>
        </is>
      </c>
      <c r="L108" t="inlineStr"/>
    </row>
    <row r="109">
      <c r="A109" t="inlineStr">
        <is>
          <t>G7-GoJet</t>
        </is>
      </c>
      <c r="B109" t="n">
        <v>4516</v>
      </c>
      <c r="C109" t="inlineStr">
        <is>
          <t>CID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CRJ-550</t>
        </is>
      </c>
      <c r="G109" t="inlineStr">
        <is>
          <t>0546</t>
        </is>
      </c>
      <c r="H109" t="n">
        <v>35</v>
      </c>
      <c r="I109" s="289" t="n">
        <v>45990.90625</v>
      </c>
      <c r="J109" s="289" t="n">
        <v>45989.70637054398</v>
      </c>
      <c r="K109" t="inlineStr">
        <is>
          <t>(2 04:)</t>
        </is>
      </c>
      <c r="L109" t="inlineStr"/>
    </row>
    <row r="110">
      <c r="A110" t="inlineStr">
        <is>
          <t>G7-GoJet</t>
        </is>
      </c>
      <c r="B110" t="n">
        <v>4516</v>
      </c>
      <c r="C110" t="inlineStr">
        <is>
          <t>CID</t>
        </is>
      </c>
      <c r="D110" t="inlineStr">
        <is>
          <t>ORD</t>
        </is>
      </c>
      <c r="E110" t="inlineStr">
        <is>
          <t>XA - ATC GROUND DELAY PROGRAM</t>
        </is>
      </c>
      <c r="F110" t="inlineStr">
        <is>
          <t>CRJ-550</t>
        </is>
      </c>
      <c r="G110" t="inlineStr">
        <is>
          <t>0579</t>
        </is>
      </c>
      <c r="H110" t="n">
        <v>49</v>
      </c>
      <c r="I110" s="289" t="n">
        <v>45991.90625</v>
      </c>
      <c r="J110" s="289" t="n">
        <v>45991.87510084491</v>
      </c>
      <c r="K110" t="inlineStr">
        <is>
          <t>(00:44)</t>
        </is>
      </c>
      <c r="L110" t="inlineStr"/>
    </row>
    <row r="111">
      <c r="A111" t="inlineStr">
        <is>
          <t>G7-GoJet</t>
        </is>
      </c>
      <c r="B111" t="n">
        <v>4517</v>
      </c>
      <c r="C111" t="inlineStr">
        <is>
          <t>ORD</t>
        </is>
      </c>
      <c r="D111" t="inlineStr">
        <is>
          <t>SCE</t>
        </is>
      </c>
      <c r="E111" t="inlineStr">
        <is>
          <t>XF - EXTREME WEATHER</t>
        </is>
      </c>
      <c r="F111" t="inlineStr">
        <is>
          <t>CRJ-550</t>
        </is>
      </c>
      <c r="G111" t="inlineStr">
        <is>
          <t>0520</t>
        </is>
      </c>
      <c r="H111" t="n">
        <v>45</v>
      </c>
      <c r="I111" s="289" t="n">
        <v>45990.58888888889</v>
      </c>
      <c r="J111" s="289" t="n">
        <v>45990.63161842593</v>
      </c>
      <c r="K111" t="inlineStr">
        <is>
          <t>01:01</t>
        </is>
      </c>
      <c r="L111" t="inlineStr"/>
    </row>
    <row r="112">
      <c r="A112" t="inlineStr">
        <is>
          <t>G7-GoJet</t>
        </is>
      </c>
      <c r="B112" t="n">
        <v>4519</v>
      </c>
      <c r="C112" t="inlineStr">
        <is>
          <t>ORD</t>
        </is>
      </c>
      <c r="D112" t="inlineStr">
        <is>
          <t>SCE</t>
        </is>
      </c>
      <c r="E112" t="inlineStr">
        <is>
          <t>XF - EXTREME WEATHER</t>
        </is>
      </c>
      <c r="F112" t="inlineStr">
        <is>
          <t>CRJ-550</t>
        </is>
      </c>
      <c r="G112" t="inlineStr">
        <is>
          <t>0540</t>
        </is>
      </c>
      <c r="H112" t="n">
        <v>50</v>
      </c>
      <c r="I112" s="289" t="n">
        <v>45990.74652777778</v>
      </c>
      <c r="J112" s="289" t="n">
        <v>45990.65897248843</v>
      </c>
      <c r="K112" t="inlineStr">
        <is>
          <t>(02:06)</t>
        </is>
      </c>
      <c r="L112" t="inlineStr"/>
    </row>
    <row r="113">
      <c r="A113" t="inlineStr">
        <is>
          <t>G7-GoJet</t>
        </is>
      </c>
      <c r="B113" t="n">
        <v>4519</v>
      </c>
      <c r="C113" t="inlineStr">
        <is>
          <t>ORD</t>
        </is>
      </c>
      <c r="D113" t="inlineStr">
        <is>
          <t>SCE</t>
        </is>
      </c>
      <c r="E113" t="inlineStr">
        <is>
          <t>XA - ATC GROUND DELAY PROGRAM</t>
        </is>
      </c>
      <c r="F113" t="inlineStr">
        <is>
          <t>CRJ-550</t>
        </is>
      </c>
      <c r="G113" t="inlineStr">
        <is>
          <t>0565</t>
        </is>
      </c>
      <c r="H113" t="n">
        <v>51</v>
      </c>
      <c r="I113" s="289" t="n">
        <v>45991.74652777778</v>
      </c>
      <c r="J113" s="289" t="n">
        <v>45991.87500409722</v>
      </c>
      <c r="K113" t="inlineStr">
        <is>
          <t>03:05</t>
        </is>
      </c>
      <c r="L113" t="inlineStr"/>
    </row>
    <row r="114">
      <c r="A114" t="inlineStr">
        <is>
          <t>G7-GoJet</t>
        </is>
      </c>
      <c r="B114" t="n">
        <v>4519</v>
      </c>
      <c r="C114" t="inlineStr">
        <is>
          <t>ORD</t>
        </is>
      </c>
      <c r="D114" t="inlineStr">
        <is>
          <t>SCE</t>
        </is>
      </c>
      <c r="E114" t="inlineStr">
        <is>
          <t>XF - EXTREME WEATHER</t>
        </is>
      </c>
      <c r="F114" t="inlineStr">
        <is>
          <t>CRJ-550</t>
        </is>
      </c>
      <c r="G114" t="inlineStr">
        <is>
          <t>0521</t>
        </is>
      </c>
      <c r="H114" t="n">
        <v>52</v>
      </c>
      <c r="I114" s="289" t="n">
        <v>45992.76388888889</v>
      </c>
      <c r="J114" s="289" t="n">
        <v>45992.93038534722</v>
      </c>
      <c r="K114" t="inlineStr">
        <is>
          <t>03:59</t>
        </is>
      </c>
      <c r="L114" t="inlineStr"/>
    </row>
    <row r="115">
      <c r="A115" t="inlineStr">
        <is>
          <t>G7-GoJet</t>
        </is>
      </c>
      <c r="B115" t="n">
        <v>4520</v>
      </c>
      <c r="C115" t="inlineStr">
        <is>
          <t>TVC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CRJ-550</t>
        </is>
      </c>
      <c r="G115" t="inlineStr">
        <is>
          <t>0564</t>
        </is>
      </c>
      <c r="H115" t="n">
        <v>39</v>
      </c>
      <c r="I115" s="289" t="n">
        <v>45990.56388888889</v>
      </c>
      <c r="J115" s="289" t="n">
        <v>45990.0124690625</v>
      </c>
      <c r="K115" t="inlineStr">
        <is>
          <t>(13:14)</t>
        </is>
      </c>
      <c r="L115" t="inlineStr"/>
    </row>
    <row r="116">
      <c r="A116" t="inlineStr">
        <is>
          <t>G7-GoJet</t>
        </is>
      </c>
      <c r="B116" t="n">
        <v>4522</v>
      </c>
      <c r="C116" t="inlineStr">
        <is>
          <t>SCE</t>
        </is>
      </c>
      <c r="D116" t="inlineStr">
        <is>
          <t>ORD</t>
        </is>
      </c>
      <c r="E116" t="inlineStr">
        <is>
          <t>XF - EXTREME WEATHER</t>
        </is>
      </c>
      <c r="F116" t="inlineStr">
        <is>
          <t>CRJ-550</t>
        </is>
      </c>
      <c r="G116" t="inlineStr">
        <is>
          <t>0521</t>
        </is>
      </c>
      <c r="H116" t="n">
        <v>50</v>
      </c>
      <c r="I116" s="289" t="n">
        <v>45993.28472222222</v>
      </c>
      <c r="J116" s="289" t="n">
        <v>45992.97260386574</v>
      </c>
      <c r="K116" t="inlineStr">
        <is>
          <t>(07:29)</t>
        </is>
      </c>
      <c r="L116" t="inlineStr"/>
    </row>
    <row r="117">
      <c r="A117" t="inlineStr">
        <is>
          <t>G7-GoJet</t>
        </is>
      </c>
      <c r="B117" t="n">
        <v>4524</v>
      </c>
      <c r="C117" t="inlineStr">
        <is>
          <t>ORD</t>
        </is>
      </c>
      <c r="D117" t="inlineStr">
        <is>
          <t>BHM</t>
        </is>
      </c>
      <c r="E117" t="inlineStr">
        <is>
          <t>XF - EXTREME WEATHER</t>
        </is>
      </c>
      <c r="F117" t="inlineStr">
        <is>
          <t>CRJ-550</t>
        </is>
      </c>
      <c r="G117" t="inlineStr">
        <is>
          <t>0546</t>
        </is>
      </c>
      <c r="H117" t="n">
        <v>30</v>
      </c>
      <c r="I117" s="289" t="n">
        <v>45990.99652777778</v>
      </c>
      <c r="J117" s="289" t="n">
        <v>45990.33327063658</v>
      </c>
      <c r="K117" t="inlineStr">
        <is>
          <t>(15:55)</t>
        </is>
      </c>
      <c r="L117" t="inlineStr"/>
    </row>
    <row r="118">
      <c r="A118" t="inlineStr">
        <is>
          <t>G7-GoJet</t>
        </is>
      </c>
      <c r="B118" t="n">
        <v>4524</v>
      </c>
      <c r="C118" t="inlineStr">
        <is>
          <t>ORD</t>
        </is>
      </c>
      <c r="D118" t="inlineStr">
        <is>
          <t>BHM</t>
        </is>
      </c>
      <c r="E118" t="inlineStr">
        <is>
          <t>XF - EXTREME WEATHER</t>
        </is>
      </c>
      <c r="F118" t="inlineStr">
        <is>
          <t>CRJ-550</t>
        </is>
      </c>
      <c r="G118" t="inlineStr">
        <is>
          <t>0546</t>
        </is>
      </c>
      <c r="H118" t="n">
        <v>48</v>
      </c>
      <c r="I118" s="289" t="n">
        <v>45991.99652777778</v>
      </c>
      <c r="J118" s="289" t="n">
        <v>45991.79988038194</v>
      </c>
      <c r="K118" t="inlineStr">
        <is>
          <t>(04:43)</t>
        </is>
      </c>
      <c r="L118" t="inlineStr"/>
    </row>
    <row r="119">
      <c r="A119" t="inlineStr">
        <is>
          <t>G7-GoJet</t>
        </is>
      </c>
      <c r="B119" t="n">
        <v>4525</v>
      </c>
      <c r="C119" t="inlineStr">
        <is>
          <t>SGF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CRJ-550</t>
        </is>
      </c>
      <c r="G119" t="inlineStr">
        <is>
          <t>0546</t>
        </is>
      </c>
      <c r="H119" t="n">
        <v>47</v>
      </c>
      <c r="I119" s="289" t="n">
        <v>45990.47638888889</v>
      </c>
      <c r="J119" s="289" t="n">
        <v>45989.97034910879</v>
      </c>
      <c r="K119" t="inlineStr">
        <is>
          <t>(12:08)</t>
        </is>
      </c>
      <c r="L119" t="inlineStr"/>
    </row>
    <row r="120">
      <c r="A120" t="inlineStr">
        <is>
          <t>G7-GoJet</t>
        </is>
      </c>
      <c r="B120" t="n">
        <v>4529</v>
      </c>
      <c r="C120" t="inlineStr">
        <is>
          <t>ORD</t>
        </is>
      </c>
      <c r="D120" t="inlineStr">
        <is>
          <t>DAY</t>
        </is>
      </c>
      <c r="E120" t="inlineStr">
        <is>
          <t>XA - ATC GROUND DELAY PROGRAM</t>
        </is>
      </c>
      <c r="F120" t="inlineStr">
        <is>
          <t>CRJ-550</t>
        </is>
      </c>
      <c r="G120" t="inlineStr">
        <is>
          <t>0524</t>
        </is>
      </c>
      <c r="H120" t="n">
        <v>43</v>
      </c>
      <c r="I120" s="289" t="n">
        <v>45991.61527777778</v>
      </c>
      <c r="J120" s="289" t="n">
        <v>45991.90575290509</v>
      </c>
      <c r="K120" t="inlineStr">
        <is>
          <t>06:58</t>
        </is>
      </c>
      <c r="L120" t="inlineStr"/>
    </row>
    <row r="121">
      <c r="A121" t="inlineStr">
        <is>
          <t>G7-GoJet</t>
        </is>
      </c>
      <c r="B121" t="n">
        <v>4530</v>
      </c>
      <c r="C121" t="inlineStr">
        <is>
          <t>ORD</t>
        </is>
      </c>
      <c r="D121" t="inlineStr">
        <is>
          <t>SGF</t>
        </is>
      </c>
      <c r="E121" t="inlineStr">
        <is>
          <t>XF - EXTREME WEATHER</t>
        </is>
      </c>
      <c r="F121" t="inlineStr">
        <is>
          <t>CRJ-550</t>
        </is>
      </c>
      <c r="G121" t="inlineStr">
        <is>
          <t>0563</t>
        </is>
      </c>
      <c r="H121" t="n">
        <v>40</v>
      </c>
      <c r="I121" s="289" t="n">
        <v>45990.66666666666</v>
      </c>
      <c r="J121" s="289" t="n">
        <v>45990.47034460648</v>
      </c>
      <c r="K121" t="inlineStr">
        <is>
          <t>(04:42)</t>
        </is>
      </c>
      <c r="L121" t="inlineStr"/>
    </row>
    <row r="122">
      <c r="A122" t="inlineStr">
        <is>
          <t>G7-GoJet</t>
        </is>
      </c>
      <c r="B122" t="n">
        <v>4530</v>
      </c>
      <c r="C122" t="inlineStr">
        <is>
          <t>ORD</t>
        </is>
      </c>
      <c r="D122" t="inlineStr">
        <is>
          <t>SGF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0568</t>
        </is>
      </c>
      <c r="H122" t="n">
        <v>49</v>
      </c>
      <c r="I122" s="289" t="n">
        <v>45992.66666666666</v>
      </c>
      <c r="J122" s="289" t="n">
        <v>45992.71216402778</v>
      </c>
      <c r="K122" t="inlineStr">
        <is>
          <t>01:05</t>
        </is>
      </c>
      <c r="L122" t="inlineStr"/>
    </row>
    <row r="123">
      <c r="A123" t="inlineStr">
        <is>
          <t>G7-GoJet</t>
        </is>
      </c>
      <c r="B123" t="n">
        <v>4531</v>
      </c>
      <c r="C123" t="inlineStr">
        <is>
          <t>ORD</t>
        </is>
      </c>
      <c r="D123" t="inlineStr">
        <is>
          <t>TVC</t>
        </is>
      </c>
      <c r="E123" t="inlineStr">
        <is>
          <t>XF - EXTREME WEATHER</t>
        </is>
      </c>
      <c r="F123" t="inlineStr">
        <is>
          <t>CRJ-550</t>
        </is>
      </c>
      <c r="G123" t="inlineStr">
        <is>
          <t>0554</t>
        </is>
      </c>
      <c r="H123" t="n">
        <v>46</v>
      </c>
      <c r="I123" s="289" t="n">
        <v>45990.55208333334</v>
      </c>
      <c r="J123" s="289" t="n">
        <v>45990.46273719907</v>
      </c>
      <c r="K123" t="inlineStr">
        <is>
          <t>(02:08)</t>
        </is>
      </c>
      <c r="L123" t="inlineStr"/>
    </row>
    <row r="124">
      <c r="A124" t="inlineStr">
        <is>
          <t>G7-GoJet</t>
        </is>
      </c>
      <c r="B124" t="n">
        <v>4532</v>
      </c>
      <c r="C124" t="inlineStr">
        <is>
          <t>ORD</t>
        </is>
      </c>
      <c r="D124" t="inlineStr">
        <is>
          <t>PIA</t>
        </is>
      </c>
      <c r="E124" t="inlineStr">
        <is>
          <t>XF - EXTREME WEATHER</t>
        </is>
      </c>
      <c r="F124" t="inlineStr">
        <is>
          <t>CRJ-550</t>
        </is>
      </c>
      <c r="G124" t="inlineStr">
        <is>
          <t>0520</t>
        </is>
      </c>
      <c r="H124" t="n">
        <v>20</v>
      </c>
      <c r="I124" s="289" t="n">
        <v>45992.00069444445</v>
      </c>
      <c r="J124" s="289" t="n">
        <v>45991.81173768519</v>
      </c>
      <c r="K124" t="inlineStr">
        <is>
          <t>(04:32)</t>
        </is>
      </c>
      <c r="L124" t="inlineStr"/>
    </row>
    <row r="125">
      <c r="A125" t="inlineStr">
        <is>
          <t>G7-GoJet</t>
        </is>
      </c>
      <c r="B125" t="n">
        <v>4533</v>
      </c>
      <c r="C125" t="inlineStr">
        <is>
          <t>GRB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CRJ-550</t>
        </is>
      </c>
      <c r="G125" t="inlineStr">
        <is>
          <t>0511</t>
        </is>
      </c>
      <c r="H125" t="n">
        <v>50</v>
      </c>
      <c r="I125" s="289" t="n">
        <v>45990.91319444445</v>
      </c>
      <c r="J125" s="289" t="n">
        <v>45990.33138570602</v>
      </c>
      <c r="K125" t="inlineStr">
        <is>
          <t>(13:57)</t>
        </is>
      </c>
      <c r="L125" t="inlineStr"/>
    </row>
    <row r="126">
      <c r="A126" t="inlineStr">
        <is>
          <t>G7-GoJet</t>
        </is>
      </c>
      <c r="B126" t="n">
        <v>4533</v>
      </c>
      <c r="C126" t="inlineStr">
        <is>
          <t>GRB</t>
        </is>
      </c>
      <c r="D126" t="inlineStr">
        <is>
          <t>ORD</t>
        </is>
      </c>
      <c r="E126" t="inlineStr">
        <is>
          <t>XA - ATC GROUND DELAY PROGRAM</t>
        </is>
      </c>
      <c r="F126" t="inlineStr">
        <is>
          <t>CRJ-550</t>
        </is>
      </c>
      <c r="G126" t="inlineStr">
        <is>
          <t>0552</t>
        </is>
      </c>
      <c r="H126" t="n">
        <v>49</v>
      </c>
      <c r="I126" s="289" t="n">
        <v>45991.91319444445</v>
      </c>
      <c r="J126" s="289" t="n">
        <v>45991.84690685185</v>
      </c>
      <c r="K126" t="inlineStr">
        <is>
          <t>(01:35)</t>
        </is>
      </c>
      <c r="L126" t="inlineStr"/>
    </row>
    <row r="127">
      <c r="A127" t="inlineStr">
        <is>
          <t>G7-GoJet</t>
        </is>
      </c>
      <c r="B127" t="n">
        <v>4534</v>
      </c>
      <c r="C127" t="inlineStr">
        <is>
          <t>FSD</t>
        </is>
      </c>
      <c r="D127" t="inlineStr">
        <is>
          <t>ORD</t>
        </is>
      </c>
      <c r="E127" t="inlineStr">
        <is>
          <t>XF - EXTREME WEATHER</t>
        </is>
      </c>
      <c r="F127" t="inlineStr">
        <is>
          <t>CRJ-550</t>
        </is>
      </c>
      <c r="G127" t="inlineStr">
        <is>
          <t>0511</t>
        </is>
      </c>
      <c r="H127" t="n">
        <v>32</v>
      </c>
      <c r="I127" s="289" t="n">
        <v>45990.63541666666</v>
      </c>
      <c r="J127" s="289" t="n">
        <v>45990.46929902778</v>
      </c>
      <c r="K127" t="inlineStr">
        <is>
          <t>(03:59)</t>
        </is>
      </c>
      <c r="L127" t="inlineStr"/>
    </row>
    <row r="128">
      <c r="A128" t="inlineStr">
        <is>
          <t>G7-GoJet</t>
        </is>
      </c>
      <c r="B128" t="n">
        <v>4536</v>
      </c>
      <c r="C128" t="inlineStr">
        <is>
          <t>ORD</t>
        </is>
      </c>
      <c r="D128" t="inlineStr">
        <is>
          <t>GRB</t>
        </is>
      </c>
      <c r="E128" t="inlineStr">
        <is>
          <t>XF - EXTREME WEATHER</t>
        </is>
      </c>
      <c r="F128" t="inlineStr">
        <is>
          <t>CRJ-550</t>
        </is>
      </c>
      <c r="G128" t="inlineStr">
        <is>
          <t>0511</t>
        </is>
      </c>
      <c r="H128" t="n">
        <v>41</v>
      </c>
      <c r="I128" s="289" t="n">
        <v>45990.99652777778</v>
      </c>
      <c r="J128" s="289" t="n">
        <v>45990.33164763889</v>
      </c>
      <c r="K128" t="inlineStr">
        <is>
          <t>(15:57)</t>
        </is>
      </c>
      <c r="L128" t="inlineStr"/>
    </row>
    <row r="129">
      <c r="A129" t="inlineStr">
        <is>
          <t>G7-GoJet</t>
        </is>
      </c>
      <c r="B129" t="n">
        <v>4537</v>
      </c>
      <c r="C129" t="inlineStr">
        <is>
          <t>SCE</t>
        </is>
      </c>
      <c r="D129" t="inlineStr">
        <is>
          <t>ORD</t>
        </is>
      </c>
      <c r="E129" t="inlineStr">
        <is>
          <t>XF - EXTREME WEATHER</t>
        </is>
      </c>
      <c r="F129" t="inlineStr">
        <is>
          <t>CRJ-550</t>
        </is>
      </c>
      <c r="G129" t="inlineStr">
        <is>
          <t>0540</t>
        </is>
      </c>
      <c r="H129" t="n">
        <v>41</v>
      </c>
      <c r="I129" s="289" t="n">
        <v>45990.91319444445</v>
      </c>
      <c r="J129" s="289" t="n">
        <v>45990.70109134259</v>
      </c>
      <c r="K129" t="inlineStr">
        <is>
          <t>(05:05)</t>
        </is>
      </c>
      <c r="L129" t="inlineStr"/>
    </row>
    <row r="130">
      <c r="A130" t="inlineStr">
        <is>
          <t>G7-GoJet</t>
        </is>
      </c>
      <c r="B130" t="n">
        <v>4537</v>
      </c>
      <c r="C130" t="inlineStr">
        <is>
          <t>SCE</t>
        </is>
      </c>
      <c r="D130" t="inlineStr">
        <is>
          <t>ORD</t>
        </is>
      </c>
      <c r="E130" t="inlineStr">
        <is>
          <t>XA - ATC GROUND DELAY PROGRAM</t>
        </is>
      </c>
      <c r="F130" t="inlineStr">
        <is>
          <t>CRJ-550</t>
        </is>
      </c>
      <c r="G130" t="inlineStr">
        <is>
          <t>0565</t>
        </is>
      </c>
      <c r="H130" t="n">
        <v>45</v>
      </c>
      <c r="I130" s="289" t="n">
        <v>45991.91319444445</v>
      </c>
      <c r="J130" s="289" t="n">
        <v>45991.9168343287</v>
      </c>
      <c r="K130" t="inlineStr">
        <is>
          <t>00:05</t>
        </is>
      </c>
      <c r="L130" t="inlineStr"/>
    </row>
    <row r="131">
      <c r="A131" t="inlineStr">
        <is>
          <t>G7-GoJet</t>
        </is>
      </c>
      <c r="B131" t="n">
        <v>4538</v>
      </c>
      <c r="C131" t="inlineStr">
        <is>
          <t>ABE</t>
        </is>
      </c>
      <c r="D131" t="inlineStr">
        <is>
          <t>ORD</t>
        </is>
      </c>
      <c r="E131" t="inlineStr">
        <is>
          <t>XF - EXTREME WEATHER</t>
        </is>
      </c>
      <c r="F131" t="inlineStr">
        <is>
          <t>CRJ-550</t>
        </is>
      </c>
      <c r="G131" t="inlineStr">
        <is>
          <t>0562</t>
        </is>
      </c>
      <c r="H131" t="n">
        <v>43</v>
      </c>
      <c r="I131" s="289" t="n">
        <v>45990.54166666666</v>
      </c>
      <c r="J131" s="289" t="n">
        <v>45990.09055895833</v>
      </c>
      <c r="K131" t="inlineStr">
        <is>
          <t>(10:49)</t>
        </is>
      </c>
      <c r="L131" t="inlineStr"/>
    </row>
    <row r="132">
      <c r="A132" t="inlineStr">
        <is>
          <t>G7-GoJet</t>
        </is>
      </c>
      <c r="B132" t="n">
        <v>4539</v>
      </c>
      <c r="C132" t="inlineStr">
        <is>
          <t>ORD</t>
        </is>
      </c>
      <c r="D132" t="inlineStr">
        <is>
          <t>ABE</t>
        </is>
      </c>
      <c r="E132" t="inlineStr">
        <is>
          <t>XF - EXTREME WEATHER</t>
        </is>
      </c>
      <c r="F132" t="inlineStr">
        <is>
          <t>CRJ-550</t>
        </is>
      </c>
      <c r="G132" t="inlineStr">
        <is>
          <t>0562</t>
        </is>
      </c>
      <c r="H132" t="n">
        <v>47</v>
      </c>
      <c r="I132" s="289" t="n">
        <v>45990.36458333334</v>
      </c>
      <c r="J132" s="289" t="n">
        <v>45990.6804409375</v>
      </c>
      <c r="K132" t="inlineStr">
        <is>
          <t>07:34</t>
        </is>
      </c>
      <c r="L132" t="inlineStr"/>
    </row>
    <row r="133">
      <c r="A133" t="inlineStr">
        <is>
          <t>G7-GoJet</t>
        </is>
      </c>
      <c r="B133" t="n">
        <v>4541</v>
      </c>
      <c r="C133" t="inlineStr">
        <is>
          <t>ORD</t>
        </is>
      </c>
      <c r="D133" t="inlineStr">
        <is>
          <t>STL</t>
        </is>
      </c>
      <c r="E133" t="inlineStr">
        <is>
          <t>XF - EXTREME WEATHER</t>
        </is>
      </c>
      <c r="F133" t="inlineStr">
        <is>
          <t>CRJ-550</t>
        </is>
      </c>
      <c r="G133" t="inlineStr">
        <is>
          <t>0549</t>
        </is>
      </c>
      <c r="H133" t="n">
        <v>36</v>
      </c>
      <c r="I133" s="289" t="n">
        <v>45990.67361111111</v>
      </c>
      <c r="J133" s="289" t="n">
        <v>45990.01854722222</v>
      </c>
      <c r="K133" t="inlineStr">
        <is>
          <t>(15:43)</t>
        </is>
      </c>
      <c r="L133" t="inlineStr"/>
    </row>
    <row r="134">
      <c r="A134" t="inlineStr">
        <is>
          <t>G7-GoJet</t>
        </is>
      </c>
      <c r="B134" t="n">
        <v>4542</v>
      </c>
      <c r="C134" t="inlineStr">
        <is>
          <t>ORD</t>
        </is>
      </c>
      <c r="D134" t="inlineStr">
        <is>
          <t>LIT</t>
        </is>
      </c>
      <c r="E134" t="inlineStr">
        <is>
          <t>XF - EXTREME WEATHER</t>
        </is>
      </c>
      <c r="F134" t="inlineStr">
        <is>
          <t>CRJ-550</t>
        </is>
      </c>
      <c r="G134" t="inlineStr">
        <is>
          <t>0552</t>
        </is>
      </c>
      <c r="H134" t="n">
        <v>32</v>
      </c>
      <c r="I134" s="289" t="n">
        <v>45990.84722222222</v>
      </c>
      <c r="J134" s="289" t="n">
        <v>45990.04664407407</v>
      </c>
      <c r="K134" t="inlineStr">
        <is>
          <t>(19:12)</t>
        </is>
      </c>
      <c r="L134" t="inlineStr"/>
    </row>
    <row r="135">
      <c r="A135" t="inlineStr">
        <is>
          <t>G7-GoJet</t>
        </is>
      </c>
      <c r="B135" t="n">
        <v>4542</v>
      </c>
      <c r="C135" t="inlineStr">
        <is>
          <t>ORD</t>
        </is>
      </c>
      <c r="D135" t="inlineStr">
        <is>
          <t>LIT</t>
        </is>
      </c>
      <c r="E135" t="inlineStr">
        <is>
          <t>XF - EXTREME WEATHER</t>
        </is>
      </c>
      <c r="F135" t="inlineStr">
        <is>
          <t>CRJ-550</t>
        </is>
      </c>
      <c r="G135" t="inlineStr">
        <is>
          <t>0548</t>
        </is>
      </c>
      <c r="H135" t="n">
        <v>49</v>
      </c>
      <c r="I135" s="289" t="n">
        <v>45992.84722222222</v>
      </c>
      <c r="J135" s="289" t="n">
        <v>45992.85450390046</v>
      </c>
      <c r="K135" t="inlineStr">
        <is>
          <t>00:10</t>
        </is>
      </c>
      <c r="L135" t="inlineStr"/>
    </row>
    <row r="136">
      <c r="A136" t="inlineStr">
        <is>
          <t>G7-GoJet</t>
        </is>
      </c>
      <c r="B136" t="n">
        <v>4546</v>
      </c>
      <c r="C136" t="inlineStr">
        <is>
          <t>ORD</t>
        </is>
      </c>
      <c r="D136" t="inlineStr">
        <is>
          <t>AVP</t>
        </is>
      </c>
      <c r="E136" t="inlineStr">
        <is>
          <t>XF - EXTREME WEATHER</t>
        </is>
      </c>
      <c r="F136" t="inlineStr">
        <is>
          <t>CRJ-550</t>
        </is>
      </c>
      <c r="G136" t="inlineStr">
        <is>
          <t>0551</t>
        </is>
      </c>
      <c r="H136" t="n">
        <v>43</v>
      </c>
      <c r="I136" s="289" t="n">
        <v>45990.74861111111</v>
      </c>
      <c r="J136" s="289" t="n">
        <v>45990.68491819444</v>
      </c>
      <c r="K136" t="inlineStr">
        <is>
          <t>(01:31)</t>
        </is>
      </c>
      <c r="L136" t="inlineStr"/>
    </row>
    <row r="137">
      <c r="A137" t="inlineStr">
        <is>
          <t>G7-GoJet</t>
        </is>
      </c>
      <c r="B137" t="n">
        <v>4546</v>
      </c>
      <c r="C137" t="inlineStr">
        <is>
          <t>ORD</t>
        </is>
      </c>
      <c r="D137" t="inlineStr">
        <is>
          <t>AVP</t>
        </is>
      </c>
      <c r="E137" t="inlineStr">
        <is>
          <t>XA - ATC GROUND DELAY PROGRAM</t>
        </is>
      </c>
      <c r="F137" t="inlineStr">
        <is>
          <t>CRJ-550</t>
        </is>
      </c>
      <c r="G137" t="inlineStr">
        <is>
          <t>0543</t>
        </is>
      </c>
      <c r="H137" t="n">
        <v>50</v>
      </c>
      <c r="I137" s="289" t="n">
        <v>45991.74861111111</v>
      </c>
      <c r="J137" s="289" t="n">
        <v>45991.98112060185</v>
      </c>
      <c r="K137" t="inlineStr">
        <is>
          <t>05:34</t>
        </is>
      </c>
      <c r="L137" t="inlineStr"/>
    </row>
    <row r="138">
      <c r="A138" t="inlineStr">
        <is>
          <t>G7-GoJet</t>
        </is>
      </c>
      <c r="B138" t="n">
        <v>4550</v>
      </c>
      <c r="C138" t="inlineStr">
        <is>
          <t>ORD</t>
        </is>
      </c>
      <c r="D138" t="inlineStr">
        <is>
          <t>ATW</t>
        </is>
      </c>
      <c r="E138" t="inlineStr">
        <is>
          <t>XF - EXTREME WEATHER</t>
        </is>
      </c>
      <c r="F138" t="inlineStr">
        <is>
          <t>CRJ-550</t>
        </is>
      </c>
      <c r="G138" t="inlineStr">
        <is>
          <t>0545</t>
        </is>
      </c>
      <c r="H138" t="n">
        <v>19</v>
      </c>
      <c r="I138" s="289" t="n">
        <v>45990.75347222222</v>
      </c>
      <c r="J138" s="289" t="n">
        <v>45990.04470601852</v>
      </c>
      <c r="K138" t="inlineStr">
        <is>
          <t>(17:00)</t>
        </is>
      </c>
      <c r="L138" t="inlineStr"/>
    </row>
    <row r="139">
      <c r="A139" t="inlineStr">
        <is>
          <t>G7-GoJet</t>
        </is>
      </c>
      <c r="B139" t="n">
        <v>4550</v>
      </c>
      <c r="C139" t="inlineStr">
        <is>
          <t>ORD</t>
        </is>
      </c>
      <c r="D139" t="inlineStr">
        <is>
          <t>ATW</t>
        </is>
      </c>
      <c r="E139" t="inlineStr">
        <is>
          <t>XF - EXTREME WEATHER</t>
        </is>
      </c>
      <c r="F139" t="inlineStr">
        <is>
          <t>CRJ-550</t>
        </is>
      </c>
      <c r="G139" t="inlineStr">
        <is>
          <t>0543</t>
        </is>
      </c>
      <c r="H139" t="n">
        <v>49</v>
      </c>
      <c r="I139" s="289" t="n">
        <v>45992.74305555555</v>
      </c>
      <c r="J139" s="289" t="n">
        <v>45992.8906988426</v>
      </c>
      <c r="K139" t="inlineStr">
        <is>
          <t>03:32</t>
        </is>
      </c>
      <c r="L139" t="inlineStr"/>
    </row>
    <row r="140">
      <c r="A140" t="inlineStr">
        <is>
          <t>G7-GoJet</t>
        </is>
      </c>
      <c r="B140" t="n">
        <v>4553</v>
      </c>
      <c r="C140" t="inlineStr">
        <is>
          <t>SDF</t>
        </is>
      </c>
      <c r="D140" t="inlineStr">
        <is>
          <t>ORD</t>
        </is>
      </c>
      <c r="E140" t="inlineStr">
        <is>
          <t>XF - EXTREME WEATHER</t>
        </is>
      </c>
      <c r="F140" t="inlineStr">
        <is>
          <t>CRJ-550</t>
        </is>
      </c>
      <c r="G140" t="inlineStr">
        <is>
          <t>0564</t>
        </is>
      </c>
      <c r="H140" t="n">
        <v>35</v>
      </c>
      <c r="I140" s="289" t="n">
        <v>45990.75486111111</v>
      </c>
      <c r="J140" s="289" t="n">
        <v>45990.73132923611</v>
      </c>
      <c r="K140" t="inlineStr">
        <is>
          <t>(00:33)</t>
        </is>
      </c>
      <c r="L140" t="inlineStr"/>
    </row>
    <row r="141">
      <c r="A141" t="inlineStr">
        <is>
          <t>G7-GoJet</t>
        </is>
      </c>
      <c r="B141" t="n">
        <v>4555</v>
      </c>
      <c r="C141" t="inlineStr">
        <is>
          <t>SCE</t>
        </is>
      </c>
      <c r="D141" t="inlineStr">
        <is>
          <t>ORD</t>
        </is>
      </c>
      <c r="E141" t="inlineStr">
        <is>
          <t>XF - EXTREME WEATHER</t>
        </is>
      </c>
      <c r="F141" t="inlineStr">
        <is>
          <t>CRJ-550</t>
        </is>
      </c>
      <c r="G141" t="inlineStr">
        <is>
          <t>0520</t>
        </is>
      </c>
      <c r="H141" t="n">
        <v>32</v>
      </c>
      <c r="I141" s="289" t="n">
        <v>45990.73402777778</v>
      </c>
      <c r="J141" s="289" t="n">
        <v>45990.08574929398</v>
      </c>
      <c r="K141" t="inlineStr">
        <is>
          <t>(15:33)</t>
        </is>
      </c>
      <c r="L141" t="inlineStr"/>
    </row>
    <row r="142">
      <c r="A142" t="inlineStr">
        <is>
          <t>G7-GoJet</t>
        </is>
      </c>
      <c r="B142" t="n">
        <v>4558</v>
      </c>
      <c r="C142" t="inlineStr">
        <is>
          <t>XNA</t>
        </is>
      </c>
      <c r="D142" t="inlineStr">
        <is>
          <t>ORD</t>
        </is>
      </c>
      <c r="E142" t="inlineStr">
        <is>
          <t>XF - EXTREME WEATHER</t>
        </is>
      </c>
      <c r="F142" t="inlineStr">
        <is>
          <t>CRJ-550</t>
        </is>
      </c>
      <c r="G142" t="inlineStr">
        <is>
          <t>0521</t>
        </is>
      </c>
      <c r="H142" t="n">
        <v>37</v>
      </c>
      <c r="I142" s="289" t="n">
        <v>45990.47847222222</v>
      </c>
      <c r="J142" s="289" t="n">
        <v>45990.01489436343</v>
      </c>
      <c r="K142" t="inlineStr">
        <is>
          <t>(11:07)</t>
        </is>
      </c>
      <c r="L142" t="inlineStr"/>
    </row>
    <row r="143">
      <c r="A143" t="inlineStr">
        <is>
          <t>G7-GoJet</t>
        </is>
      </c>
      <c r="B143" t="n">
        <v>4559</v>
      </c>
      <c r="C143" t="inlineStr">
        <is>
          <t>PIA</t>
        </is>
      </c>
      <c r="D143" t="inlineStr">
        <is>
          <t>ORD</t>
        </is>
      </c>
      <c r="E143" t="inlineStr">
        <is>
          <t>XF - EXTREME WEATHER</t>
        </is>
      </c>
      <c r="F143" t="inlineStr">
        <is>
          <t>CRJ-550</t>
        </is>
      </c>
      <c r="G143" t="inlineStr">
        <is>
          <t>0579</t>
        </is>
      </c>
      <c r="H143" t="n">
        <v>50</v>
      </c>
      <c r="I143" s="289" t="n">
        <v>45990.91736111111</v>
      </c>
      <c r="J143" s="289" t="n">
        <v>45990.55815762732</v>
      </c>
      <c r="K143" t="inlineStr">
        <is>
          <t>(08:37)</t>
        </is>
      </c>
      <c r="L143" t="inlineStr"/>
    </row>
    <row r="144">
      <c r="A144" t="inlineStr">
        <is>
          <t>G7-GoJet</t>
        </is>
      </c>
      <c r="B144" t="n">
        <v>4559</v>
      </c>
      <c r="C144" t="inlineStr">
        <is>
          <t>PIA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CRJ-550</t>
        </is>
      </c>
      <c r="G144" t="inlineStr">
        <is>
          <t>0520</t>
        </is>
      </c>
      <c r="H144" t="n">
        <v>50</v>
      </c>
      <c r="I144" s="289" t="n">
        <v>45991.91736111111</v>
      </c>
      <c r="J144" s="289" t="n">
        <v>45991.81181076389</v>
      </c>
      <c r="K144" t="inlineStr">
        <is>
          <t>(02:32)</t>
        </is>
      </c>
      <c r="L144" t="inlineStr"/>
    </row>
    <row r="145">
      <c r="A145" t="inlineStr">
        <is>
          <t>G7-GoJet</t>
        </is>
      </c>
      <c r="B145" t="n">
        <v>4559</v>
      </c>
      <c r="C145" t="inlineStr">
        <is>
          <t>ORD</t>
        </is>
      </c>
      <c r="D145" t="inlineStr">
        <is>
          <t>SDF</t>
        </is>
      </c>
      <c r="E145" t="inlineStr">
        <is>
          <t>TA - TECH OPS-AIRCRAFT SERVICING</t>
        </is>
      </c>
      <c r="F145" t="inlineStr">
        <is>
          <t>CRJ-550</t>
        </is>
      </c>
      <c r="G145" t="inlineStr">
        <is>
          <t>0540</t>
        </is>
      </c>
      <c r="H145" t="n">
        <v>36</v>
      </c>
      <c r="I145" s="289" t="n">
        <v>45994.44791666666</v>
      </c>
      <c r="J145" s="289" t="n">
        <v>45994.37335810185</v>
      </c>
      <c r="K145" t="inlineStr">
        <is>
          <t>(01:47)</t>
        </is>
      </c>
      <c r="L145" t="inlineStr">
        <is>
          <t>YX</t>
        </is>
      </c>
    </row>
    <row r="146">
      <c r="A146" t="inlineStr">
        <is>
          <t>G7-GoJet</t>
        </is>
      </c>
      <c r="B146" t="n">
        <v>4564</v>
      </c>
      <c r="C146" t="inlineStr">
        <is>
          <t>ORD</t>
        </is>
      </c>
      <c r="D146" t="inlineStr">
        <is>
          <t>MSN</t>
        </is>
      </c>
      <c r="E146" t="inlineStr">
        <is>
          <t>XF - EXTREME WEATHER</t>
        </is>
      </c>
      <c r="F146" t="inlineStr">
        <is>
          <t>CRJ-550</t>
        </is>
      </c>
      <c r="G146" t="inlineStr">
        <is>
          <t>0535</t>
        </is>
      </c>
      <c r="H146" t="n">
        <v>30</v>
      </c>
      <c r="I146" s="289" t="n">
        <v>45990.53819444445</v>
      </c>
      <c r="J146" s="289" t="n">
        <v>45989.69804152778</v>
      </c>
      <c r="K146" t="inlineStr">
        <is>
          <t>(20:09)</t>
        </is>
      </c>
      <c r="L146" t="inlineStr"/>
    </row>
    <row r="147">
      <c r="A147" t="inlineStr">
        <is>
          <t>G7-GoJet</t>
        </is>
      </c>
      <c r="B147" t="n">
        <v>4565</v>
      </c>
      <c r="C147" t="inlineStr">
        <is>
          <t>ICT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CRJ-550</t>
        </is>
      </c>
      <c r="G147" t="inlineStr">
        <is>
          <t>0536</t>
        </is>
      </c>
      <c r="H147" t="n">
        <v>40</v>
      </c>
      <c r="I147" s="289" t="n">
        <v>45990.40972222222</v>
      </c>
      <c r="J147" s="289" t="n">
        <v>45990.01423975694</v>
      </c>
      <c r="K147" t="inlineStr">
        <is>
          <t>(09:29)</t>
        </is>
      </c>
      <c r="L147" t="inlineStr"/>
    </row>
    <row r="148">
      <c r="A148" t="inlineStr">
        <is>
          <t>G7-GoJet</t>
        </is>
      </c>
      <c r="B148" t="n">
        <v>4566</v>
      </c>
      <c r="C148" t="inlineStr">
        <is>
          <t>SCE</t>
        </is>
      </c>
      <c r="D148" t="inlineStr">
        <is>
          <t>ORD</t>
        </is>
      </c>
      <c r="E148" t="inlineStr">
        <is>
          <t>XF - EXTREME WEATHER</t>
        </is>
      </c>
      <c r="F148" t="inlineStr">
        <is>
          <t>CRJ-550</t>
        </is>
      </c>
      <c r="G148" t="inlineStr">
        <is>
          <t>0535</t>
        </is>
      </c>
      <c r="H148" t="n">
        <v>27</v>
      </c>
      <c r="I148" s="289" t="n">
        <v>45990.58194444444</v>
      </c>
      <c r="J148" s="289" t="n">
        <v>45990.37061061343</v>
      </c>
      <c r="K148" t="inlineStr">
        <is>
          <t>(05:04)</t>
        </is>
      </c>
      <c r="L148" t="inlineStr"/>
    </row>
    <row r="149">
      <c r="A149" t="inlineStr">
        <is>
          <t>G7-GoJet</t>
        </is>
      </c>
      <c r="B149" t="n">
        <v>4567</v>
      </c>
      <c r="C149" t="inlineStr">
        <is>
          <t>ORD</t>
        </is>
      </c>
      <c r="D149" t="inlineStr">
        <is>
          <t>LEX</t>
        </is>
      </c>
      <c r="E149" t="inlineStr">
        <is>
          <t>XF - EXTREME WEATHER</t>
        </is>
      </c>
      <c r="F149" t="inlineStr">
        <is>
          <t>CRJ-550</t>
        </is>
      </c>
      <c r="G149" t="inlineStr">
        <is>
          <t>0552</t>
        </is>
      </c>
      <c r="H149" t="n">
        <v>36</v>
      </c>
      <c r="I149" s="289" t="n">
        <v>45990.61111111111</v>
      </c>
      <c r="J149" s="289" t="n">
        <v>45989.97110113426</v>
      </c>
      <c r="K149" t="inlineStr">
        <is>
          <t>(15:21)</t>
        </is>
      </c>
      <c r="L149" t="inlineStr"/>
    </row>
    <row r="150">
      <c r="A150" t="inlineStr">
        <is>
          <t>G7-GoJet</t>
        </is>
      </c>
      <c r="B150" t="n">
        <v>4576</v>
      </c>
      <c r="C150" t="inlineStr">
        <is>
          <t>MEM</t>
        </is>
      </c>
      <c r="D150" t="inlineStr">
        <is>
          <t>ORD</t>
        </is>
      </c>
      <c r="E150" t="inlineStr">
        <is>
          <t>XA - ATC GROUND DELAY PROGRAM</t>
        </is>
      </c>
      <c r="F150" t="inlineStr">
        <is>
          <t>CRJ-550</t>
        </is>
      </c>
      <c r="G150" t="inlineStr">
        <is>
          <t>0564</t>
        </is>
      </c>
      <c r="H150" t="n">
        <v>49</v>
      </c>
      <c r="I150" s="289" t="n">
        <v>45991.76666666667</v>
      </c>
      <c r="J150" s="289" t="n">
        <v>45991.93650648148</v>
      </c>
      <c r="K150" t="inlineStr">
        <is>
          <t>04:04</t>
        </is>
      </c>
      <c r="L150" t="inlineStr"/>
    </row>
    <row r="151">
      <c r="A151" t="inlineStr">
        <is>
          <t>G7-GoJet</t>
        </is>
      </c>
      <c r="B151" t="n">
        <v>4577</v>
      </c>
      <c r="C151" t="inlineStr">
        <is>
          <t>ORD</t>
        </is>
      </c>
      <c r="D151" t="inlineStr">
        <is>
          <t>TYS</t>
        </is>
      </c>
      <c r="E151" t="inlineStr">
        <is>
          <t>XF - EXTREME WEATHER</t>
        </is>
      </c>
      <c r="F151" t="inlineStr">
        <is>
          <t>CRJ-550</t>
        </is>
      </c>
      <c r="G151" t="inlineStr">
        <is>
          <t>0536</t>
        </is>
      </c>
      <c r="H151" t="n">
        <v>32</v>
      </c>
      <c r="I151" s="289" t="n">
        <v>45990.83611111111</v>
      </c>
      <c r="J151" s="289" t="n">
        <v>45990.04498541667</v>
      </c>
      <c r="K151" t="inlineStr">
        <is>
          <t>(18:59)</t>
        </is>
      </c>
      <c r="L151" t="inlineStr"/>
    </row>
    <row r="152">
      <c r="A152" t="inlineStr">
        <is>
          <t>G7-GoJet</t>
        </is>
      </c>
      <c r="B152" t="n">
        <v>4578</v>
      </c>
      <c r="C152" t="inlineStr">
        <is>
          <t>ORD</t>
        </is>
      </c>
      <c r="D152" t="inlineStr">
        <is>
          <t>ICT</t>
        </is>
      </c>
      <c r="E152" t="inlineStr">
        <is>
          <t>XF - EXTREME WEATHER</t>
        </is>
      </c>
      <c r="F152" t="inlineStr">
        <is>
          <t>CRJ-550</t>
        </is>
      </c>
      <c r="G152" t="inlineStr">
        <is>
          <t>0543</t>
        </is>
      </c>
      <c r="H152" t="n">
        <v>28</v>
      </c>
      <c r="I152" s="289" t="n">
        <v>45990.99652777778</v>
      </c>
      <c r="J152" s="289" t="n">
        <v>45990.4499355787</v>
      </c>
      <c r="K152" t="inlineStr">
        <is>
          <t>(13:07)</t>
        </is>
      </c>
      <c r="L152" t="inlineStr"/>
    </row>
    <row r="153">
      <c r="A153" t="inlineStr">
        <is>
          <t>G7-GoJet</t>
        </is>
      </c>
      <c r="B153" t="n">
        <v>4578</v>
      </c>
      <c r="C153" t="inlineStr">
        <is>
          <t>ORD</t>
        </is>
      </c>
      <c r="D153" t="inlineStr">
        <is>
          <t>ICT</t>
        </is>
      </c>
      <c r="E153" t="inlineStr">
        <is>
          <t>XA - ATC GROUND DELAY PROGRAM</t>
        </is>
      </c>
      <c r="F153" t="inlineStr">
        <is>
          <t>CRJ-550</t>
        </is>
      </c>
      <c r="G153" t="inlineStr">
        <is>
          <t>0511</t>
        </is>
      </c>
      <c r="H153" t="n">
        <v>49</v>
      </c>
      <c r="I153" s="289" t="n">
        <v>45991.99652777778</v>
      </c>
      <c r="J153" s="289" t="n">
        <v>45991.86353431713</v>
      </c>
      <c r="K153" t="inlineStr">
        <is>
          <t>(03:11)</t>
        </is>
      </c>
      <c r="L153" t="inlineStr"/>
    </row>
    <row r="154">
      <c r="A154" t="inlineStr">
        <is>
          <t>G7-GoJet</t>
        </is>
      </c>
      <c r="B154" t="n">
        <v>4579</v>
      </c>
      <c r="C154" t="inlineStr">
        <is>
          <t>ORD</t>
        </is>
      </c>
      <c r="D154" t="inlineStr">
        <is>
          <t>ATW</t>
        </is>
      </c>
      <c r="E154" t="inlineStr">
        <is>
          <t>XF - EXTREME WEATHER</t>
        </is>
      </c>
      <c r="F154" t="inlineStr">
        <is>
          <t>CRJ-550</t>
        </is>
      </c>
      <c r="G154" t="inlineStr">
        <is>
          <t>0546</t>
        </is>
      </c>
      <c r="H154" t="n">
        <v>16</v>
      </c>
      <c r="I154" s="289" t="n">
        <v>45990.57708333333</v>
      </c>
      <c r="J154" s="289" t="n">
        <v>45989.97094390047</v>
      </c>
      <c r="K154" t="inlineStr">
        <is>
          <t>(14:32)</t>
        </is>
      </c>
      <c r="L154" t="inlineStr"/>
    </row>
    <row r="155">
      <c r="A155" t="inlineStr">
        <is>
          <t>G7-GoJet</t>
        </is>
      </c>
      <c r="B155" t="n">
        <v>4581</v>
      </c>
      <c r="C155" t="inlineStr">
        <is>
          <t>ORD</t>
        </is>
      </c>
      <c r="D155" t="inlineStr">
        <is>
          <t>DAY</t>
        </is>
      </c>
      <c r="E155" t="inlineStr">
        <is>
          <t>XF - EXTREME WEATHER</t>
        </is>
      </c>
      <c r="F155" t="inlineStr">
        <is>
          <t>CRJ-550</t>
        </is>
      </c>
      <c r="G155" t="inlineStr">
        <is>
          <t>0556</t>
        </is>
      </c>
      <c r="H155" t="n">
        <v>31</v>
      </c>
      <c r="I155" s="289" t="n">
        <v>45990.89583333334</v>
      </c>
      <c r="J155" s="289" t="n">
        <v>45990.69476217592</v>
      </c>
      <c r="K155" t="inlineStr">
        <is>
          <t>(04:49)</t>
        </is>
      </c>
      <c r="L155" t="inlineStr"/>
    </row>
    <row r="156">
      <c r="A156" t="inlineStr">
        <is>
          <t>G7-GoJet</t>
        </is>
      </c>
      <c r="B156" t="n">
        <v>4582</v>
      </c>
      <c r="C156" t="inlineStr">
        <is>
          <t>ORD</t>
        </is>
      </c>
      <c r="D156" t="inlineStr">
        <is>
          <t>CHA</t>
        </is>
      </c>
      <c r="E156" t="inlineStr">
        <is>
          <t>XF - EXTREME WEATHER</t>
        </is>
      </c>
      <c r="F156" t="inlineStr">
        <is>
          <t>CRJ-550</t>
        </is>
      </c>
      <c r="G156" t="inlineStr">
        <is>
          <t>0536</t>
        </is>
      </c>
      <c r="H156" t="n">
        <v>49</v>
      </c>
      <c r="I156" s="289" t="n">
        <v>45990.57986111111</v>
      </c>
      <c r="J156" s="289" t="n">
        <v>45990.01573162037</v>
      </c>
      <c r="K156" t="inlineStr">
        <is>
          <t>(13:32)</t>
        </is>
      </c>
      <c r="L156" t="inlineStr"/>
    </row>
    <row r="157">
      <c r="A157" t="inlineStr">
        <is>
          <t>G7-GoJet</t>
        </is>
      </c>
      <c r="B157" t="n">
        <v>4584</v>
      </c>
      <c r="C157" t="inlineStr">
        <is>
          <t>ORD</t>
        </is>
      </c>
      <c r="D157" t="inlineStr">
        <is>
          <t>ICT</t>
        </is>
      </c>
      <c r="E157" t="inlineStr">
        <is>
          <t>XF - EXTREME WEATHER</t>
        </is>
      </c>
      <c r="F157" t="inlineStr">
        <is>
          <t>CRJ-550</t>
        </is>
      </c>
      <c r="G157" t="inlineStr">
        <is>
          <t>0535</t>
        </is>
      </c>
      <c r="H157" t="n">
        <v>36</v>
      </c>
      <c r="I157" s="289" t="n">
        <v>45990.66666666666</v>
      </c>
      <c r="J157" s="289" t="n">
        <v>45990.32924064815</v>
      </c>
      <c r="K157" t="inlineStr">
        <is>
          <t>(08:05)</t>
        </is>
      </c>
      <c r="L157" t="inlineStr"/>
    </row>
    <row r="158">
      <c r="A158" t="inlineStr">
        <is>
          <t>G7-GoJet</t>
        </is>
      </c>
      <c r="B158" t="n">
        <v>4586</v>
      </c>
      <c r="C158" t="inlineStr">
        <is>
          <t>ORD</t>
        </is>
      </c>
      <c r="D158" t="inlineStr">
        <is>
          <t>FSD</t>
        </is>
      </c>
      <c r="E158" t="inlineStr">
        <is>
          <t>XF - EXTREME WEATHER</t>
        </is>
      </c>
      <c r="F158" t="inlineStr">
        <is>
          <t>CRJ-550</t>
        </is>
      </c>
      <c r="G158" t="inlineStr">
        <is>
          <t>0511</t>
        </is>
      </c>
      <c r="H158" t="n">
        <v>39</v>
      </c>
      <c r="I158" s="289" t="n">
        <v>45990.53125</v>
      </c>
      <c r="J158" s="289" t="n">
        <v>45990.46881399306</v>
      </c>
      <c r="K158" t="inlineStr">
        <is>
          <t>(01:29)</t>
        </is>
      </c>
      <c r="L158" t="inlineStr"/>
    </row>
    <row r="159">
      <c r="A159" t="inlineStr">
        <is>
          <t>G7-GoJet</t>
        </is>
      </c>
      <c r="B159" t="n">
        <v>4588</v>
      </c>
      <c r="C159" t="inlineStr">
        <is>
          <t>ORD</t>
        </is>
      </c>
      <c r="D159" t="inlineStr">
        <is>
          <t>CID</t>
        </is>
      </c>
      <c r="E159" t="inlineStr">
        <is>
          <t>XF - EXTREME WEATHER</t>
        </is>
      </c>
      <c r="F159" t="inlineStr">
        <is>
          <t>CRJ-550</t>
        </is>
      </c>
      <c r="G159" t="inlineStr">
        <is>
          <t>0546</t>
        </is>
      </c>
      <c r="H159" t="n">
        <v>37</v>
      </c>
      <c r="I159" s="289" t="n">
        <v>45990.74583333333</v>
      </c>
      <c r="J159" s="289" t="n">
        <v>45989.70629877315</v>
      </c>
      <c r="K159" t="inlineStr">
        <is>
          <t>(2 00:)</t>
        </is>
      </c>
      <c r="L159" t="inlineStr"/>
    </row>
    <row r="160">
      <c r="A160" t="inlineStr">
        <is>
          <t>G7-GoJet</t>
        </is>
      </c>
      <c r="B160" t="n">
        <v>4588</v>
      </c>
      <c r="C160" t="inlineStr">
        <is>
          <t>ORD</t>
        </is>
      </c>
      <c r="D160" t="inlineStr">
        <is>
          <t>CID</t>
        </is>
      </c>
      <c r="E160" t="inlineStr">
        <is>
          <t>XA - ATC GROUND DELAY PROGRAM</t>
        </is>
      </c>
      <c r="F160" t="inlineStr">
        <is>
          <t>CRJ-550</t>
        </is>
      </c>
      <c r="G160" t="inlineStr">
        <is>
          <t>0579</t>
        </is>
      </c>
      <c r="H160" t="n">
        <v>49</v>
      </c>
      <c r="I160" s="289" t="n">
        <v>45991.74583333333</v>
      </c>
      <c r="J160" s="289" t="n">
        <v>45991.87493042824</v>
      </c>
      <c r="K160" t="inlineStr">
        <is>
          <t>03:05</t>
        </is>
      </c>
      <c r="L160" t="inlineStr"/>
    </row>
    <row r="161">
      <c r="A161" t="inlineStr">
        <is>
          <t>G7-GoJet</t>
        </is>
      </c>
      <c r="B161" t="n">
        <v>4590</v>
      </c>
      <c r="C161" t="inlineStr">
        <is>
          <t>ORD</t>
        </is>
      </c>
      <c r="D161" t="inlineStr">
        <is>
          <t>PIA</t>
        </is>
      </c>
      <c r="E161" t="inlineStr">
        <is>
          <t>XF - EXTREME WEATHER</t>
        </is>
      </c>
      <c r="F161" t="inlineStr">
        <is>
          <t>CRJ-550</t>
        </is>
      </c>
      <c r="G161" t="inlineStr">
        <is>
          <t>0579</t>
        </is>
      </c>
      <c r="H161" t="n">
        <v>49</v>
      </c>
      <c r="I161" s="289" t="n">
        <v>45990.84375</v>
      </c>
      <c r="J161" s="289" t="n">
        <v>45990.55790173611</v>
      </c>
      <c r="K161" t="inlineStr">
        <is>
          <t>(06:51)</t>
        </is>
      </c>
      <c r="L161" t="inlineStr"/>
    </row>
    <row r="162">
      <c r="A162" t="inlineStr">
        <is>
          <t>G7-GoJet</t>
        </is>
      </c>
      <c r="B162" t="n">
        <v>4590</v>
      </c>
      <c r="C162" t="inlineStr">
        <is>
          <t>ORD</t>
        </is>
      </c>
      <c r="D162" t="inlineStr">
        <is>
          <t>PIA</t>
        </is>
      </c>
      <c r="E162" t="inlineStr">
        <is>
          <t>XF - EXTREME WEATHER</t>
        </is>
      </c>
      <c r="F162" t="inlineStr">
        <is>
          <t>CRJ-550</t>
        </is>
      </c>
      <c r="G162" t="inlineStr">
        <is>
          <t>0536</t>
        </is>
      </c>
      <c r="H162" t="n">
        <v>50</v>
      </c>
      <c r="I162" s="289" t="n">
        <v>45992.84722222222</v>
      </c>
      <c r="J162" s="289" t="n">
        <v>45993.08120878472</v>
      </c>
      <c r="K162" t="inlineStr">
        <is>
          <t>05:36</t>
        </is>
      </c>
      <c r="L162" t="inlineStr"/>
    </row>
    <row r="163">
      <c r="A163" t="inlineStr">
        <is>
          <t>G7-GoJet</t>
        </is>
      </c>
      <c r="B163" t="n">
        <v>4592</v>
      </c>
      <c r="C163" t="inlineStr">
        <is>
          <t>SDF</t>
        </is>
      </c>
      <c r="D163" t="inlineStr">
        <is>
          <t>ORD</t>
        </is>
      </c>
      <c r="E163" t="inlineStr">
        <is>
          <t>XF - EXTREME WEATHER</t>
        </is>
      </c>
      <c r="F163" t="inlineStr">
        <is>
          <t>CRJ-550</t>
        </is>
      </c>
      <c r="G163" t="inlineStr">
        <is>
          <t>0551</t>
        </is>
      </c>
      <c r="H163" t="n">
        <v>42</v>
      </c>
      <c r="I163" s="289" t="n">
        <v>45990.45833333334</v>
      </c>
      <c r="J163" s="289" t="n">
        <v>45990.7263335301</v>
      </c>
      <c r="K163" t="inlineStr">
        <is>
          <t>06:25</t>
        </is>
      </c>
      <c r="L163" t="inlineStr"/>
    </row>
    <row r="164">
      <c r="A164" t="inlineStr">
        <is>
          <t>G7-GoJet</t>
        </is>
      </c>
      <c r="B164" t="n">
        <v>4593</v>
      </c>
      <c r="C164" t="inlineStr">
        <is>
          <t>ORD</t>
        </is>
      </c>
      <c r="D164" t="inlineStr">
        <is>
          <t>ROA</t>
        </is>
      </c>
      <c r="E164" t="inlineStr">
        <is>
          <t>XF - EXTREME WEATHER</t>
        </is>
      </c>
      <c r="F164" t="inlineStr">
        <is>
          <t>CRJ-550</t>
        </is>
      </c>
      <c r="G164" t="inlineStr">
        <is>
          <t>0507</t>
        </is>
      </c>
      <c r="H164" t="n">
        <v>50</v>
      </c>
      <c r="I164" s="289" t="n">
        <v>45991.75347222222</v>
      </c>
      <c r="J164" s="289" t="n">
        <v>45991.84026215278</v>
      </c>
      <c r="K164" t="inlineStr">
        <is>
          <t>02:04</t>
        </is>
      </c>
      <c r="L164" t="inlineStr"/>
    </row>
    <row r="165">
      <c r="A165" t="inlineStr">
        <is>
          <t>G7-GoJet</t>
        </is>
      </c>
      <c r="B165" t="n">
        <v>4594</v>
      </c>
      <c r="C165" t="inlineStr">
        <is>
          <t>ORD</t>
        </is>
      </c>
      <c r="D165" t="inlineStr">
        <is>
          <t>PIA</t>
        </is>
      </c>
      <c r="E165" t="inlineStr">
        <is>
          <t>XF - EXTREME WEATHER</t>
        </is>
      </c>
      <c r="F165" t="inlineStr">
        <is>
          <t>CRJ-550</t>
        </is>
      </c>
      <c r="G165" t="inlineStr">
        <is>
          <t>0579</t>
        </is>
      </c>
      <c r="H165" t="n">
        <v>49</v>
      </c>
      <c r="I165" s="289" t="n">
        <v>45990.5625</v>
      </c>
      <c r="J165" s="289" t="n">
        <v>45990.55723310185</v>
      </c>
      <c r="K165" t="inlineStr">
        <is>
          <t>(00:07)</t>
        </is>
      </c>
      <c r="L165" t="inlineStr"/>
    </row>
    <row r="166">
      <c r="A166" t="inlineStr">
        <is>
          <t>G7-GoJet</t>
        </is>
      </c>
      <c r="B166" t="n">
        <v>4598</v>
      </c>
      <c r="C166" t="inlineStr">
        <is>
          <t>ORD</t>
        </is>
      </c>
      <c r="D166" t="inlineStr">
        <is>
          <t>XNA</t>
        </is>
      </c>
      <c r="E166" t="inlineStr">
        <is>
          <t>XF - EXTREME WEATHER</t>
        </is>
      </c>
      <c r="F166" t="inlineStr">
        <is>
          <t>CRJ-550</t>
        </is>
      </c>
      <c r="G166" t="inlineStr">
        <is>
          <t>0523</t>
        </is>
      </c>
      <c r="H166" t="n">
        <v>45</v>
      </c>
      <c r="I166" s="289" t="n">
        <v>45990.525</v>
      </c>
      <c r="J166" s="289" t="n">
        <v>45990.44450456018</v>
      </c>
      <c r="K166" t="inlineStr">
        <is>
          <t>(01:55)</t>
        </is>
      </c>
      <c r="L166" t="inlineStr"/>
    </row>
    <row r="167">
      <c r="A167" t="inlineStr">
        <is>
          <t>G7-GoJet</t>
        </is>
      </c>
      <c r="B167" t="n">
        <v>4599</v>
      </c>
      <c r="C167" t="inlineStr">
        <is>
          <t>ORD</t>
        </is>
      </c>
      <c r="D167" t="inlineStr">
        <is>
          <t>BHM</t>
        </is>
      </c>
      <c r="E167" t="inlineStr">
        <is>
          <t>XF - EXTREME WEATHER</t>
        </is>
      </c>
      <c r="F167" t="inlineStr">
        <is>
          <t>CRJ-550</t>
        </is>
      </c>
      <c r="G167" t="inlineStr">
        <is>
          <t>0507</t>
        </is>
      </c>
      <c r="H167" t="n">
        <v>26</v>
      </c>
      <c r="I167" s="289" t="n">
        <v>45990.82916666667</v>
      </c>
      <c r="J167" s="289" t="n">
        <v>45990.44186348379</v>
      </c>
      <c r="K167" t="inlineStr">
        <is>
          <t>(09:17)</t>
        </is>
      </c>
      <c r="L167" t="inlineStr"/>
    </row>
    <row r="168">
      <c r="A168" t="inlineStr">
        <is>
          <t>G7-GoJet</t>
        </is>
      </c>
      <c r="B168" t="n">
        <v>4599</v>
      </c>
      <c r="C168" t="inlineStr">
        <is>
          <t>ORD</t>
        </is>
      </c>
      <c r="D168" t="inlineStr">
        <is>
          <t>BHM</t>
        </is>
      </c>
      <c r="E168" t="inlineStr">
        <is>
          <t>XF - EXTREME WEATHER</t>
        </is>
      </c>
      <c r="F168" t="inlineStr">
        <is>
          <t>CRJ-550</t>
        </is>
      </c>
      <c r="G168" t="inlineStr">
        <is>
          <t>0547</t>
        </is>
      </c>
      <c r="H168" t="n">
        <v>48</v>
      </c>
      <c r="I168" s="289" t="n">
        <v>45992.82916666667</v>
      </c>
      <c r="J168" s="289" t="n">
        <v>45992.93631315972</v>
      </c>
      <c r="K168" t="inlineStr">
        <is>
          <t>02:34</t>
        </is>
      </c>
      <c r="L168" t="inlineStr"/>
    </row>
    <row r="169">
      <c r="A169" t="inlineStr">
        <is>
          <t>G7-GoJet</t>
        </is>
      </c>
      <c r="B169" t="n">
        <v>4605</v>
      </c>
      <c r="C169" t="inlineStr">
        <is>
          <t>ORD</t>
        </is>
      </c>
      <c r="D169" t="inlineStr">
        <is>
          <t>ROA</t>
        </is>
      </c>
      <c r="E169" t="inlineStr">
        <is>
          <t>XF - EXTREME WEATHER</t>
        </is>
      </c>
      <c r="F169" t="inlineStr">
        <is>
          <t>CRJ-550</t>
        </is>
      </c>
      <c r="G169" t="inlineStr">
        <is>
          <t>0546</t>
        </is>
      </c>
      <c r="H169" t="n">
        <v>48</v>
      </c>
      <c r="I169" s="289" t="n">
        <v>45990.99652777778</v>
      </c>
      <c r="J169" s="289" t="n">
        <v>45990.84591855324</v>
      </c>
      <c r="K169" t="inlineStr">
        <is>
          <t>(03:36)</t>
        </is>
      </c>
      <c r="L169" t="inlineStr"/>
    </row>
    <row r="170">
      <c r="A170" t="inlineStr">
        <is>
          <t>G7-GoJet</t>
        </is>
      </c>
      <c r="B170" t="n">
        <v>4606</v>
      </c>
      <c r="C170" t="inlineStr">
        <is>
          <t>ORD</t>
        </is>
      </c>
      <c r="D170" t="inlineStr">
        <is>
          <t>XNA</t>
        </is>
      </c>
      <c r="E170" t="inlineStr">
        <is>
          <t>XF - EXTREME WEATHER</t>
        </is>
      </c>
      <c r="F170" t="inlineStr">
        <is>
          <t>CRJ-550</t>
        </is>
      </c>
      <c r="G170" t="inlineStr">
        <is>
          <t>0521</t>
        </is>
      </c>
      <c r="H170" t="n">
        <v>47</v>
      </c>
      <c r="I170" s="289" t="n">
        <v>45990.36458333334</v>
      </c>
      <c r="J170" s="289" t="n">
        <v>45990.66486809028</v>
      </c>
      <c r="K170" t="inlineStr">
        <is>
          <t>07:12</t>
        </is>
      </c>
      <c r="L170" t="inlineStr"/>
    </row>
    <row r="171">
      <c r="A171" t="inlineStr">
        <is>
          <t>G7-GoJet</t>
        </is>
      </c>
      <c r="B171" t="n">
        <v>4607</v>
      </c>
      <c r="C171" t="inlineStr">
        <is>
          <t>ORD</t>
        </is>
      </c>
      <c r="D171" t="inlineStr">
        <is>
          <t>XNA</t>
        </is>
      </c>
      <c r="E171" t="inlineStr">
        <is>
          <t>XF - EXTREME WEATHER</t>
        </is>
      </c>
      <c r="F171" t="inlineStr">
        <is>
          <t>CRJ-550</t>
        </is>
      </c>
      <c r="G171" t="inlineStr">
        <is>
          <t>0556</t>
        </is>
      </c>
      <c r="H171" t="n">
        <v>37</v>
      </c>
      <c r="I171" s="289" t="n">
        <v>45990.65972222222</v>
      </c>
      <c r="J171" s="289" t="n">
        <v>45990.46495200232</v>
      </c>
      <c r="K171" t="inlineStr">
        <is>
          <t>(04:40)</t>
        </is>
      </c>
      <c r="L171" t="inlineStr"/>
    </row>
    <row r="172">
      <c r="A172" t="inlineStr">
        <is>
          <t>G7-GoJet</t>
        </is>
      </c>
      <c r="B172" t="n">
        <v>4607</v>
      </c>
      <c r="C172" t="inlineStr">
        <is>
          <t>ORD</t>
        </is>
      </c>
      <c r="D172" t="inlineStr">
        <is>
          <t>XNA</t>
        </is>
      </c>
      <c r="E172" t="inlineStr">
        <is>
          <t>XF - EXTREME WEATHER</t>
        </is>
      </c>
      <c r="F172" t="inlineStr">
        <is>
          <t>CRJ-550</t>
        </is>
      </c>
      <c r="G172" t="inlineStr">
        <is>
          <t>0564</t>
        </is>
      </c>
      <c r="H172" t="n">
        <v>50</v>
      </c>
      <c r="I172" s="289" t="n">
        <v>45992.65972222222</v>
      </c>
      <c r="J172" s="289" t="n">
        <v>45992.43871913195</v>
      </c>
      <c r="K172" t="inlineStr">
        <is>
          <t>(05:18)</t>
        </is>
      </c>
      <c r="L172" t="inlineStr"/>
    </row>
    <row r="173">
      <c r="A173" t="inlineStr">
        <is>
          <t>G7-GoJet</t>
        </is>
      </c>
      <c r="B173" t="n">
        <v>4608</v>
      </c>
      <c r="C173" t="inlineStr">
        <is>
          <t>ORD</t>
        </is>
      </c>
      <c r="D173" t="inlineStr">
        <is>
          <t>XNA</t>
        </is>
      </c>
      <c r="E173" t="inlineStr">
        <is>
          <t>XF - EXTREME WEATHER</t>
        </is>
      </c>
      <c r="F173" t="inlineStr">
        <is>
          <t>CRJ-550</t>
        </is>
      </c>
      <c r="G173" t="inlineStr">
        <is>
          <t>0539</t>
        </is>
      </c>
      <c r="H173" t="n">
        <v>44</v>
      </c>
      <c r="I173" s="289" t="n">
        <v>45990.83333333334</v>
      </c>
      <c r="J173" s="289" t="n">
        <v>45990.04482996528</v>
      </c>
      <c r="K173" t="inlineStr">
        <is>
          <t>(18:55)</t>
        </is>
      </c>
      <c r="L173" t="inlineStr"/>
    </row>
    <row r="174">
      <c r="A174" t="inlineStr">
        <is>
          <t>G7-GoJet</t>
        </is>
      </c>
      <c r="B174" t="n">
        <v>4608</v>
      </c>
      <c r="C174" t="inlineStr">
        <is>
          <t>ORD</t>
        </is>
      </c>
      <c r="D174" t="inlineStr">
        <is>
          <t>XNA</t>
        </is>
      </c>
      <c r="E174" t="inlineStr">
        <is>
          <t>XA - ATC GROUND DELAY PROGRAM</t>
        </is>
      </c>
      <c r="F174" t="inlineStr">
        <is>
          <t>CRJ-550</t>
        </is>
      </c>
      <c r="G174" t="inlineStr">
        <is>
          <t>0535</t>
        </is>
      </c>
      <c r="H174" t="n">
        <v>49</v>
      </c>
      <c r="I174" s="289" t="n">
        <v>45991.83333333334</v>
      </c>
      <c r="J174" s="289" t="n">
        <v>45992.01525898148</v>
      </c>
      <c r="K174" t="inlineStr">
        <is>
          <t>04:21</t>
        </is>
      </c>
      <c r="L174" t="inlineStr"/>
    </row>
    <row r="175">
      <c r="A175" t="inlineStr">
        <is>
          <t>G7-GoJet</t>
        </is>
      </c>
      <c r="B175" t="n">
        <v>4609</v>
      </c>
      <c r="C175" t="inlineStr">
        <is>
          <t>ORD</t>
        </is>
      </c>
      <c r="D175" t="inlineStr">
        <is>
          <t>GRB</t>
        </is>
      </c>
      <c r="E175" t="inlineStr">
        <is>
          <t>XA - ATC GROUND DELAY PROGRAM</t>
        </is>
      </c>
      <c r="F175" t="inlineStr">
        <is>
          <t>CRJ-550</t>
        </is>
      </c>
      <c r="G175" t="inlineStr">
        <is>
          <t>0552</t>
        </is>
      </c>
      <c r="H175" t="n">
        <v>49</v>
      </c>
      <c r="I175" s="289" t="n">
        <v>45991.74305555555</v>
      </c>
      <c r="J175" s="289" t="n">
        <v>45991.84683726852</v>
      </c>
      <c r="K175" t="inlineStr">
        <is>
          <t>02:29</t>
        </is>
      </c>
      <c r="L175" t="inlineStr"/>
    </row>
    <row r="176">
      <c r="A176" t="inlineStr">
        <is>
          <t>G7-GoJet</t>
        </is>
      </c>
      <c r="B176" t="n">
        <v>4612</v>
      </c>
      <c r="C176" t="inlineStr">
        <is>
          <t>PIA</t>
        </is>
      </c>
      <c r="D176" t="inlineStr">
        <is>
          <t>ORD</t>
        </is>
      </c>
      <c r="E176" t="inlineStr">
        <is>
          <t>XF - EXTREME WEATHER</t>
        </is>
      </c>
      <c r="F176" t="inlineStr">
        <is>
          <t>CRJ-550</t>
        </is>
      </c>
      <c r="G176" t="inlineStr">
        <is>
          <t>0561</t>
        </is>
      </c>
      <c r="H176" t="n">
        <v>39</v>
      </c>
      <c r="I176" s="289" t="n">
        <v>45990.35069444445</v>
      </c>
      <c r="J176" s="289" t="n">
        <v>45989.72232945602</v>
      </c>
      <c r="K176" t="inlineStr">
        <is>
          <t>(15:04)</t>
        </is>
      </c>
      <c r="L176" t="inlineStr"/>
    </row>
    <row r="177">
      <c r="A177" t="inlineStr">
        <is>
          <t>G7-GoJet</t>
        </is>
      </c>
      <c r="B177" t="n">
        <v>4612</v>
      </c>
      <c r="C177" t="inlineStr">
        <is>
          <t>PIA</t>
        </is>
      </c>
      <c r="D177" t="inlineStr">
        <is>
          <t>ORD</t>
        </is>
      </c>
      <c r="E177" t="inlineStr">
        <is>
          <t>XF - EXTREME WEATHER</t>
        </is>
      </c>
      <c r="F177" t="inlineStr">
        <is>
          <t>CRJ-550</t>
        </is>
      </c>
      <c r="G177" t="inlineStr">
        <is>
          <t>0536</t>
        </is>
      </c>
      <c r="H177" t="n">
        <v>46</v>
      </c>
      <c r="I177" s="289" t="n">
        <v>45993.28125</v>
      </c>
      <c r="J177" s="289" t="n">
        <v>45993.08163715278</v>
      </c>
      <c r="K177" t="inlineStr">
        <is>
          <t>(04:47)</t>
        </is>
      </c>
      <c r="L177" t="inlineStr"/>
    </row>
    <row r="178">
      <c r="A178" t="inlineStr">
        <is>
          <t>G7-GoJet</t>
        </is>
      </c>
      <c r="B178" t="n">
        <v>4613</v>
      </c>
      <c r="C178" t="inlineStr">
        <is>
          <t>ORD</t>
        </is>
      </c>
      <c r="D178" t="inlineStr">
        <is>
          <t>STL</t>
        </is>
      </c>
      <c r="E178" t="inlineStr">
        <is>
          <t>XF - EXTREME WEATHER</t>
        </is>
      </c>
      <c r="F178" t="inlineStr">
        <is>
          <t>CRJ-550</t>
        </is>
      </c>
      <c r="G178" t="inlineStr">
        <is>
          <t>0565</t>
        </is>
      </c>
      <c r="H178" t="n">
        <v>49</v>
      </c>
      <c r="I178" s="289" t="n">
        <v>45992.39583333334</v>
      </c>
      <c r="J178" s="289" t="n">
        <v>45992.43795868056</v>
      </c>
      <c r="K178" t="inlineStr">
        <is>
          <t>01:00</t>
        </is>
      </c>
      <c r="L178" t="inlineStr"/>
    </row>
    <row r="179">
      <c r="A179" t="inlineStr">
        <is>
          <t>G7-GoJet</t>
        </is>
      </c>
      <c r="B179" t="n">
        <v>4614</v>
      </c>
      <c r="C179" t="inlineStr">
        <is>
          <t>LEX</t>
        </is>
      </c>
      <c r="D179" t="inlineStr">
        <is>
          <t>ORD</t>
        </is>
      </c>
      <c r="E179" t="inlineStr">
        <is>
          <t>XF - EXTREME WEATHER</t>
        </is>
      </c>
      <c r="F179" t="inlineStr">
        <is>
          <t>CRJ-550</t>
        </is>
      </c>
      <c r="G179" t="inlineStr">
        <is>
          <t>0552</t>
        </is>
      </c>
      <c r="H179" t="n">
        <v>33</v>
      </c>
      <c r="I179" s="289" t="n">
        <v>45990.73958333334</v>
      </c>
      <c r="J179" s="289" t="n">
        <v>45990.08611939815</v>
      </c>
      <c r="K179" t="inlineStr">
        <is>
          <t>(15:41)</t>
        </is>
      </c>
      <c r="L179" t="inlineStr"/>
    </row>
    <row r="180">
      <c r="A180" t="inlineStr">
        <is>
          <t>OO-Skywest</t>
        </is>
      </c>
      <c r="B180" t="n">
        <v>4632</v>
      </c>
      <c r="C180" t="inlineStr">
        <is>
          <t>AVL</t>
        </is>
      </c>
      <c r="D180" t="inlineStr">
        <is>
          <t>ORD</t>
        </is>
      </c>
      <c r="E180" t="inlineStr">
        <is>
          <t>XF - EXTREME WEATHER</t>
        </is>
      </c>
      <c r="F180" t="inlineStr">
        <is>
          <t>ERJ-175</t>
        </is>
      </c>
      <c r="G180" t="inlineStr">
        <is>
          <t>0119</t>
        </is>
      </c>
      <c r="H180" t="n">
        <v>57</v>
      </c>
      <c r="I180" s="289" t="n">
        <v>45990.73472222222</v>
      </c>
      <c r="J180" s="289" t="n">
        <v>45990.06615842593</v>
      </c>
      <c r="K180" t="inlineStr">
        <is>
          <t>(16:02)</t>
        </is>
      </c>
      <c r="L180" t="inlineStr"/>
    </row>
    <row r="181">
      <c r="A181" t="inlineStr">
        <is>
          <t>OO-Skywest</t>
        </is>
      </c>
      <c r="B181" t="n">
        <v>4636</v>
      </c>
      <c r="C181" t="inlineStr">
        <is>
          <t>ORD</t>
        </is>
      </c>
      <c r="D181" t="inlineStr">
        <is>
          <t>SBN</t>
        </is>
      </c>
      <c r="E181" t="inlineStr">
        <is>
          <t>XF - EXTREME WEATHER</t>
        </is>
      </c>
      <c r="F181" t="inlineStr">
        <is>
          <t>CRJ-200</t>
        </is>
      </c>
      <c r="G181" t="inlineStr">
        <is>
          <t>1905</t>
        </is>
      </c>
      <c r="H181" t="n">
        <v>39</v>
      </c>
      <c r="I181" s="289" t="n">
        <v>45990.74305555555</v>
      </c>
      <c r="J181" s="289" t="n">
        <v>45989.78692377315</v>
      </c>
      <c r="K181" t="inlineStr">
        <is>
          <t>(22:56)</t>
        </is>
      </c>
      <c r="L181" t="inlineStr"/>
    </row>
    <row r="182">
      <c r="A182" t="inlineStr">
        <is>
          <t>OO-Skywest</t>
        </is>
      </c>
      <c r="B182" t="n">
        <v>4636</v>
      </c>
      <c r="C182" t="inlineStr">
        <is>
          <t>ORD</t>
        </is>
      </c>
      <c r="D182" t="inlineStr">
        <is>
          <t>SBN</t>
        </is>
      </c>
      <c r="E182" t="inlineStr">
        <is>
          <t>XF - EXTREME WEATHER</t>
        </is>
      </c>
      <c r="F182" t="inlineStr">
        <is>
          <t>CRJ-200</t>
        </is>
      </c>
      <c r="G182" t="inlineStr">
        <is>
          <t>0924</t>
        </is>
      </c>
      <c r="H182" t="n">
        <v>50</v>
      </c>
      <c r="I182" s="289" t="n">
        <v>45991.74305555555</v>
      </c>
      <c r="J182" s="289" t="n">
        <v>45991.82393472222</v>
      </c>
      <c r="K182" t="inlineStr">
        <is>
          <t>01:56</t>
        </is>
      </c>
      <c r="L182" t="inlineStr"/>
    </row>
    <row r="183">
      <c r="A183" t="inlineStr">
        <is>
          <t>OO-Skywest</t>
        </is>
      </c>
      <c r="B183" t="n">
        <v>4638</v>
      </c>
      <c r="C183" t="inlineStr">
        <is>
          <t>ORD</t>
        </is>
      </c>
      <c r="D183" t="inlineStr">
        <is>
          <t>COS</t>
        </is>
      </c>
      <c r="E183" t="inlineStr">
        <is>
          <t>XF - EXTREME WEATHER</t>
        </is>
      </c>
      <c r="F183" t="inlineStr">
        <is>
          <t>ERJ-175</t>
        </is>
      </c>
      <c r="G183" t="inlineStr">
        <is>
          <t>1379</t>
        </is>
      </c>
      <c r="H183" t="n">
        <v>44</v>
      </c>
      <c r="I183" s="289" t="n">
        <v>45990.82291666666</v>
      </c>
      <c r="J183" s="289" t="n">
        <v>45990.61062991899</v>
      </c>
      <c r="K183" t="inlineStr">
        <is>
          <t>(05:05)</t>
        </is>
      </c>
      <c r="L183" t="inlineStr"/>
    </row>
    <row r="184">
      <c r="A184" t="inlineStr">
        <is>
          <t>OO-Skywest</t>
        </is>
      </c>
      <c r="B184" t="n">
        <v>4644</v>
      </c>
      <c r="C184" t="inlineStr">
        <is>
          <t>CRW</t>
        </is>
      </c>
      <c r="D184" t="inlineStr">
        <is>
          <t>ORD</t>
        </is>
      </c>
      <c r="E184" t="inlineStr">
        <is>
          <t>XF - EXTREME WEATHER</t>
        </is>
      </c>
      <c r="F184" t="inlineStr">
        <is>
          <t>CRJ-550</t>
        </is>
      </c>
      <c r="G184" t="inlineStr">
        <is>
          <t>0533</t>
        </is>
      </c>
      <c r="H184" t="n">
        <v>39</v>
      </c>
      <c r="I184" s="289" t="n">
        <v>45990.73958333334</v>
      </c>
      <c r="J184" s="289" t="n">
        <v>45990.06428421296</v>
      </c>
      <c r="K184" t="inlineStr">
        <is>
          <t>(16:12)</t>
        </is>
      </c>
      <c r="L184" t="inlineStr"/>
    </row>
    <row r="185">
      <c r="A185" t="inlineStr">
        <is>
          <t>OO-Skywest</t>
        </is>
      </c>
      <c r="B185" t="n">
        <v>4644</v>
      </c>
      <c r="C185" t="inlineStr">
        <is>
          <t>CRW</t>
        </is>
      </c>
      <c r="D185" t="inlineStr">
        <is>
          <t>ORD</t>
        </is>
      </c>
      <c r="E185" t="inlineStr">
        <is>
          <t>XF - EXTREME WEATHER</t>
        </is>
      </c>
      <c r="F185" t="inlineStr">
        <is>
          <t>CRJ-550</t>
        </is>
      </c>
      <c r="G185" t="inlineStr">
        <is>
          <t>0533</t>
        </is>
      </c>
      <c r="H185" t="n">
        <v>49</v>
      </c>
      <c r="I185" s="289" t="n">
        <v>45991.73958333334</v>
      </c>
      <c r="J185" s="289" t="n">
        <v>45991.95016900463</v>
      </c>
      <c r="K185" t="inlineStr">
        <is>
          <t>05:03</t>
        </is>
      </c>
      <c r="L185" t="inlineStr"/>
    </row>
    <row r="186">
      <c r="A186" t="inlineStr">
        <is>
          <t>OO-Skywest</t>
        </is>
      </c>
      <c r="B186" t="n">
        <v>4645</v>
      </c>
      <c r="C186" t="inlineStr">
        <is>
          <t>ORD</t>
        </is>
      </c>
      <c r="D186" t="inlineStr">
        <is>
          <t>FWA</t>
        </is>
      </c>
      <c r="E186" t="inlineStr">
        <is>
          <t>XF - EXTREME WEATHER</t>
        </is>
      </c>
      <c r="F186" t="inlineStr">
        <is>
          <t>CRJ-200</t>
        </is>
      </c>
      <c r="G186" t="inlineStr">
        <is>
          <t>0445</t>
        </is>
      </c>
      <c r="H186" t="n">
        <v>49</v>
      </c>
      <c r="I186" s="289" t="n">
        <v>45990.44791666666</v>
      </c>
      <c r="J186" s="289" t="n">
        <v>45989.74865880787</v>
      </c>
      <c r="K186" t="inlineStr">
        <is>
          <t>(16:46)</t>
        </is>
      </c>
      <c r="L186" t="inlineStr"/>
    </row>
    <row r="187">
      <c r="A187" t="inlineStr">
        <is>
          <t>OO-Skywest</t>
        </is>
      </c>
      <c r="B187" t="n">
        <v>4645</v>
      </c>
      <c r="C187" t="inlineStr">
        <is>
          <t>ORD</t>
        </is>
      </c>
      <c r="D187" t="inlineStr">
        <is>
          <t>FWA</t>
        </is>
      </c>
      <c r="E187" t="inlineStr">
        <is>
          <t>XF - EXTREME WEATHER</t>
        </is>
      </c>
      <c r="F187" t="inlineStr">
        <is>
          <t>CRJ-200</t>
        </is>
      </c>
      <c r="G187" t="inlineStr">
        <is>
          <t>0448</t>
        </is>
      </c>
      <c r="H187" t="n">
        <v>51</v>
      </c>
      <c r="I187" s="289" t="n">
        <v>45992.44791666666</v>
      </c>
      <c r="J187" s="289" t="n">
        <v>45992.54637513889</v>
      </c>
      <c r="K187" t="inlineStr">
        <is>
          <t>02:21</t>
        </is>
      </c>
      <c r="L187" t="inlineStr"/>
    </row>
    <row r="188">
      <c r="A188" t="inlineStr">
        <is>
          <t>OO-Skywest</t>
        </is>
      </c>
      <c r="B188" t="n">
        <v>4646</v>
      </c>
      <c r="C188" t="inlineStr">
        <is>
          <t>CAK</t>
        </is>
      </c>
      <c r="D188" t="inlineStr">
        <is>
          <t>ORD</t>
        </is>
      </c>
      <c r="E188" t="inlineStr">
        <is>
          <t>XF - EXTREME WEATHER</t>
        </is>
      </c>
      <c r="F188" t="inlineStr">
        <is>
          <t>CRJ-200</t>
        </is>
      </c>
      <c r="G188" t="inlineStr">
        <is>
          <t>0464</t>
        </is>
      </c>
      <c r="H188" t="n">
        <v>42</v>
      </c>
      <c r="I188" s="289" t="n">
        <v>45990.30208333334</v>
      </c>
      <c r="J188" s="289" t="n">
        <v>45989.98040248843</v>
      </c>
      <c r="K188" t="inlineStr">
        <is>
          <t>(07:43)</t>
        </is>
      </c>
      <c r="L188" t="inlineStr"/>
    </row>
    <row r="189">
      <c r="A189" t="inlineStr">
        <is>
          <t>OO-Skywest</t>
        </is>
      </c>
      <c r="B189" t="n">
        <v>4651</v>
      </c>
      <c r="C189" t="inlineStr">
        <is>
          <t>MLI</t>
        </is>
      </c>
      <c r="D189" t="inlineStr">
        <is>
          <t>ORD</t>
        </is>
      </c>
      <c r="E189" t="inlineStr">
        <is>
          <t>XF - EXTREME WEATHER</t>
        </is>
      </c>
      <c r="F189" t="inlineStr">
        <is>
          <t>CRJ-200</t>
        </is>
      </c>
      <c r="G189" t="inlineStr">
        <is>
          <t>0917</t>
        </is>
      </c>
      <c r="H189" t="n">
        <v>43</v>
      </c>
      <c r="I189" s="289" t="n">
        <v>45990.45138888889</v>
      </c>
      <c r="J189" s="289" t="n">
        <v>45989.81466488426</v>
      </c>
      <c r="K189" t="inlineStr">
        <is>
          <t>(15:16)</t>
        </is>
      </c>
      <c r="L189" t="inlineStr"/>
    </row>
    <row r="190">
      <c r="A190" t="inlineStr">
        <is>
          <t>OO-Skywest</t>
        </is>
      </c>
      <c r="B190" t="n">
        <v>4653</v>
      </c>
      <c r="C190" t="inlineStr">
        <is>
          <t>ALB</t>
        </is>
      </c>
      <c r="D190" t="inlineStr">
        <is>
          <t>ORD</t>
        </is>
      </c>
      <c r="E190" t="inlineStr">
        <is>
          <t>XF - EXTREME WEATHER</t>
        </is>
      </c>
      <c r="F190" t="inlineStr">
        <is>
          <t>ERJ-175</t>
        </is>
      </c>
      <c r="G190" t="inlineStr">
        <is>
          <t>0211</t>
        </is>
      </c>
      <c r="H190" t="n">
        <v>58</v>
      </c>
      <c r="I190" s="289" t="n">
        <v>45990.68194444444</v>
      </c>
      <c r="J190" s="289" t="n">
        <v>45990.463924375</v>
      </c>
      <c r="K190" t="inlineStr">
        <is>
          <t>(05:13)</t>
        </is>
      </c>
      <c r="L190" t="inlineStr"/>
    </row>
    <row r="191">
      <c r="A191" t="inlineStr">
        <is>
          <t>OO-Skywest</t>
        </is>
      </c>
      <c r="B191" t="n">
        <v>4656</v>
      </c>
      <c r="C191" t="inlineStr">
        <is>
          <t>COU</t>
        </is>
      </c>
      <c r="D191" t="inlineStr">
        <is>
          <t>ORD</t>
        </is>
      </c>
      <c r="E191" t="inlineStr">
        <is>
          <t>XF - EXTREME WEATHER</t>
        </is>
      </c>
      <c r="F191" t="inlineStr">
        <is>
          <t>CRJ-550</t>
        </is>
      </c>
      <c r="G191" t="inlineStr">
        <is>
          <t>0572</t>
        </is>
      </c>
      <c r="H191" t="n">
        <v>12</v>
      </c>
      <c r="I191" s="289" t="n">
        <v>45993.76041666666</v>
      </c>
      <c r="J191" s="289" t="n">
        <v>45993.67970960648</v>
      </c>
      <c r="K191" t="inlineStr">
        <is>
          <t>(01:56)</t>
        </is>
      </c>
      <c r="L191" t="inlineStr"/>
    </row>
    <row r="192">
      <c r="A192" t="inlineStr">
        <is>
          <t>OO-Skywest</t>
        </is>
      </c>
      <c r="B192" t="n">
        <v>4656</v>
      </c>
      <c r="C192" t="inlineStr">
        <is>
          <t>COU</t>
        </is>
      </c>
      <c r="D192" t="inlineStr">
        <is>
          <t>ORD</t>
        </is>
      </c>
      <c r="E192" t="inlineStr">
        <is>
          <t>XF - EXTREME WEATHER</t>
        </is>
      </c>
      <c r="F192" t="inlineStr">
        <is>
          <t>CRJ-550</t>
        </is>
      </c>
      <c r="G192" t="inlineStr">
        <is>
          <t>0767</t>
        </is>
      </c>
      <c r="H192" t="n">
        <v>21</v>
      </c>
      <c r="I192" s="289" t="n">
        <v>45994.76041666666</v>
      </c>
      <c r="J192" s="289" t="n">
        <v>45994.72319666667</v>
      </c>
      <c r="K192" t="inlineStr">
        <is>
          <t>(00:53)</t>
        </is>
      </c>
      <c r="L192" t="inlineStr"/>
    </row>
    <row r="193">
      <c r="A193" t="inlineStr">
        <is>
          <t>OO-Skywest</t>
        </is>
      </c>
      <c r="B193" t="n">
        <v>4659</v>
      </c>
      <c r="C193" t="inlineStr">
        <is>
          <t>ATW</t>
        </is>
      </c>
      <c r="D193" t="inlineStr">
        <is>
          <t>ORD</t>
        </is>
      </c>
      <c r="E193" t="inlineStr">
        <is>
          <t>XF - EXTREME WEATHER</t>
        </is>
      </c>
      <c r="F193" t="inlineStr">
        <is>
          <t>ERJ-175</t>
        </is>
      </c>
      <c r="G193" t="inlineStr">
        <is>
          <t>0139</t>
        </is>
      </c>
      <c r="H193" t="n">
        <v>72</v>
      </c>
      <c r="I193" s="289" t="n">
        <v>45991.27083333334</v>
      </c>
      <c r="J193" s="289" t="n">
        <v>45990.60786611111</v>
      </c>
      <c r="K193" t="inlineStr">
        <is>
          <t>(15:54)</t>
        </is>
      </c>
      <c r="L193" t="inlineStr">
        <is>
          <t>G7</t>
        </is>
      </c>
    </row>
    <row r="194">
      <c r="A194" t="inlineStr">
        <is>
          <t>OO-Skywest</t>
        </is>
      </c>
      <c r="B194" t="n">
        <v>4665</v>
      </c>
      <c r="C194" t="inlineStr">
        <is>
          <t>BNA</t>
        </is>
      </c>
      <c r="D194" t="inlineStr">
        <is>
          <t>ORD</t>
        </is>
      </c>
      <c r="E194" t="inlineStr">
        <is>
          <t>XF - EXTREME WEATHER</t>
        </is>
      </c>
      <c r="F194" t="inlineStr">
        <is>
          <t>ERJ-175</t>
        </is>
      </c>
      <c r="G194" t="inlineStr">
        <is>
          <t>0128</t>
        </is>
      </c>
      <c r="H194" t="n">
        <v>46</v>
      </c>
      <c r="I194" s="289" t="n">
        <v>45993.42152777778</v>
      </c>
      <c r="J194" s="289" t="n">
        <v>45993.0039971875</v>
      </c>
      <c r="K194" t="inlineStr">
        <is>
          <t>(10:01)</t>
        </is>
      </c>
      <c r="L194" t="inlineStr"/>
    </row>
    <row r="195">
      <c r="A195" t="inlineStr">
        <is>
          <t>OO-Skywest</t>
        </is>
      </c>
      <c r="B195" t="n">
        <v>4666</v>
      </c>
      <c r="C195" t="inlineStr">
        <is>
          <t>ORD</t>
        </is>
      </c>
      <c r="D195" t="inlineStr">
        <is>
          <t>CVG</t>
        </is>
      </c>
      <c r="E195" t="inlineStr">
        <is>
          <t>XF - EXTREME WEATHER</t>
        </is>
      </c>
      <c r="F195" t="inlineStr">
        <is>
          <t>ERJ-175</t>
        </is>
      </c>
      <c r="G195" t="inlineStr">
        <is>
          <t>0208</t>
        </is>
      </c>
      <c r="H195" t="n">
        <v>54</v>
      </c>
      <c r="I195" s="289" t="n">
        <v>45990.89583333334</v>
      </c>
      <c r="J195" s="289" t="n">
        <v>45990.34001923611</v>
      </c>
      <c r="K195" t="inlineStr">
        <is>
          <t>(13:20)</t>
        </is>
      </c>
      <c r="L195" t="inlineStr"/>
    </row>
    <row r="196">
      <c r="A196" t="inlineStr">
        <is>
          <t>OO-Skywest</t>
        </is>
      </c>
      <c r="B196" t="n">
        <v>4667</v>
      </c>
      <c r="C196" t="inlineStr">
        <is>
          <t>AVL</t>
        </is>
      </c>
      <c r="D196" t="inlineStr">
        <is>
          <t>ORD</t>
        </is>
      </c>
      <c r="E196" t="inlineStr">
        <is>
          <t>XF - EXTREME WEATHER</t>
        </is>
      </c>
      <c r="F196" t="inlineStr">
        <is>
          <t>ERJ-175</t>
        </is>
      </c>
      <c r="G196" t="inlineStr">
        <is>
          <t>0615</t>
        </is>
      </c>
      <c r="H196" t="n">
        <v>74</v>
      </c>
      <c r="I196" s="289" t="n">
        <v>45992.27430555555</v>
      </c>
      <c r="J196" s="289" t="n">
        <v>45992.06385851852</v>
      </c>
      <c r="K196" t="inlineStr">
        <is>
          <t>(05:03)</t>
        </is>
      </c>
      <c r="L196" t="inlineStr"/>
    </row>
    <row r="197">
      <c r="A197" t="inlineStr">
        <is>
          <t>OO-Skywest</t>
        </is>
      </c>
      <c r="B197" t="n">
        <v>4669</v>
      </c>
      <c r="C197" t="inlineStr">
        <is>
          <t>AVL</t>
        </is>
      </c>
      <c r="D197" t="inlineStr">
        <is>
          <t>ORD</t>
        </is>
      </c>
      <c r="E197" t="inlineStr">
        <is>
          <t>XF - EXTREME WEATHER</t>
        </is>
      </c>
      <c r="F197" t="inlineStr">
        <is>
          <t>ERJ-175</t>
        </is>
      </c>
      <c r="G197" t="inlineStr">
        <is>
          <t>0109</t>
        </is>
      </c>
      <c r="H197" t="n">
        <v>70</v>
      </c>
      <c r="I197" s="289" t="n">
        <v>45990.45138888889</v>
      </c>
      <c r="J197" s="289" t="n">
        <v>45990.03941133102</v>
      </c>
      <c r="K197" t="inlineStr">
        <is>
          <t>(09:53)</t>
        </is>
      </c>
      <c r="L197" t="inlineStr"/>
    </row>
    <row r="198">
      <c r="A198" t="inlineStr">
        <is>
          <t>OO-Skywest</t>
        </is>
      </c>
      <c r="B198" t="n">
        <v>4670</v>
      </c>
      <c r="C198" t="inlineStr">
        <is>
          <t>DLH</t>
        </is>
      </c>
      <c r="D198" t="inlineStr">
        <is>
          <t>ORD</t>
        </is>
      </c>
      <c r="E198" t="inlineStr">
        <is>
          <t>XU - WX/ATC-UA INITIATED</t>
        </is>
      </c>
      <c r="F198" t="inlineStr">
        <is>
          <t>CRJ-550</t>
        </is>
      </c>
      <c r="G198" t="inlineStr">
        <is>
          <t>0530</t>
        </is>
      </c>
      <c r="H198" t="n">
        <v>48</v>
      </c>
      <c r="I198" s="289" t="n">
        <v>45991.32986111111</v>
      </c>
      <c r="J198" s="289" t="n">
        <v>45990.71078767361</v>
      </c>
      <c r="K198" t="inlineStr">
        <is>
          <t>(14:51)</t>
        </is>
      </c>
      <c r="L198" t="inlineStr"/>
    </row>
    <row r="199">
      <c r="A199" t="inlineStr">
        <is>
          <t>OO-Skywest</t>
        </is>
      </c>
      <c r="B199" t="n">
        <v>4671</v>
      </c>
      <c r="C199" t="inlineStr">
        <is>
          <t>ORD</t>
        </is>
      </c>
      <c r="D199" t="inlineStr">
        <is>
          <t>CHA</t>
        </is>
      </c>
      <c r="E199" t="inlineStr">
        <is>
          <t>XF - EXTREME WEATHER</t>
        </is>
      </c>
      <c r="F199" t="inlineStr">
        <is>
          <t>CRJ-550</t>
        </is>
      </c>
      <c r="G199" t="inlineStr">
        <is>
          <t>0783</t>
        </is>
      </c>
      <c r="H199" t="n">
        <v>49</v>
      </c>
      <c r="I199" s="289" t="n">
        <v>45990.44097222222</v>
      </c>
      <c r="J199" s="289" t="n">
        <v>45990.56459153935</v>
      </c>
      <c r="K199" t="inlineStr">
        <is>
          <t>02:58</t>
        </is>
      </c>
      <c r="L199" t="inlineStr"/>
    </row>
    <row r="200">
      <c r="A200" t="inlineStr">
        <is>
          <t>OO-Skywest</t>
        </is>
      </c>
      <c r="B200" t="n">
        <v>4671</v>
      </c>
      <c r="C200" t="inlineStr">
        <is>
          <t>ORD</t>
        </is>
      </c>
      <c r="D200" t="inlineStr">
        <is>
          <t>CHA</t>
        </is>
      </c>
      <c r="E200" t="inlineStr">
        <is>
          <t>XF - EXTREME WEATHER</t>
        </is>
      </c>
      <c r="F200" t="inlineStr">
        <is>
          <t>CRJ-550</t>
        </is>
      </c>
      <c r="G200" t="inlineStr">
        <is>
          <t>0792</t>
        </is>
      </c>
      <c r="H200" t="n">
        <v>49</v>
      </c>
      <c r="I200" s="289" t="n">
        <v>45991.44097222222</v>
      </c>
      <c r="J200" s="289" t="n">
        <v>45990.83079186342</v>
      </c>
      <c r="K200" t="inlineStr">
        <is>
          <t>(14:38)</t>
        </is>
      </c>
      <c r="L200" t="inlineStr"/>
    </row>
    <row r="201">
      <c r="A201" t="inlineStr">
        <is>
          <t>OO-Skywest</t>
        </is>
      </c>
      <c r="B201" t="n">
        <v>4671</v>
      </c>
      <c r="C201" t="inlineStr">
        <is>
          <t>ORD</t>
        </is>
      </c>
      <c r="D201" t="inlineStr">
        <is>
          <t>CHA</t>
        </is>
      </c>
      <c r="E201" t="inlineStr">
        <is>
          <t>XF - EXTREME WEATHER</t>
        </is>
      </c>
      <c r="F201" t="inlineStr">
        <is>
          <t>CRJ-550</t>
        </is>
      </c>
      <c r="G201" t="inlineStr">
        <is>
          <t>0464</t>
        </is>
      </c>
      <c r="H201" t="n">
        <v>50</v>
      </c>
      <c r="I201" s="289" t="n">
        <v>45992.44097222222</v>
      </c>
      <c r="J201" s="289" t="n">
        <v>45992.41497258102</v>
      </c>
      <c r="K201" t="inlineStr">
        <is>
          <t>(00:37)</t>
        </is>
      </c>
      <c r="L201" t="inlineStr"/>
    </row>
    <row r="202">
      <c r="A202" t="inlineStr">
        <is>
          <t>OO-Skywest</t>
        </is>
      </c>
      <c r="B202" t="n">
        <v>4673</v>
      </c>
      <c r="C202" t="inlineStr">
        <is>
          <t>BDL</t>
        </is>
      </c>
      <c r="D202" t="inlineStr">
        <is>
          <t>ORD</t>
        </is>
      </c>
      <c r="E202" t="inlineStr">
        <is>
          <t>XF - EXTREME WEATHER</t>
        </is>
      </c>
      <c r="F202" t="inlineStr">
        <is>
          <t>ERJ-175</t>
        </is>
      </c>
      <c r="G202" t="inlineStr">
        <is>
          <t>0160</t>
        </is>
      </c>
      <c r="H202" t="n">
        <v>64</v>
      </c>
      <c r="I202" s="289" t="n">
        <v>45990.75694444445</v>
      </c>
      <c r="J202" s="289" t="n">
        <v>45990.65021310185</v>
      </c>
      <c r="K202" t="inlineStr">
        <is>
          <t>(02:33)</t>
        </is>
      </c>
      <c r="L202" t="inlineStr"/>
    </row>
    <row r="203">
      <c r="A203" t="inlineStr">
        <is>
          <t>OO-Skywest</t>
        </is>
      </c>
      <c r="B203" t="n">
        <v>4673</v>
      </c>
      <c r="C203" t="inlineStr">
        <is>
          <t>BDL</t>
        </is>
      </c>
      <c r="D203" t="inlineStr">
        <is>
          <t>ORD</t>
        </is>
      </c>
      <c r="E203" t="inlineStr">
        <is>
          <t>XF - EXTREME WEATHER</t>
        </is>
      </c>
      <c r="F203" t="inlineStr">
        <is>
          <t>ERJ-175</t>
        </is>
      </c>
      <c r="G203" t="inlineStr">
        <is>
          <t>0205</t>
        </is>
      </c>
      <c r="H203" t="n">
        <v>77</v>
      </c>
      <c r="I203" s="289" t="n">
        <v>45991.75694444445</v>
      </c>
      <c r="J203" s="289" t="n">
        <v>45991.61064618055</v>
      </c>
      <c r="K203" t="inlineStr">
        <is>
          <t>(03:30)</t>
        </is>
      </c>
      <c r="L203" t="inlineStr"/>
    </row>
    <row r="204">
      <c r="A204" t="inlineStr">
        <is>
          <t>OO-Skywest</t>
        </is>
      </c>
      <c r="B204" t="n">
        <v>4685</v>
      </c>
      <c r="C204" t="inlineStr">
        <is>
          <t>DLH</t>
        </is>
      </c>
      <c r="D204" t="inlineStr">
        <is>
          <t>ORD</t>
        </is>
      </c>
      <c r="E204" t="inlineStr">
        <is>
          <t>XF - EXTREME WEATHER</t>
        </is>
      </c>
      <c r="F204" t="inlineStr">
        <is>
          <t>CRJ-550</t>
        </is>
      </c>
      <c r="G204" t="inlineStr">
        <is>
          <t>0530</t>
        </is>
      </c>
      <c r="H204" t="n">
        <v>36</v>
      </c>
      <c r="I204" s="289" t="n">
        <v>45990.62916666667</v>
      </c>
      <c r="J204" s="289" t="n">
        <v>45990.57771974537</v>
      </c>
      <c r="K204" t="inlineStr">
        <is>
          <t>(01:14)</t>
        </is>
      </c>
      <c r="L204" t="inlineStr"/>
    </row>
    <row r="205">
      <c r="A205" t="inlineStr">
        <is>
          <t>OO-Skywest</t>
        </is>
      </c>
      <c r="B205" t="n">
        <v>4692</v>
      </c>
      <c r="C205" t="inlineStr">
        <is>
          <t>MLI</t>
        </is>
      </c>
      <c r="D205" t="inlineStr">
        <is>
          <t>DEN</t>
        </is>
      </c>
      <c r="E205" t="inlineStr">
        <is>
          <t>XF - EXTREME WEATHER</t>
        </is>
      </c>
      <c r="F205" t="inlineStr">
        <is>
          <t>ERJ-175</t>
        </is>
      </c>
      <c r="G205" t="inlineStr">
        <is>
          <t>1368</t>
        </is>
      </c>
      <c r="H205" t="n">
        <v>70</v>
      </c>
      <c r="I205" s="289" t="n">
        <v>45990.36944444444</v>
      </c>
      <c r="J205" s="289" t="n">
        <v>45989.71116649306</v>
      </c>
      <c r="K205" t="inlineStr">
        <is>
          <t>(15:47)</t>
        </is>
      </c>
      <c r="L205" t="inlineStr"/>
    </row>
    <row r="206">
      <c r="A206" t="inlineStr">
        <is>
          <t>OO-Skywest</t>
        </is>
      </c>
      <c r="B206" t="n">
        <v>4696</v>
      </c>
      <c r="C206" t="inlineStr">
        <is>
          <t>MLI</t>
        </is>
      </c>
      <c r="D206" t="inlineStr">
        <is>
          <t>ORD</t>
        </is>
      </c>
      <c r="E206" t="inlineStr">
        <is>
          <t>XF - EXTREME WEATHER</t>
        </is>
      </c>
      <c r="F206" t="inlineStr">
        <is>
          <t>CRJ-550</t>
        </is>
      </c>
      <c r="G206" t="inlineStr">
        <is>
          <t>0771</t>
        </is>
      </c>
      <c r="H206" t="n">
        <v>48</v>
      </c>
      <c r="I206" s="289" t="n">
        <v>45990.66319444445</v>
      </c>
      <c r="J206" s="289" t="n">
        <v>45990.46169728009</v>
      </c>
      <c r="K206" t="inlineStr">
        <is>
          <t>(04:50)</t>
        </is>
      </c>
      <c r="L206" t="inlineStr"/>
    </row>
    <row r="207">
      <c r="A207" t="inlineStr">
        <is>
          <t>OO-Skywest</t>
        </is>
      </c>
      <c r="B207" t="n">
        <v>4696</v>
      </c>
      <c r="C207" t="inlineStr">
        <is>
          <t>MLI</t>
        </is>
      </c>
      <c r="D207" t="inlineStr">
        <is>
          <t>ORD</t>
        </is>
      </c>
      <c r="E207" t="inlineStr">
        <is>
          <t>XF - EXTREME WEATHER</t>
        </is>
      </c>
      <c r="F207" t="inlineStr">
        <is>
          <t>CRJ-550</t>
        </is>
      </c>
      <c r="G207" t="inlineStr">
        <is>
          <t>1753</t>
        </is>
      </c>
      <c r="H207" t="n">
        <v>50</v>
      </c>
      <c r="I207" s="289" t="n">
        <v>45991.66319444445</v>
      </c>
      <c r="J207" s="289" t="n">
        <v>45991.49402734954</v>
      </c>
      <c r="K207" t="inlineStr">
        <is>
          <t>(04:03)</t>
        </is>
      </c>
      <c r="L207" t="inlineStr"/>
    </row>
    <row r="208">
      <c r="A208" t="inlineStr">
        <is>
          <t>OO-Skywest</t>
        </is>
      </c>
      <c r="B208" t="n">
        <v>4697</v>
      </c>
      <c r="C208" t="inlineStr">
        <is>
          <t>CRW</t>
        </is>
      </c>
      <c r="D208" t="inlineStr">
        <is>
          <t>ORD</t>
        </is>
      </c>
      <c r="E208" t="inlineStr">
        <is>
          <t>XF - EXTREME WEATHER</t>
        </is>
      </c>
      <c r="F208" t="inlineStr">
        <is>
          <t>CRJ-550</t>
        </is>
      </c>
      <c r="G208" t="inlineStr">
        <is>
          <t>0785</t>
        </is>
      </c>
      <c r="H208" t="n">
        <v>46</v>
      </c>
      <c r="I208" s="289" t="n">
        <v>45990.58263888889</v>
      </c>
      <c r="J208" s="289" t="n">
        <v>45990.48896048611</v>
      </c>
      <c r="K208" t="inlineStr">
        <is>
          <t>(02:14)</t>
        </is>
      </c>
      <c r="L208" t="inlineStr"/>
    </row>
    <row r="209">
      <c r="A209" t="inlineStr">
        <is>
          <t>OO-Skywest</t>
        </is>
      </c>
      <c r="B209" t="n">
        <v>4697</v>
      </c>
      <c r="C209" t="inlineStr">
        <is>
          <t>CRW</t>
        </is>
      </c>
      <c r="D209" t="inlineStr">
        <is>
          <t>ORD</t>
        </is>
      </c>
      <c r="E209" t="inlineStr">
        <is>
          <t>XF - EXTREME WEATHER</t>
        </is>
      </c>
      <c r="F209" t="inlineStr">
        <is>
          <t>CRJ-550</t>
        </is>
      </c>
      <c r="G209" t="inlineStr">
        <is>
          <t>0767</t>
        </is>
      </c>
      <c r="H209" t="n">
        <v>48</v>
      </c>
      <c r="I209" s="289" t="n">
        <v>45992.58263888889</v>
      </c>
      <c r="J209" s="289" t="n">
        <v>45992.34403532407</v>
      </c>
      <c r="K209" t="inlineStr">
        <is>
          <t>(05:43)</t>
        </is>
      </c>
      <c r="L209" t="inlineStr"/>
    </row>
    <row r="210">
      <c r="A210" t="inlineStr">
        <is>
          <t>OO-Skywest</t>
        </is>
      </c>
      <c r="B210" t="n">
        <v>4698</v>
      </c>
      <c r="C210" t="inlineStr">
        <is>
          <t>CAK</t>
        </is>
      </c>
      <c r="D210" t="inlineStr">
        <is>
          <t>ORD</t>
        </is>
      </c>
      <c r="E210" t="inlineStr">
        <is>
          <t>XF - EXTREME WEATHER</t>
        </is>
      </c>
      <c r="F210" t="inlineStr">
        <is>
          <t>CRJ-200</t>
        </is>
      </c>
      <c r="G210" t="inlineStr">
        <is>
          <t>0445</t>
        </is>
      </c>
      <c r="H210" t="n">
        <v>44</v>
      </c>
      <c r="I210" s="289" t="n">
        <v>45990.73958333334</v>
      </c>
      <c r="J210" s="289" t="n">
        <v>45989.79049047454</v>
      </c>
      <c r="K210" t="inlineStr">
        <is>
          <t>(22:46)</t>
        </is>
      </c>
      <c r="L210" t="inlineStr"/>
    </row>
    <row r="211">
      <c r="A211" t="inlineStr">
        <is>
          <t>OO-Skywest</t>
        </is>
      </c>
      <c r="B211" t="n">
        <v>4698</v>
      </c>
      <c r="C211" t="inlineStr">
        <is>
          <t>CAK</t>
        </is>
      </c>
      <c r="D211" t="inlineStr">
        <is>
          <t>ORD</t>
        </is>
      </c>
      <c r="E211" t="inlineStr">
        <is>
          <t>XF - EXTREME WEATHER</t>
        </is>
      </c>
      <c r="F211" t="inlineStr">
        <is>
          <t>CRJ-200</t>
        </is>
      </c>
      <c r="G211" t="inlineStr">
        <is>
          <t>0947</t>
        </is>
      </c>
      <c r="H211" t="n">
        <v>46</v>
      </c>
      <c r="I211" s="289" t="n">
        <v>45992.73958333334</v>
      </c>
      <c r="J211" s="289" t="n">
        <v>45992.4256768287</v>
      </c>
      <c r="K211" t="inlineStr">
        <is>
          <t>(07:32)</t>
        </is>
      </c>
      <c r="L211" t="inlineStr"/>
    </row>
    <row r="212">
      <c r="A212" t="inlineStr">
        <is>
          <t>OO-Skywest</t>
        </is>
      </c>
      <c r="B212" t="n">
        <v>4700</v>
      </c>
      <c r="C212" t="inlineStr">
        <is>
          <t>ORD</t>
        </is>
      </c>
      <c r="D212" t="inlineStr">
        <is>
          <t>MDT</t>
        </is>
      </c>
      <c r="E212" t="inlineStr">
        <is>
          <t>XF - EXTREME WEATHER</t>
        </is>
      </c>
      <c r="F212" t="inlineStr">
        <is>
          <t>ERJ-175</t>
        </is>
      </c>
      <c r="G212" t="inlineStr">
        <is>
          <t>0165</t>
        </is>
      </c>
      <c r="H212" t="n">
        <v>63</v>
      </c>
      <c r="I212" s="289" t="n">
        <v>45990.57847222222</v>
      </c>
      <c r="J212" s="289" t="n">
        <v>45990.42192850694</v>
      </c>
      <c r="K212" t="inlineStr">
        <is>
          <t>(03:45)</t>
        </is>
      </c>
      <c r="L212" t="inlineStr"/>
    </row>
    <row r="213">
      <c r="A213" t="inlineStr">
        <is>
          <t>OO-Skywest</t>
        </is>
      </c>
      <c r="B213" t="n">
        <v>4711</v>
      </c>
      <c r="C213" t="inlineStr">
        <is>
          <t>COS</t>
        </is>
      </c>
      <c r="D213" t="inlineStr">
        <is>
          <t>DEN</t>
        </is>
      </c>
      <c r="E213" t="inlineStr">
        <is>
          <t>XF - EXTREME WEATHER</t>
        </is>
      </c>
      <c r="F213" t="inlineStr">
        <is>
          <t>ERJ-175</t>
        </is>
      </c>
      <c r="G213" t="inlineStr">
        <is>
          <t>0602</t>
        </is>
      </c>
      <c r="H213" t="n">
        <v>63</v>
      </c>
      <c r="I213" s="289" t="n">
        <v>45991.32291666666</v>
      </c>
      <c r="J213" s="289" t="n">
        <v>45990.77496938658</v>
      </c>
      <c r="K213" t="inlineStr">
        <is>
          <t>(13:09)</t>
        </is>
      </c>
      <c r="L213" t="inlineStr"/>
    </row>
    <row r="214">
      <c r="A214" t="inlineStr">
        <is>
          <t>OO-Skywest</t>
        </is>
      </c>
      <c r="B214" t="n">
        <v>4712</v>
      </c>
      <c r="C214" t="inlineStr">
        <is>
          <t>ORD</t>
        </is>
      </c>
      <c r="D214" t="inlineStr">
        <is>
          <t>ELP</t>
        </is>
      </c>
      <c r="E214" t="inlineStr">
        <is>
          <t>XF - EXTREME WEATHER</t>
        </is>
      </c>
      <c r="F214" t="inlineStr">
        <is>
          <t>ERJ-175</t>
        </is>
      </c>
      <c r="G214" t="inlineStr">
        <is>
          <t>0142</t>
        </is>
      </c>
      <c r="H214" t="n">
        <v>76</v>
      </c>
      <c r="I214" s="289" t="n">
        <v>45991.83680555555</v>
      </c>
      <c r="J214" s="289" t="n">
        <v>45991.92051297454</v>
      </c>
      <c r="K214" t="inlineStr">
        <is>
          <t>02:00</t>
        </is>
      </c>
      <c r="L214" t="inlineStr"/>
    </row>
    <row r="215">
      <c r="A215" t="inlineStr">
        <is>
          <t>OO-Skywest</t>
        </is>
      </c>
      <c r="B215" t="n">
        <v>4714</v>
      </c>
      <c r="C215" t="inlineStr">
        <is>
          <t>FNT</t>
        </is>
      </c>
      <c r="D215" t="inlineStr">
        <is>
          <t>ORD</t>
        </is>
      </c>
      <c r="E215" t="inlineStr">
        <is>
          <t>XF - EXTREME WEATHER</t>
        </is>
      </c>
      <c r="F215" t="inlineStr">
        <is>
          <t>CRJ-200</t>
        </is>
      </c>
      <c r="G215" t="inlineStr">
        <is>
          <t>0904</t>
        </is>
      </c>
      <c r="H215" t="n">
        <v>50</v>
      </c>
      <c r="I215" s="289" t="n">
        <v>45992.29166666666</v>
      </c>
      <c r="J215" s="289" t="n">
        <v>45992.46095885416</v>
      </c>
      <c r="K215" t="inlineStr">
        <is>
          <t>04:03</t>
        </is>
      </c>
      <c r="L215" t="inlineStr"/>
    </row>
    <row r="216">
      <c r="A216" t="inlineStr">
        <is>
          <t>OO-Skywest</t>
        </is>
      </c>
      <c r="B216" t="n">
        <v>4716</v>
      </c>
      <c r="C216" t="inlineStr">
        <is>
          <t>CAE</t>
        </is>
      </c>
      <c r="D216" t="inlineStr">
        <is>
          <t>ORD</t>
        </is>
      </c>
      <c r="E216" t="inlineStr">
        <is>
          <t>XF - EXTREME WEATHER</t>
        </is>
      </c>
      <c r="F216" t="inlineStr">
        <is>
          <t>CRJ-200</t>
        </is>
      </c>
      <c r="G216" t="inlineStr">
        <is>
          <t>1917</t>
        </is>
      </c>
      <c r="H216" t="n">
        <v>45</v>
      </c>
      <c r="I216" s="289" t="n">
        <v>45990.60347222222</v>
      </c>
      <c r="J216" s="289" t="n">
        <v>45989.83595644676</v>
      </c>
      <c r="K216" t="inlineStr">
        <is>
          <t>(18:25)</t>
        </is>
      </c>
      <c r="L216" t="inlineStr"/>
    </row>
    <row r="217">
      <c r="A217" t="inlineStr">
        <is>
          <t>OO-Skywest</t>
        </is>
      </c>
      <c r="B217" t="n">
        <v>4725</v>
      </c>
      <c r="C217" t="inlineStr">
        <is>
          <t>ORD</t>
        </is>
      </c>
      <c r="D217" t="inlineStr">
        <is>
          <t>MSN</t>
        </is>
      </c>
      <c r="E217" t="inlineStr">
        <is>
          <t>XF - EXTREME WEATHER</t>
        </is>
      </c>
      <c r="F217" t="inlineStr">
        <is>
          <t>CRJ-550</t>
        </is>
      </c>
      <c r="G217" t="inlineStr">
        <is>
          <t>0762</t>
        </is>
      </c>
      <c r="H217" t="n">
        <v>34</v>
      </c>
      <c r="I217" s="289" t="n">
        <v>45990.44097222222</v>
      </c>
      <c r="J217" s="289" t="n">
        <v>45989.74227835648</v>
      </c>
      <c r="K217" t="inlineStr">
        <is>
          <t>(16:46)</t>
        </is>
      </c>
      <c r="L217" t="inlineStr"/>
    </row>
    <row r="218">
      <c r="A218" t="inlineStr">
        <is>
          <t>OO-Skywest</t>
        </is>
      </c>
      <c r="B218" t="n">
        <v>4725</v>
      </c>
      <c r="C218" t="inlineStr">
        <is>
          <t>ORD</t>
        </is>
      </c>
      <c r="D218" t="inlineStr">
        <is>
          <t>MSN</t>
        </is>
      </c>
      <c r="E218" t="inlineStr">
        <is>
          <t>XU - WX/ATC-UA INITIATED</t>
        </is>
      </c>
      <c r="F218" t="inlineStr">
        <is>
          <t>CRJ-550</t>
        </is>
      </c>
      <c r="G218" t="inlineStr">
        <is>
          <t>0723</t>
        </is>
      </c>
      <c r="H218" t="n">
        <v>50</v>
      </c>
      <c r="I218" s="289" t="n">
        <v>45991.44097222222</v>
      </c>
      <c r="J218" s="289" t="n">
        <v>45991.2870094213</v>
      </c>
      <c r="K218" t="inlineStr">
        <is>
          <t>(03:41)</t>
        </is>
      </c>
      <c r="L218" t="inlineStr"/>
    </row>
    <row r="219">
      <c r="A219" t="inlineStr">
        <is>
          <t>OO-Skywest</t>
        </is>
      </c>
      <c r="B219" t="n">
        <v>4728</v>
      </c>
      <c r="C219" t="inlineStr">
        <is>
          <t>COS</t>
        </is>
      </c>
      <c r="D219" t="inlineStr">
        <is>
          <t>ORD</t>
        </is>
      </c>
      <c r="E219" t="inlineStr">
        <is>
          <t>XF - EXTREME WEATHER</t>
        </is>
      </c>
      <c r="F219" t="inlineStr">
        <is>
          <t>ERJ-175</t>
        </is>
      </c>
      <c r="G219" t="inlineStr">
        <is>
          <t>0156</t>
        </is>
      </c>
      <c r="H219" t="n">
        <v>76</v>
      </c>
      <c r="I219" s="289" t="n">
        <v>45990.52083333334</v>
      </c>
      <c r="J219" s="289" t="n">
        <v>45990.30175949074</v>
      </c>
      <c r="K219" t="inlineStr">
        <is>
          <t>(05:15)</t>
        </is>
      </c>
      <c r="L219" t="inlineStr"/>
    </row>
    <row r="220">
      <c r="A220" t="inlineStr">
        <is>
          <t>OO-Skywest</t>
        </is>
      </c>
      <c r="B220" t="n">
        <v>4737</v>
      </c>
      <c r="C220" t="inlineStr">
        <is>
          <t>SFO</t>
        </is>
      </c>
      <c r="D220" t="inlineStr">
        <is>
          <t>BFL</t>
        </is>
      </c>
      <c r="E220" t="inlineStr">
        <is>
          <t>XF - EXTREME WEATHER</t>
        </is>
      </c>
      <c r="F220" t="inlineStr">
        <is>
          <t>ERJ-175</t>
        </is>
      </c>
      <c r="G220" t="inlineStr">
        <is>
          <t>0144</t>
        </is>
      </c>
      <c r="H220" t="n">
        <v>24</v>
      </c>
      <c r="I220" s="289" t="n">
        <v>45993.89722222222</v>
      </c>
      <c r="J220" s="289" t="n">
        <v>45993.87892575232</v>
      </c>
      <c r="K220" t="inlineStr">
        <is>
          <t>(00:26)</t>
        </is>
      </c>
      <c r="L220" t="inlineStr"/>
    </row>
    <row r="221">
      <c r="A221" t="inlineStr">
        <is>
          <t>OO-Skywest</t>
        </is>
      </c>
      <c r="B221" t="n">
        <v>4740</v>
      </c>
      <c r="C221" t="inlineStr">
        <is>
          <t>MKE</t>
        </is>
      </c>
      <c r="D221" t="inlineStr">
        <is>
          <t>ORD</t>
        </is>
      </c>
      <c r="E221" t="inlineStr">
        <is>
          <t>XF - EXTREME WEATHER</t>
        </is>
      </c>
      <c r="F221" t="inlineStr">
        <is>
          <t>ERJ-175</t>
        </is>
      </c>
      <c r="G221" t="inlineStr">
        <is>
          <t>0163</t>
        </is>
      </c>
      <c r="H221" t="n">
        <v>57</v>
      </c>
      <c r="I221" s="289" t="n">
        <v>45990.50347222222</v>
      </c>
      <c r="J221" s="289" t="n">
        <v>45989.74364930556</v>
      </c>
      <c r="K221" t="inlineStr">
        <is>
          <t>(18:14)</t>
        </is>
      </c>
      <c r="L221" t="inlineStr"/>
    </row>
    <row r="222">
      <c r="A222" t="inlineStr">
        <is>
          <t>OO-Skywest</t>
        </is>
      </c>
      <c r="B222" t="n">
        <v>4740</v>
      </c>
      <c r="C222" t="inlineStr">
        <is>
          <t>MKE</t>
        </is>
      </c>
      <c r="D222" t="inlineStr">
        <is>
          <t>ORD</t>
        </is>
      </c>
      <c r="E222" t="inlineStr">
        <is>
          <t>XF - EXTREME WEATHER</t>
        </is>
      </c>
      <c r="F222" t="inlineStr">
        <is>
          <t>CRJ-550</t>
        </is>
      </c>
      <c r="G222" t="inlineStr">
        <is>
          <t>0531</t>
        </is>
      </c>
      <c r="H222" t="n">
        <v>50</v>
      </c>
      <c r="I222" s="289" t="n">
        <v>45993.50277777778</v>
      </c>
      <c r="J222" s="289" t="n">
        <v>45993.2712481713</v>
      </c>
      <c r="K222" t="inlineStr">
        <is>
          <t>(05:33)</t>
        </is>
      </c>
      <c r="L222" t="inlineStr"/>
    </row>
    <row r="223">
      <c r="A223" t="inlineStr">
        <is>
          <t>OO-Skywest</t>
        </is>
      </c>
      <c r="B223" t="n">
        <v>4742</v>
      </c>
      <c r="C223" t="inlineStr">
        <is>
          <t>ORD</t>
        </is>
      </c>
      <c r="D223" t="inlineStr">
        <is>
          <t>GRB</t>
        </is>
      </c>
      <c r="E223" t="inlineStr">
        <is>
          <t>XF - EXTREME WEATHER</t>
        </is>
      </c>
      <c r="F223" t="inlineStr">
        <is>
          <t>CRJ-200</t>
        </is>
      </c>
      <c r="G223" t="inlineStr">
        <is>
          <t>0699</t>
        </is>
      </c>
      <c r="H223" t="n">
        <v>39</v>
      </c>
      <c r="I223" s="289" t="n">
        <v>45990.47222222222</v>
      </c>
      <c r="J223" s="289" t="n">
        <v>45989.94342178241</v>
      </c>
      <c r="K223" t="inlineStr">
        <is>
          <t>(12:41)</t>
        </is>
      </c>
      <c r="L223" t="inlineStr"/>
    </row>
    <row r="224">
      <c r="A224" t="inlineStr">
        <is>
          <t>OO-Skywest</t>
        </is>
      </c>
      <c r="B224" t="n">
        <v>4748</v>
      </c>
      <c r="C224" t="inlineStr">
        <is>
          <t>LNK</t>
        </is>
      </c>
      <c r="D224" t="inlineStr">
        <is>
          <t>ORD</t>
        </is>
      </c>
      <c r="E224" t="inlineStr">
        <is>
          <t>XF - EXTREME WEATHER</t>
        </is>
      </c>
      <c r="F224" t="inlineStr">
        <is>
          <t>CRJ-200</t>
        </is>
      </c>
      <c r="G224" t="inlineStr">
        <is>
          <t>0971</t>
        </is>
      </c>
      <c r="H224" t="n">
        <v>32</v>
      </c>
      <c r="I224" s="289" t="n">
        <v>45990.54513888889</v>
      </c>
      <c r="J224" s="289" t="n">
        <v>45989.81043907408</v>
      </c>
      <c r="K224" t="inlineStr">
        <is>
          <t>(17:37)</t>
        </is>
      </c>
      <c r="L224" t="inlineStr"/>
    </row>
    <row r="225">
      <c r="A225" t="inlineStr">
        <is>
          <t>OO-Skywest</t>
        </is>
      </c>
      <c r="B225" t="n">
        <v>4749</v>
      </c>
      <c r="C225" t="inlineStr">
        <is>
          <t>DTW</t>
        </is>
      </c>
      <c r="D225" t="inlineStr">
        <is>
          <t>ORD</t>
        </is>
      </c>
      <c r="E225" t="inlineStr">
        <is>
          <t>XF - EXTREME WEATHER</t>
        </is>
      </c>
      <c r="F225" t="inlineStr">
        <is>
          <t>ERJ-175</t>
        </is>
      </c>
      <c r="G225" t="inlineStr">
        <is>
          <t>0160</t>
        </is>
      </c>
      <c r="H225" t="n">
        <v>76</v>
      </c>
      <c r="I225" s="289" t="n">
        <v>45991.45833333334</v>
      </c>
      <c r="J225" s="289" t="n">
        <v>45990.84862717592</v>
      </c>
      <c r="K225" t="inlineStr">
        <is>
          <t>(14:37)</t>
        </is>
      </c>
      <c r="L225" t="inlineStr"/>
    </row>
    <row r="226">
      <c r="A226" t="inlineStr">
        <is>
          <t>OO-Skywest</t>
        </is>
      </c>
      <c r="B226" t="n">
        <v>4752</v>
      </c>
      <c r="C226" t="inlineStr">
        <is>
          <t>CAK</t>
        </is>
      </c>
      <c r="D226" t="inlineStr">
        <is>
          <t>ORD</t>
        </is>
      </c>
      <c r="E226" t="inlineStr">
        <is>
          <t>XF - EXTREME WEATHER</t>
        </is>
      </c>
      <c r="F226" t="inlineStr">
        <is>
          <t>CRJ-200</t>
        </is>
      </c>
      <c r="G226" t="inlineStr">
        <is>
          <t>0494</t>
        </is>
      </c>
      <c r="H226" t="n">
        <v>46</v>
      </c>
      <c r="I226" s="289" t="n">
        <v>45990.58194444444</v>
      </c>
      <c r="J226" s="289" t="n">
        <v>45989.79714010417</v>
      </c>
      <c r="K226" t="inlineStr">
        <is>
          <t>(18:50)</t>
        </is>
      </c>
      <c r="L226" t="inlineStr"/>
    </row>
    <row r="227">
      <c r="A227" t="inlineStr">
        <is>
          <t>OO-Skywest</t>
        </is>
      </c>
      <c r="B227" t="n">
        <v>4752</v>
      </c>
      <c r="C227" t="inlineStr">
        <is>
          <t>CAK</t>
        </is>
      </c>
      <c r="D227" t="inlineStr">
        <is>
          <t>ORD</t>
        </is>
      </c>
      <c r="E227" t="inlineStr">
        <is>
          <t>XF - EXTREME WEATHER</t>
        </is>
      </c>
      <c r="F227" t="inlineStr">
        <is>
          <t>CRJ-200</t>
        </is>
      </c>
      <c r="G227" t="inlineStr">
        <is>
          <t>0466</t>
        </is>
      </c>
      <c r="H227" t="n">
        <v>50</v>
      </c>
      <c r="I227" s="289" t="n">
        <v>45992.58194444444</v>
      </c>
      <c r="J227" s="289" t="n">
        <v>45992.33811199074</v>
      </c>
      <c r="K227" t="inlineStr">
        <is>
          <t>(05:51)</t>
        </is>
      </c>
      <c r="L227" t="inlineStr"/>
    </row>
    <row r="228">
      <c r="A228" t="inlineStr">
        <is>
          <t>OO-Skywest</t>
        </is>
      </c>
      <c r="B228" t="n">
        <v>4755</v>
      </c>
      <c r="C228" t="inlineStr">
        <is>
          <t>CVG</t>
        </is>
      </c>
      <c r="D228" t="inlineStr">
        <is>
          <t>ORD</t>
        </is>
      </c>
      <c r="E228" t="inlineStr">
        <is>
          <t>XF - EXTREME WEATHER</t>
        </is>
      </c>
      <c r="F228" t="inlineStr">
        <is>
          <t>ERJ-175</t>
        </is>
      </c>
      <c r="G228" t="inlineStr">
        <is>
          <t>0208</t>
        </is>
      </c>
      <c r="H228" t="n">
        <v>61</v>
      </c>
      <c r="I228" s="289" t="n">
        <v>45991.375</v>
      </c>
      <c r="J228" s="289" t="n">
        <v>45990.83955359954</v>
      </c>
      <c r="K228" t="inlineStr">
        <is>
          <t>(12:51)</t>
        </is>
      </c>
      <c r="L228" t="inlineStr"/>
    </row>
    <row r="229">
      <c r="A229" t="inlineStr">
        <is>
          <t>OO-Skywest</t>
        </is>
      </c>
      <c r="B229" t="n">
        <v>4757</v>
      </c>
      <c r="C229" t="inlineStr">
        <is>
          <t>ICT</t>
        </is>
      </c>
      <c r="D229" t="inlineStr">
        <is>
          <t>ORD</t>
        </is>
      </c>
      <c r="E229" t="inlineStr">
        <is>
          <t>XF - EXTREME WEATHER</t>
        </is>
      </c>
      <c r="F229" t="inlineStr">
        <is>
          <t>CRJ-200</t>
        </is>
      </c>
      <c r="G229" t="inlineStr">
        <is>
          <t>0963</t>
        </is>
      </c>
      <c r="H229" t="n">
        <v>30</v>
      </c>
      <c r="I229" s="289" t="n">
        <v>45994.76527777778</v>
      </c>
      <c r="J229" s="289" t="n">
        <v>45994.76101965277</v>
      </c>
      <c r="K229" t="inlineStr">
        <is>
          <t>(00:06)</t>
        </is>
      </c>
      <c r="L229" t="inlineStr"/>
    </row>
    <row r="230">
      <c r="A230" t="inlineStr">
        <is>
          <t>OO-Skywest</t>
        </is>
      </c>
      <c r="B230" t="n">
        <v>4761</v>
      </c>
      <c r="C230" t="inlineStr">
        <is>
          <t>DAY</t>
        </is>
      </c>
      <c r="D230" t="inlineStr">
        <is>
          <t>ORD</t>
        </is>
      </c>
      <c r="E230" t="inlineStr">
        <is>
          <t>XF - EXTREME WEATHER</t>
        </is>
      </c>
      <c r="F230" t="inlineStr">
        <is>
          <t>CRJ-550</t>
        </is>
      </c>
      <c r="G230" t="inlineStr">
        <is>
          <t>0533</t>
        </is>
      </c>
      <c r="H230" t="n">
        <v>35</v>
      </c>
      <c r="I230" s="289" t="n">
        <v>45990.48819444444</v>
      </c>
      <c r="J230" s="289" t="n">
        <v>45990.49453445602</v>
      </c>
      <c r="K230" t="inlineStr">
        <is>
          <t>00:09</t>
        </is>
      </c>
      <c r="L230" t="inlineStr"/>
    </row>
    <row r="231">
      <c r="A231" t="inlineStr">
        <is>
          <t>OO-Skywest</t>
        </is>
      </c>
      <c r="B231" t="n">
        <v>4766</v>
      </c>
      <c r="C231" t="inlineStr">
        <is>
          <t>ORD</t>
        </is>
      </c>
      <c r="D231" t="inlineStr">
        <is>
          <t>OKC</t>
        </is>
      </c>
      <c r="E231" t="inlineStr">
        <is>
          <t>XF - EXTREME WEATHER</t>
        </is>
      </c>
      <c r="F231" t="inlineStr">
        <is>
          <t>ERJ-175</t>
        </is>
      </c>
      <c r="G231" t="inlineStr">
        <is>
          <t>0136</t>
        </is>
      </c>
      <c r="H231" t="n">
        <v>55</v>
      </c>
      <c r="I231" s="289" t="n">
        <v>45990.69791666666</v>
      </c>
      <c r="J231" s="289" t="n">
        <v>45990.72481619213</v>
      </c>
      <c r="K231" t="inlineStr">
        <is>
          <t>00:38</t>
        </is>
      </c>
      <c r="L231" t="inlineStr"/>
    </row>
    <row r="232">
      <c r="A232" t="inlineStr">
        <is>
          <t>OO-Skywest</t>
        </is>
      </c>
      <c r="B232" t="n">
        <v>4769</v>
      </c>
      <c r="C232" t="inlineStr">
        <is>
          <t>FAR</t>
        </is>
      </c>
      <c r="D232" t="inlineStr">
        <is>
          <t>ORD</t>
        </is>
      </c>
      <c r="E232" t="inlineStr">
        <is>
          <t>XF - EXTREME WEATHER</t>
        </is>
      </c>
      <c r="F232" t="inlineStr">
        <is>
          <t>CRJ-550</t>
        </is>
      </c>
      <c r="G232" t="inlineStr">
        <is>
          <t>1751</t>
        </is>
      </c>
      <c r="H232" t="n">
        <v>46</v>
      </c>
      <c r="I232" s="289" t="n">
        <v>45991.3125</v>
      </c>
      <c r="J232" s="289" t="n">
        <v>45990.82670532407</v>
      </c>
      <c r="K232" t="inlineStr">
        <is>
          <t>(11:39)</t>
        </is>
      </c>
      <c r="L232" t="inlineStr"/>
    </row>
    <row r="233">
      <c r="A233" t="inlineStr">
        <is>
          <t>OO-Skywest</t>
        </is>
      </c>
      <c r="B233" t="n">
        <v>4769</v>
      </c>
      <c r="C233" t="inlineStr">
        <is>
          <t>FAR</t>
        </is>
      </c>
      <c r="D233" t="inlineStr">
        <is>
          <t>ORD</t>
        </is>
      </c>
      <c r="E233" t="inlineStr">
        <is>
          <t>XF - EXTREME WEATHER</t>
        </is>
      </c>
      <c r="F233" t="inlineStr">
        <is>
          <t>CRJ-550</t>
        </is>
      </c>
      <c r="G233" t="inlineStr">
        <is>
          <t>0531</t>
        </is>
      </c>
      <c r="H233" t="n">
        <v>46</v>
      </c>
      <c r="I233" s="289" t="n">
        <v>45993.3125</v>
      </c>
      <c r="J233" s="289" t="n">
        <v>45993.04437341435</v>
      </c>
      <c r="K233" t="inlineStr">
        <is>
          <t>(06:26)</t>
        </is>
      </c>
      <c r="L233" t="inlineStr"/>
    </row>
    <row r="234">
      <c r="A234" t="inlineStr">
        <is>
          <t>OO-Skywest</t>
        </is>
      </c>
      <c r="B234" t="n">
        <v>4771</v>
      </c>
      <c r="C234" t="inlineStr">
        <is>
          <t>ICT</t>
        </is>
      </c>
      <c r="D234" t="inlineStr">
        <is>
          <t>ORD</t>
        </is>
      </c>
      <c r="E234" t="inlineStr">
        <is>
          <t>XF - EXTREME WEATHER</t>
        </is>
      </c>
      <c r="F234" t="inlineStr">
        <is>
          <t>ERJ-175</t>
        </is>
      </c>
      <c r="G234" t="inlineStr">
        <is>
          <t>0136</t>
        </is>
      </c>
      <c r="H234" t="n">
        <v>74</v>
      </c>
      <c r="I234" s="289" t="n">
        <v>45990.57291666666</v>
      </c>
      <c r="J234" s="289" t="n">
        <v>45991.53544524305</v>
      </c>
      <c r="K234" t="inlineStr">
        <is>
          <t>23:06</t>
        </is>
      </c>
      <c r="L234" t="inlineStr"/>
    </row>
    <row r="235">
      <c r="A235" t="inlineStr">
        <is>
          <t>OO-Skywest</t>
        </is>
      </c>
      <c r="B235" t="n">
        <v>4772</v>
      </c>
      <c r="C235" t="inlineStr">
        <is>
          <t>ORD</t>
        </is>
      </c>
      <c r="D235" t="inlineStr">
        <is>
          <t>SYR</t>
        </is>
      </c>
      <c r="E235" t="inlineStr">
        <is>
          <t>XF - EXTREME WEATHER</t>
        </is>
      </c>
      <c r="F235" t="inlineStr">
        <is>
          <t>ERJ-175</t>
        </is>
      </c>
      <c r="G235" t="inlineStr">
        <is>
          <t>0139</t>
        </is>
      </c>
      <c r="H235" t="n">
        <v>61</v>
      </c>
      <c r="I235" s="289" t="n">
        <v>45990.56944444445</v>
      </c>
      <c r="J235" s="289" t="n">
        <v>45990.42500981481</v>
      </c>
      <c r="K235" t="inlineStr">
        <is>
          <t>(03:28)</t>
        </is>
      </c>
      <c r="L235" t="inlineStr"/>
    </row>
    <row r="236">
      <c r="A236" t="inlineStr">
        <is>
          <t>OO-Skywest</t>
        </is>
      </c>
      <c r="B236" t="n">
        <v>4775</v>
      </c>
      <c r="C236" t="inlineStr">
        <is>
          <t>BNA</t>
        </is>
      </c>
      <c r="D236" t="inlineStr">
        <is>
          <t>ORD</t>
        </is>
      </c>
      <c r="E236" t="inlineStr">
        <is>
          <t>XF - EXTREME WEATHER</t>
        </is>
      </c>
      <c r="F236" t="inlineStr">
        <is>
          <t>ERJ-175</t>
        </is>
      </c>
      <c r="G236" t="inlineStr">
        <is>
          <t>0154</t>
        </is>
      </c>
      <c r="H236" t="n">
        <v>58</v>
      </c>
      <c r="I236" s="289" t="n">
        <v>45990.40972222222</v>
      </c>
      <c r="J236" s="289" t="n">
        <v>45990.00040457176</v>
      </c>
      <c r="K236" t="inlineStr">
        <is>
          <t>(09:49)</t>
        </is>
      </c>
      <c r="L236" t="inlineStr"/>
    </row>
    <row r="237">
      <c r="A237" t="inlineStr">
        <is>
          <t>OO-Skywest</t>
        </is>
      </c>
      <c r="B237" t="n">
        <v>4775</v>
      </c>
      <c r="C237" t="inlineStr">
        <is>
          <t>BNA</t>
        </is>
      </c>
      <c r="D237" t="inlineStr">
        <is>
          <t>ORD</t>
        </is>
      </c>
      <c r="E237" t="inlineStr">
        <is>
          <t>XU - WX/ATC-UA INITIATED</t>
        </is>
      </c>
      <c r="F237" t="inlineStr">
        <is>
          <t>ERJ-175</t>
        </is>
      </c>
      <c r="G237" t="inlineStr">
        <is>
          <t>0163</t>
        </is>
      </c>
      <c r="H237" t="n">
        <v>77</v>
      </c>
      <c r="I237" s="289" t="n">
        <v>45991.40972222222</v>
      </c>
      <c r="J237" s="289" t="n">
        <v>45991.28816663194</v>
      </c>
      <c r="K237" t="inlineStr">
        <is>
          <t>(02:55)</t>
        </is>
      </c>
      <c r="L237" t="inlineStr"/>
    </row>
    <row r="238">
      <c r="A238" t="inlineStr">
        <is>
          <t>OO-Skywest</t>
        </is>
      </c>
      <c r="B238" t="n">
        <v>4776</v>
      </c>
      <c r="C238" t="inlineStr">
        <is>
          <t>GSO</t>
        </is>
      </c>
      <c r="D238" t="inlineStr">
        <is>
          <t>ORD</t>
        </is>
      </c>
      <c r="E238" t="inlineStr">
        <is>
          <t>XF - EXTREME WEATHER</t>
        </is>
      </c>
      <c r="F238" t="inlineStr">
        <is>
          <t>ERJ-175</t>
        </is>
      </c>
      <c r="G238" t="inlineStr">
        <is>
          <t>0121</t>
        </is>
      </c>
      <c r="H238" t="n">
        <v>71</v>
      </c>
      <c r="I238" s="289" t="n">
        <v>45990.73055555556</v>
      </c>
      <c r="J238" s="289" t="n">
        <v>45990.64867707176</v>
      </c>
      <c r="K238" t="inlineStr">
        <is>
          <t>(01:57)</t>
        </is>
      </c>
      <c r="L238" t="inlineStr"/>
    </row>
    <row r="239">
      <c r="A239" t="inlineStr">
        <is>
          <t>OO-Skywest</t>
        </is>
      </c>
      <c r="B239" t="n">
        <v>4777</v>
      </c>
      <c r="C239" t="inlineStr">
        <is>
          <t>DSM</t>
        </is>
      </c>
      <c r="D239" t="inlineStr">
        <is>
          <t>DEN</t>
        </is>
      </c>
      <c r="E239" t="inlineStr">
        <is>
          <t>XF - EXTREME WEATHER</t>
        </is>
      </c>
      <c r="F239" t="inlineStr">
        <is>
          <t>ERJ-175</t>
        </is>
      </c>
      <c r="G239" t="inlineStr">
        <is>
          <t>0203</t>
        </is>
      </c>
      <c r="H239" t="n">
        <v>64</v>
      </c>
      <c r="I239" s="289" t="n">
        <v>45990.23958333334</v>
      </c>
      <c r="J239" s="289" t="n">
        <v>45989.66125810185</v>
      </c>
      <c r="K239" t="inlineStr">
        <is>
          <t>(13:52)</t>
        </is>
      </c>
      <c r="L239" t="inlineStr"/>
    </row>
    <row r="240">
      <c r="A240" t="inlineStr">
        <is>
          <t>OO-Skywest</t>
        </is>
      </c>
      <c r="B240" t="n">
        <v>4778</v>
      </c>
      <c r="C240" t="inlineStr">
        <is>
          <t>ORD</t>
        </is>
      </c>
      <c r="D240" t="inlineStr">
        <is>
          <t>FAR</t>
        </is>
      </c>
      <c r="E240" t="inlineStr">
        <is>
          <t>XF - EXTREME WEATHER</t>
        </is>
      </c>
      <c r="F240" t="inlineStr">
        <is>
          <t>CRJ-550</t>
        </is>
      </c>
      <c r="G240" t="inlineStr">
        <is>
          <t>0762</t>
        </is>
      </c>
      <c r="H240" t="n">
        <v>42</v>
      </c>
      <c r="I240" s="289" t="n">
        <v>45990.36458333334</v>
      </c>
      <c r="J240" s="289" t="n">
        <v>45990.60181041667</v>
      </c>
      <c r="K240" t="inlineStr">
        <is>
          <t>05:41</t>
        </is>
      </c>
      <c r="L240" t="inlineStr"/>
    </row>
    <row r="241">
      <c r="A241" t="inlineStr">
        <is>
          <t>OO-Skywest</t>
        </is>
      </c>
      <c r="B241" t="n">
        <v>4778</v>
      </c>
      <c r="C241" t="inlineStr">
        <is>
          <t>ORD</t>
        </is>
      </c>
      <c r="D241" t="inlineStr">
        <is>
          <t>FAR</t>
        </is>
      </c>
      <c r="E241" t="inlineStr">
        <is>
          <t>XF - EXTREME WEATHER</t>
        </is>
      </c>
      <c r="F241" t="inlineStr">
        <is>
          <t>CRJ-550</t>
        </is>
      </c>
      <c r="G241" t="inlineStr">
        <is>
          <t>0783</t>
        </is>
      </c>
      <c r="H241" t="n">
        <v>46</v>
      </c>
      <c r="I241" s="289" t="n">
        <v>45991.36458333334</v>
      </c>
      <c r="J241" s="289" t="n">
        <v>45990.59656299769</v>
      </c>
      <c r="K241" t="inlineStr">
        <is>
          <t>(18:25)</t>
        </is>
      </c>
      <c r="L241" t="inlineStr"/>
    </row>
    <row r="242">
      <c r="A242" t="inlineStr">
        <is>
          <t>OO-Skywest</t>
        </is>
      </c>
      <c r="B242" t="n">
        <v>4780</v>
      </c>
      <c r="C242" t="inlineStr">
        <is>
          <t>ORD</t>
        </is>
      </c>
      <c r="D242" t="inlineStr">
        <is>
          <t>CAK</t>
        </is>
      </c>
      <c r="E242" t="inlineStr">
        <is>
          <t>XF - EXTREME WEATHER</t>
        </is>
      </c>
      <c r="F242" t="inlineStr">
        <is>
          <t>CRJ-200</t>
        </is>
      </c>
      <c r="G242" t="inlineStr">
        <is>
          <t>0494</t>
        </is>
      </c>
      <c r="H242" t="n">
        <v>40</v>
      </c>
      <c r="I242" s="289" t="n">
        <v>45990.45138888889</v>
      </c>
      <c r="J242" s="289" t="n">
        <v>45989.75529832176</v>
      </c>
      <c r="K242" t="inlineStr">
        <is>
          <t>(16:42)</t>
        </is>
      </c>
      <c r="L242" t="inlineStr"/>
    </row>
    <row r="243">
      <c r="A243" t="inlineStr">
        <is>
          <t>OO-Skywest</t>
        </is>
      </c>
      <c r="B243" t="n">
        <v>4780</v>
      </c>
      <c r="C243" t="inlineStr">
        <is>
          <t>ORD</t>
        </is>
      </c>
      <c r="D243" t="inlineStr">
        <is>
          <t>CAK</t>
        </is>
      </c>
      <c r="E243" t="inlineStr">
        <is>
          <t>XF - EXTREME WEATHER</t>
        </is>
      </c>
      <c r="F243" t="inlineStr">
        <is>
          <t>CRJ-200</t>
        </is>
      </c>
      <c r="G243" t="inlineStr">
        <is>
          <t>0466</t>
        </is>
      </c>
      <c r="H243" t="n">
        <v>49</v>
      </c>
      <c r="I243" s="289" t="n">
        <v>45992.45138888889</v>
      </c>
      <c r="J243" s="289" t="n">
        <v>45992.29637521991</v>
      </c>
      <c r="K243" t="inlineStr">
        <is>
          <t>(03:43)</t>
        </is>
      </c>
      <c r="L243" t="inlineStr"/>
    </row>
    <row r="244">
      <c r="A244" t="inlineStr">
        <is>
          <t>OO-Skywest</t>
        </is>
      </c>
      <c r="B244" t="n">
        <v>4782</v>
      </c>
      <c r="C244" t="inlineStr">
        <is>
          <t>GUC</t>
        </is>
      </c>
      <c r="D244" t="inlineStr">
        <is>
          <t>DEN</t>
        </is>
      </c>
      <c r="E244" t="inlineStr">
        <is>
          <t>XF - EXTREME WEATHER</t>
        </is>
      </c>
      <c r="F244" t="inlineStr">
        <is>
          <t>ERJ-175</t>
        </is>
      </c>
      <c r="G244" t="inlineStr">
        <is>
          <t>1370</t>
        </is>
      </c>
      <c r="H244" t="n">
        <v>65</v>
      </c>
      <c r="I244" s="289" t="n">
        <v>45991.57083333333</v>
      </c>
      <c r="J244" s="289" t="n">
        <v>45991.7096506713</v>
      </c>
      <c r="K244" t="inlineStr">
        <is>
          <t>03:19</t>
        </is>
      </c>
      <c r="L244" t="inlineStr"/>
    </row>
    <row r="245">
      <c r="A245" t="inlineStr">
        <is>
          <t>OO-Skywest</t>
        </is>
      </c>
      <c r="B245" t="n">
        <v>4783</v>
      </c>
      <c r="C245" t="inlineStr">
        <is>
          <t>CAE</t>
        </is>
      </c>
      <c r="D245" t="inlineStr">
        <is>
          <t>ORD</t>
        </is>
      </c>
      <c r="E245" t="inlineStr">
        <is>
          <t>XF - EXTREME WEATHER</t>
        </is>
      </c>
      <c r="F245" t="inlineStr">
        <is>
          <t>ERJ-175</t>
        </is>
      </c>
      <c r="G245" t="inlineStr">
        <is>
          <t>0206</t>
        </is>
      </c>
      <c r="H245" t="n">
        <v>62</v>
      </c>
      <c r="I245" s="289" t="n">
        <v>45990.725</v>
      </c>
      <c r="J245" s="289" t="n">
        <v>45990.103419375</v>
      </c>
      <c r="K245" t="inlineStr">
        <is>
          <t>(14:55)</t>
        </is>
      </c>
      <c r="L245" t="inlineStr"/>
    </row>
    <row r="246">
      <c r="A246" t="inlineStr">
        <is>
          <t>OO-Skywest</t>
        </is>
      </c>
      <c r="B246" t="n">
        <v>4784</v>
      </c>
      <c r="C246" t="inlineStr">
        <is>
          <t>FWA</t>
        </is>
      </c>
      <c r="D246" t="inlineStr">
        <is>
          <t>ORD</t>
        </is>
      </c>
      <c r="E246" t="inlineStr">
        <is>
          <t>XF - EXTREME WEATHER</t>
        </is>
      </c>
      <c r="F246" t="inlineStr">
        <is>
          <t>CRJ-200</t>
        </is>
      </c>
      <c r="G246" t="inlineStr">
        <is>
          <t>0445</t>
        </is>
      </c>
      <c r="H246" t="n">
        <v>28</v>
      </c>
      <c r="I246" s="289" t="n">
        <v>45990.56527777778</v>
      </c>
      <c r="J246" s="289" t="n">
        <v>45989.79043070602</v>
      </c>
      <c r="K246" t="inlineStr">
        <is>
          <t>(18:35)</t>
        </is>
      </c>
      <c r="L246" t="inlineStr"/>
    </row>
    <row r="247">
      <c r="A247" t="inlineStr">
        <is>
          <t>OO-Skywest</t>
        </is>
      </c>
      <c r="B247" t="n">
        <v>4784</v>
      </c>
      <c r="C247" t="inlineStr">
        <is>
          <t>FWA</t>
        </is>
      </c>
      <c r="D247" t="inlineStr">
        <is>
          <t>ORD</t>
        </is>
      </c>
      <c r="E247" t="inlineStr">
        <is>
          <t>XF - EXTREME WEATHER</t>
        </is>
      </c>
      <c r="F247" t="inlineStr">
        <is>
          <t>CRJ-200</t>
        </is>
      </c>
      <c r="G247" t="inlineStr">
        <is>
          <t>0448</t>
        </is>
      </c>
      <c r="H247" t="n">
        <v>48</v>
      </c>
      <c r="I247" s="289" t="n">
        <v>45992.56527777778</v>
      </c>
      <c r="J247" s="289" t="n">
        <v>45992.58810020833</v>
      </c>
      <c r="K247" t="inlineStr">
        <is>
          <t>00:32</t>
        </is>
      </c>
      <c r="L247" t="inlineStr"/>
    </row>
    <row r="248">
      <c r="A248" t="inlineStr">
        <is>
          <t>OO-Skywest</t>
        </is>
      </c>
      <c r="B248" t="n">
        <v>4789</v>
      </c>
      <c r="C248" t="inlineStr">
        <is>
          <t>ORD</t>
        </is>
      </c>
      <c r="D248" t="inlineStr">
        <is>
          <t>FAR</t>
        </is>
      </c>
      <c r="E248" t="inlineStr">
        <is>
          <t>XF - EXTREME WEATHER</t>
        </is>
      </c>
      <c r="F248" t="inlineStr">
        <is>
          <t>ERJ-175</t>
        </is>
      </c>
      <c r="G248" t="inlineStr">
        <is>
          <t>0165</t>
        </is>
      </c>
      <c r="H248" t="n">
        <v>51</v>
      </c>
      <c r="I248" s="289" t="n">
        <v>45990.82291666666</v>
      </c>
      <c r="J248" s="289" t="n">
        <v>45990.49498581018</v>
      </c>
      <c r="K248" t="inlineStr">
        <is>
          <t>(07:52)</t>
        </is>
      </c>
      <c r="L248" t="inlineStr"/>
    </row>
    <row r="249">
      <c r="A249" t="inlineStr">
        <is>
          <t>OO-Skywest</t>
        </is>
      </c>
      <c r="B249" t="n">
        <v>4789</v>
      </c>
      <c r="C249" t="inlineStr">
        <is>
          <t>ORD</t>
        </is>
      </c>
      <c r="D249" t="inlineStr">
        <is>
          <t>FAR</t>
        </is>
      </c>
      <c r="E249" t="inlineStr">
        <is>
          <t>XF - EXTREME WEATHER</t>
        </is>
      </c>
      <c r="F249" t="inlineStr">
        <is>
          <t>ERJ-175</t>
        </is>
      </c>
      <c r="G249" t="inlineStr">
        <is>
          <t>0617</t>
        </is>
      </c>
      <c r="H249" t="n">
        <v>72</v>
      </c>
      <c r="I249" s="289" t="n">
        <v>45991.82291666666</v>
      </c>
      <c r="J249" s="289" t="n">
        <v>45991.90872429398</v>
      </c>
      <c r="K249" t="inlineStr">
        <is>
          <t>02:03</t>
        </is>
      </c>
      <c r="L249" t="inlineStr"/>
    </row>
    <row r="250">
      <c r="A250" t="inlineStr">
        <is>
          <t>OO-Skywest</t>
        </is>
      </c>
      <c r="B250" t="n">
        <v>4789</v>
      </c>
      <c r="C250" t="inlineStr">
        <is>
          <t>ORD</t>
        </is>
      </c>
      <c r="D250" t="inlineStr">
        <is>
          <t>FAR</t>
        </is>
      </c>
      <c r="E250" t="inlineStr">
        <is>
          <t>XF - EXTREME WEATHER</t>
        </is>
      </c>
      <c r="F250" t="inlineStr">
        <is>
          <t>CRJ-550</t>
        </is>
      </c>
      <c r="G250" t="inlineStr">
        <is>
          <t>0531</t>
        </is>
      </c>
      <c r="H250" t="n">
        <v>47</v>
      </c>
      <c r="I250" s="289" t="n">
        <v>45992.82291666666</v>
      </c>
      <c r="J250" s="289" t="n">
        <v>45993.08322105324</v>
      </c>
      <c r="K250" t="inlineStr">
        <is>
          <t>06:14</t>
        </is>
      </c>
      <c r="L250" t="inlineStr"/>
    </row>
    <row r="251">
      <c r="A251" t="inlineStr">
        <is>
          <t>OO-Skywest</t>
        </is>
      </c>
      <c r="B251" t="n">
        <v>4790</v>
      </c>
      <c r="C251" t="inlineStr">
        <is>
          <t>CHO</t>
        </is>
      </c>
      <c r="D251" t="inlineStr">
        <is>
          <t>ORD</t>
        </is>
      </c>
      <c r="E251" t="inlineStr">
        <is>
          <t>XF - EXTREME WEATHER</t>
        </is>
      </c>
      <c r="F251" t="inlineStr">
        <is>
          <t>CRJ-550</t>
        </is>
      </c>
      <c r="G251" t="inlineStr">
        <is>
          <t>0571</t>
        </is>
      </c>
      <c r="H251" t="n">
        <v>42</v>
      </c>
      <c r="I251" s="289" t="n">
        <v>45990.59027777778</v>
      </c>
      <c r="J251" s="289" t="n">
        <v>45990.54415568287</v>
      </c>
      <c r="K251" t="inlineStr">
        <is>
          <t>(01:06)</t>
        </is>
      </c>
      <c r="L251" t="inlineStr"/>
    </row>
    <row r="252">
      <c r="A252" t="inlineStr">
        <is>
          <t>OO-Skywest</t>
        </is>
      </c>
      <c r="B252" t="n">
        <v>4790</v>
      </c>
      <c r="C252" t="inlineStr">
        <is>
          <t>CHO</t>
        </is>
      </c>
      <c r="D252" t="inlineStr">
        <is>
          <t>ORD</t>
        </is>
      </c>
      <c r="E252" t="inlineStr">
        <is>
          <t>XF - EXTREME WEATHER</t>
        </is>
      </c>
      <c r="F252" t="inlineStr">
        <is>
          <t>CRJ-550</t>
        </is>
      </c>
      <c r="G252" t="inlineStr">
        <is>
          <t>0785</t>
        </is>
      </c>
      <c r="H252" t="n">
        <v>49</v>
      </c>
      <c r="I252" s="289" t="n">
        <v>45991.59027777778</v>
      </c>
      <c r="J252" s="289" t="n">
        <v>45991.61047167824</v>
      </c>
      <c r="K252" t="inlineStr">
        <is>
          <t>00:29</t>
        </is>
      </c>
      <c r="L252" t="inlineStr"/>
    </row>
    <row r="253">
      <c r="A253" t="inlineStr">
        <is>
          <t>OO-Skywest</t>
        </is>
      </c>
      <c r="B253" t="n">
        <v>4790</v>
      </c>
      <c r="C253" t="inlineStr">
        <is>
          <t>CHO</t>
        </is>
      </c>
      <c r="D253" t="inlineStr">
        <is>
          <t>ORD</t>
        </is>
      </c>
      <c r="E253" t="inlineStr">
        <is>
          <t>XF - EXTREME WEATHER</t>
        </is>
      </c>
      <c r="F253" t="inlineStr">
        <is>
          <t>CRJ-550</t>
        </is>
      </c>
      <c r="G253" t="inlineStr">
        <is>
          <t>1753</t>
        </is>
      </c>
      <c r="H253" t="n">
        <v>48</v>
      </c>
      <c r="I253" s="289" t="n">
        <v>45992.59027777778</v>
      </c>
      <c r="J253" s="289" t="n">
        <v>45992.44641920139</v>
      </c>
      <c r="K253" t="inlineStr">
        <is>
          <t>(03:27)</t>
        </is>
      </c>
      <c r="L253" t="inlineStr"/>
    </row>
    <row r="254">
      <c r="A254" t="inlineStr">
        <is>
          <t>OO-Skywest</t>
        </is>
      </c>
      <c r="B254" t="n">
        <v>4791</v>
      </c>
      <c r="C254" t="inlineStr">
        <is>
          <t>ORD</t>
        </is>
      </c>
      <c r="D254" t="inlineStr">
        <is>
          <t>SBN</t>
        </is>
      </c>
      <c r="E254" t="inlineStr">
        <is>
          <t>XF - EXTREME WEATHER</t>
        </is>
      </c>
      <c r="F254" t="inlineStr">
        <is>
          <t>CRJ-550</t>
        </is>
      </c>
      <c r="G254" t="inlineStr">
        <is>
          <t>0767</t>
        </is>
      </c>
      <c r="H254" t="n">
        <v>49</v>
      </c>
      <c r="I254" s="289" t="n">
        <v>45990.44097222222</v>
      </c>
      <c r="J254" s="289" t="n">
        <v>45990.45662456018</v>
      </c>
      <c r="K254" t="inlineStr">
        <is>
          <t>00:22</t>
        </is>
      </c>
      <c r="L254" t="inlineStr"/>
    </row>
    <row r="255">
      <c r="A255" t="inlineStr">
        <is>
          <t>OO-Skywest</t>
        </is>
      </c>
      <c r="B255" t="n">
        <v>4793</v>
      </c>
      <c r="C255" t="inlineStr">
        <is>
          <t>DAY</t>
        </is>
      </c>
      <c r="D255" t="inlineStr">
        <is>
          <t>ORD</t>
        </is>
      </c>
      <c r="E255" t="inlineStr">
        <is>
          <t>XF - EXTREME WEATHER</t>
        </is>
      </c>
      <c r="F255" t="inlineStr">
        <is>
          <t>CRJ-550</t>
        </is>
      </c>
      <c r="G255" t="inlineStr">
        <is>
          <t>0792</t>
        </is>
      </c>
      <c r="H255" t="n">
        <v>39</v>
      </c>
      <c r="I255" s="289" t="n">
        <v>45990.59027777778</v>
      </c>
      <c r="J255" s="289" t="n">
        <v>45990.46497993056</v>
      </c>
      <c r="K255" t="inlineStr">
        <is>
          <t>(03:00)</t>
        </is>
      </c>
      <c r="L255" t="inlineStr"/>
    </row>
    <row r="256">
      <c r="A256" t="inlineStr">
        <is>
          <t>OO-Skywest</t>
        </is>
      </c>
      <c r="B256" t="n">
        <v>4793</v>
      </c>
      <c r="C256" t="inlineStr">
        <is>
          <t>DAY</t>
        </is>
      </c>
      <c r="D256" t="inlineStr">
        <is>
          <t>ORD</t>
        </is>
      </c>
      <c r="E256" t="inlineStr">
        <is>
          <t>XF - EXTREME WEATHER</t>
        </is>
      </c>
      <c r="F256" t="inlineStr">
        <is>
          <t>CRJ-550</t>
        </is>
      </c>
      <c r="G256" t="inlineStr">
        <is>
          <t>0533</t>
        </is>
      </c>
      <c r="H256" t="n">
        <v>50</v>
      </c>
      <c r="I256" s="289" t="n">
        <v>45992.59027777778</v>
      </c>
      <c r="J256" s="289" t="n">
        <v>45992.4388790162</v>
      </c>
      <c r="K256" t="inlineStr">
        <is>
          <t>(03:38)</t>
        </is>
      </c>
      <c r="L256" t="inlineStr"/>
    </row>
    <row r="257">
      <c r="A257" t="inlineStr">
        <is>
          <t>OO-Skywest</t>
        </is>
      </c>
      <c r="B257" t="n">
        <v>4794</v>
      </c>
      <c r="C257" t="inlineStr">
        <is>
          <t>SBN</t>
        </is>
      </c>
      <c r="D257" t="inlineStr">
        <is>
          <t>ORD</t>
        </is>
      </c>
      <c r="E257" t="inlineStr">
        <is>
          <t>XF - EXTREME WEATHER</t>
        </is>
      </c>
      <c r="F257" t="inlineStr">
        <is>
          <t>CRJ-550</t>
        </is>
      </c>
      <c r="G257" t="inlineStr">
        <is>
          <t>0771</t>
        </is>
      </c>
      <c r="H257" t="n">
        <v>46</v>
      </c>
      <c r="I257" s="289" t="n">
        <v>45990.38263888889</v>
      </c>
      <c r="J257" s="289" t="n">
        <v>45990.62920150463</v>
      </c>
      <c r="K257" t="inlineStr">
        <is>
          <t>05:55</t>
        </is>
      </c>
      <c r="L257" t="inlineStr"/>
    </row>
    <row r="258">
      <c r="A258" t="inlineStr">
        <is>
          <t>OO-Skywest</t>
        </is>
      </c>
      <c r="B258" t="n">
        <v>4798</v>
      </c>
      <c r="C258" t="inlineStr">
        <is>
          <t>OMA</t>
        </is>
      </c>
      <c r="D258" t="inlineStr">
        <is>
          <t>ORD</t>
        </is>
      </c>
      <c r="E258" t="inlineStr">
        <is>
          <t>XF - EXTREME WEATHER</t>
        </is>
      </c>
      <c r="F258" t="inlineStr">
        <is>
          <t>ERJ-175</t>
        </is>
      </c>
      <c r="G258" t="inlineStr">
        <is>
          <t>0154</t>
        </is>
      </c>
      <c r="H258" t="n">
        <v>73</v>
      </c>
      <c r="I258" s="289" t="n">
        <v>45990.63888888889</v>
      </c>
      <c r="J258" s="289" t="n">
        <v>45990.02449119213</v>
      </c>
      <c r="K258" t="inlineStr">
        <is>
          <t>(14:44)</t>
        </is>
      </c>
      <c r="L258" t="inlineStr"/>
    </row>
    <row r="259">
      <c r="A259" t="inlineStr">
        <is>
          <t>OO-Skywest</t>
        </is>
      </c>
      <c r="B259" t="n">
        <v>4803</v>
      </c>
      <c r="C259" t="inlineStr">
        <is>
          <t>MKE</t>
        </is>
      </c>
      <c r="D259" t="inlineStr">
        <is>
          <t>ORD</t>
        </is>
      </c>
      <c r="E259" t="inlineStr">
        <is>
          <t>XF - EXTREME WEATHER</t>
        </is>
      </c>
      <c r="F259" t="inlineStr">
        <is>
          <t>CRJ-550</t>
        </is>
      </c>
      <c r="G259" t="inlineStr">
        <is>
          <t>1753</t>
        </is>
      </c>
      <c r="H259" t="n">
        <v>47</v>
      </c>
      <c r="I259" s="289" t="n">
        <v>45991.29166666666</v>
      </c>
      <c r="J259" s="289" t="n">
        <v>45990.56237815972</v>
      </c>
      <c r="K259" t="inlineStr">
        <is>
          <t>(17:30)</t>
        </is>
      </c>
      <c r="L259" t="inlineStr"/>
    </row>
    <row r="260">
      <c r="A260" t="inlineStr">
        <is>
          <t>OO-Skywest</t>
        </is>
      </c>
      <c r="B260" t="n">
        <v>4804</v>
      </c>
      <c r="C260" t="inlineStr">
        <is>
          <t>FSD</t>
        </is>
      </c>
      <c r="D260" t="inlineStr">
        <is>
          <t>ORD</t>
        </is>
      </c>
      <c r="E260" t="inlineStr">
        <is>
          <t>XF - EXTREME WEATHER</t>
        </is>
      </c>
      <c r="F260" t="inlineStr">
        <is>
          <t>ERJ-175</t>
        </is>
      </c>
      <c r="G260" t="inlineStr">
        <is>
          <t>0208</t>
        </is>
      </c>
      <c r="H260" t="n">
        <v>54</v>
      </c>
      <c r="I260" s="289" t="n">
        <v>45990.76597222222</v>
      </c>
      <c r="J260" s="289" t="n">
        <v>45990.33997084491</v>
      </c>
      <c r="K260" t="inlineStr">
        <is>
          <t>(10:13)</t>
        </is>
      </c>
      <c r="L260" t="inlineStr">
        <is>
          <t>G7</t>
        </is>
      </c>
    </row>
    <row r="261">
      <c r="A261" t="inlineStr">
        <is>
          <t>OO-Skywest</t>
        </is>
      </c>
      <c r="B261" t="n">
        <v>4808</v>
      </c>
      <c r="C261" t="inlineStr">
        <is>
          <t>PIA</t>
        </is>
      </c>
      <c r="D261" t="inlineStr">
        <is>
          <t>ORD</t>
        </is>
      </c>
      <c r="E261" t="inlineStr">
        <is>
          <t>XF - EXTREME WEATHER</t>
        </is>
      </c>
      <c r="F261" t="inlineStr">
        <is>
          <t>CRJ-200</t>
        </is>
      </c>
      <c r="G261" t="inlineStr">
        <is>
          <t>0699</t>
        </is>
      </c>
      <c r="H261" t="n">
        <v>40</v>
      </c>
      <c r="I261" s="289" t="n">
        <v>45990.72430555556</v>
      </c>
      <c r="J261" s="289" t="n">
        <v>45989.75570894676</v>
      </c>
      <c r="K261" t="inlineStr">
        <is>
          <t>(23:14)</t>
        </is>
      </c>
      <c r="L261" t="inlineStr"/>
    </row>
    <row r="262">
      <c r="A262" t="inlineStr">
        <is>
          <t>OO-Skywest</t>
        </is>
      </c>
      <c r="B262" t="n">
        <v>4808</v>
      </c>
      <c r="C262" t="inlineStr">
        <is>
          <t>PIA</t>
        </is>
      </c>
      <c r="D262" t="inlineStr">
        <is>
          <t>ORD</t>
        </is>
      </c>
      <c r="E262" t="inlineStr">
        <is>
          <t>XF - EXTREME WEATHER</t>
        </is>
      </c>
      <c r="F262" t="inlineStr">
        <is>
          <t>CRJ-200</t>
        </is>
      </c>
      <c r="G262" t="inlineStr">
        <is>
          <t>0971</t>
        </is>
      </c>
      <c r="H262" t="n">
        <v>49</v>
      </c>
      <c r="I262" s="289" t="n">
        <v>45992.72430555556</v>
      </c>
      <c r="J262" s="289" t="n">
        <v>45992.55607649306</v>
      </c>
      <c r="K262" t="inlineStr">
        <is>
          <t>(04:02)</t>
        </is>
      </c>
      <c r="L262" t="inlineStr"/>
    </row>
    <row r="263">
      <c r="A263" t="inlineStr">
        <is>
          <t>OO-Skywest</t>
        </is>
      </c>
      <c r="B263" t="n">
        <v>5016</v>
      </c>
      <c r="C263" t="inlineStr">
        <is>
          <t>CMX</t>
        </is>
      </c>
      <c r="D263" t="inlineStr">
        <is>
          <t>ORD</t>
        </is>
      </c>
      <c r="E263" t="inlineStr">
        <is>
          <t>XF - EXTREME WEATHER</t>
        </is>
      </c>
      <c r="F263" t="inlineStr">
        <is>
          <t>CRJ-200</t>
        </is>
      </c>
      <c r="G263" t="inlineStr">
        <is>
          <t>0494</t>
        </is>
      </c>
      <c r="H263" t="n">
        <v>50</v>
      </c>
      <c r="I263" s="289" t="n">
        <v>45990.35416666666</v>
      </c>
      <c r="J263" s="289" t="n">
        <v>45990.67491768519</v>
      </c>
      <c r="K263" t="inlineStr">
        <is>
          <t>07:41</t>
        </is>
      </c>
      <c r="L263" t="inlineStr"/>
    </row>
    <row r="264">
      <c r="A264" t="inlineStr">
        <is>
          <t>OO-Skywest</t>
        </is>
      </c>
      <c r="B264" t="n">
        <v>5016</v>
      </c>
      <c r="C264" t="inlineStr">
        <is>
          <t>CMX</t>
        </is>
      </c>
      <c r="D264" t="inlineStr">
        <is>
          <t>ORD</t>
        </is>
      </c>
      <c r="E264" t="inlineStr">
        <is>
          <t>XF - EXTREME WEATHER</t>
        </is>
      </c>
      <c r="F264" t="inlineStr">
        <is>
          <t>CRJ-200</t>
        </is>
      </c>
      <c r="G264" t="inlineStr">
        <is>
          <t>0445</t>
        </is>
      </c>
      <c r="H264" t="n">
        <v>50</v>
      </c>
      <c r="I264" s="289" t="n">
        <v>45992.35416666666</v>
      </c>
      <c r="J264" s="289" t="n">
        <v>45992.08982251157</v>
      </c>
      <c r="K264" t="inlineStr">
        <is>
          <t>(06:20)</t>
        </is>
      </c>
      <c r="L264" t="inlineStr"/>
    </row>
    <row r="265">
      <c r="A265" t="inlineStr">
        <is>
          <t>OO-Skywest</t>
        </is>
      </c>
      <c r="B265" t="n">
        <v>5020</v>
      </c>
      <c r="C265" t="inlineStr">
        <is>
          <t>JLN</t>
        </is>
      </c>
      <c r="D265" t="inlineStr">
        <is>
          <t>ORD</t>
        </is>
      </c>
      <c r="E265" t="inlineStr">
        <is>
          <t>XF - EXTREME WEATHER</t>
        </is>
      </c>
      <c r="F265" t="inlineStr">
        <is>
          <t>CRJ-200</t>
        </is>
      </c>
      <c r="G265" t="inlineStr">
        <is>
          <t>0461</t>
        </is>
      </c>
      <c r="H265" t="n">
        <v>32</v>
      </c>
      <c r="I265" s="289" t="n">
        <v>45990.32291666666</v>
      </c>
      <c r="J265" s="289" t="n">
        <v>45989.75452511574</v>
      </c>
      <c r="K265" t="inlineStr">
        <is>
          <t>(13:38)</t>
        </is>
      </c>
      <c r="L265" t="inlineStr"/>
    </row>
    <row r="266">
      <c r="A266" t="inlineStr">
        <is>
          <t>OO-Skywest</t>
        </is>
      </c>
      <c r="B266" t="n">
        <v>5020</v>
      </c>
      <c r="C266" t="inlineStr">
        <is>
          <t>JLN</t>
        </is>
      </c>
      <c r="D266" t="inlineStr">
        <is>
          <t>ORD</t>
        </is>
      </c>
      <c r="E266" t="inlineStr">
        <is>
          <t>XF - EXTREME WEATHER</t>
        </is>
      </c>
      <c r="F266" t="inlineStr">
        <is>
          <t>CRJ-200</t>
        </is>
      </c>
      <c r="G266" t="inlineStr">
        <is>
          <t>0693</t>
        </is>
      </c>
      <c r="H266" t="n">
        <v>50</v>
      </c>
      <c r="I266" s="289" t="n">
        <v>45991.32291666666</v>
      </c>
      <c r="J266" s="289" t="n">
        <v>45990.49176606481</v>
      </c>
      <c r="K266" t="inlineStr">
        <is>
          <t>(19:56)</t>
        </is>
      </c>
      <c r="L266" t="inlineStr"/>
    </row>
    <row r="267">
      <c r="A267" t="inlineStr">
        <is>
          <t>OO-Skywest</t>
        </is>
      </c>
      <c r="B267" t="n">
        <v>5020</v>
      </c>
      <c r="C267" t="inlineStr">
        <is>
          <t>JLN</t>
        </is>
      </c>
      <c r="D267" t="inlineStr">
        <is>
          <t>ORD</t>
        </is>
      </c>
      <c r="E267" t="inlineStr">
        <is>
          <t>XF - EXTREME WEATHER</t>
        </is>
      </c>
      <c r="F267" t="inlineStr">
        <is>
          <t>CRJ-200</t>
        </is>
      </c>
      <c r="G267" t="inlineStr">
        <is>
          <t>0464</t>
        </is>
      </c>
      <c r="H267" t="n">
        <v>48</v>
      </c>
      <c r="I267" s="289" t="n">
        <v>45992.32291666666</v>
      </c>
      <c r="J267" s="289" t="n">
        <v>45991.97979232639</v>
      </c>
      <c r="K267" t="inlineStr">
        <is>
          <t>(08:14)</t>
        </is>
      </c>
      <c r="L267" t="inlineStr"/>
    </row>
    <row r="268">
      <c r="A268" t="inlineStr">
        <is>
          <t>OO-Skywest</t>
        </is>
      </c>
      <c r="B268" t="n">
        <v>5020</v>
      </c>
      <c r="C268" t="inlineStr">
        <is>
          <t>JLN</t>
        </is>
      </c>
      <c r="D268" t="inlineStr">
        <is>
          <t>ORD</t>
        </is>
      </c>
      <c r="E268" t="inlineStr">
        <is>
          <t>XF - EXTREME WEATHER</t>
        </is>
      </c>
      <c r="F268" t="inlineStr">
        <is>
          <t>CRJ-200</t>
        </is>
      </c>
      <c r="G268" t="inlineStr">
        <is>
          <t>0963</t>
        </is>
      </c>
      <c r="H268" t="n">
        <v>50</v>
      </c>
      <c r="I268" s="289" t="n">
        <v>45993.32638888889</v>
      </c>
      <c r="J268" s="289" t="n">
        <v>45993.01349929398</v>
      </c>
      <c r="K268" t="inlineStr">
        <is>
          <t>(07:30)</t>
        </is>
      </c>
      <c r="L268" t="inlineStr"/>
    </row>
    <row r="269">
      <c r="A269" t="inlineStr">
        <is>
          <t>OO-Skywest</t>
        </is>
      </c>
      <c r="B269" t="n">
        <v>5021</v>
      </c>
      <c r="C269" t="inlineStr">
        <is>
          <t>ORD</t>
        </is>
      </c>
      <c r="D269" t="inlineStr">
        <is>
          <t>SUX</t>
        </is>
      </c>
      <c r="E269" t="inlineStr">
        <is>
          <t>XF - EXTREME WEATHER</t>
        </is>
      </c>
      <c r="F269" t="inlineStr">
        <is>
          <t>CRJ-200</t>
        </is>
      </c>
      <c r="G269" t="inlineStr">
        <is>
          <t>0699</t>
        </is>
      </c>
      <c r="H269" t="n">
        <v>32</v>
      </c>
      <c r="I269" s="289" t="n">
        <v>45989.88194444445</v>
      </c>
      <c r="J269" s="289" t="n">
        <v>45989.49468920139</v>
      </c>
      <c r="K269" t="inlineStr">
        <is>
          <t>(09:17)</t>
        </is>
      </c>
      <c r="L269" t="inlineStr"/>
    </row>
    <row r="270">
      <c r="A270" t="inlineStr">
        <is>
          <t>OO-Skywest</t>
        </is>
      </c>
      <c r="B270" t="n">
        <v>5021</v>
      </c>
      <c r="C270" t="inlineStr">
        <is>
          <t>ORD</t>
        </is>
      </c>
      <c r="D270" t="inlineStr">
        <is>
          <t>SUX</t>
        </is>
      </c>
      <c r="E270" t="inlineStr">
        <is>
          <t>XF - EXTREME WEATHER</t>
        </is>
      </c>
      <c r="F270" t="inlineStr">
        <is>
          <t>CRJ-200</t>
        </is>
      </c>
      <c r="G270" t="inlineStr">
        <is>
          <t>0445</t>
        </is>
      </c>
      <c r="H270" t="n">
        <v>19</v>
      </c>
      <c r="I270" s="289" t="n">
        <v>45990.88194444445</v>
      </c>
      <c r="J270" s="289" t="n">
        <v>45989.74893967593</v>
      </c>
      <c r="K270" t="inlineStr">
        <is>
          <t>(2 03:)</t>
        </is>
      </c>
      <c r="L270" t="inlineStr"/>
    </row>
    <row r="271">
      <c r="A271" t="inlineStr">
        <is>
          <t>OO-Skywest</t>
        </is>
      </c>
      <c r="B271" t="n">
        <v>5021</v>
      </c>
      <c r="C271" t="inlineStr">
        <is>
          <t>ORD</t>
        </is>
      </c>
      <c r="D271" t="inlineStr">
        <is>
          <t>SUX</t>
        </is>
      </c>
      <c r="E271" t="inlineStr">
        <is>
          <t>XF - EXTREME WEATHER</t>
        </is>
      </c>
      <c r="F271" t="inlineStr">
        <is>
          <t>CRJ-200</t>
        </is>
      </c>
      <c r="G271" t="inlineStr">
        <is>
          <t>0448</t>
        </is>
      </c>
      <c r="H271" t="n">
        <v>50</v>
      </c>
      <c r="I271" s="289" t="n">
        <v>45992.88194444445</v>
      </c>
      <c r="J271" s="289" t="n">
        <v>45993.01154518518</v>
      </c>
      <c r="K271" t="inlineStr">
        <is>
          <t>03:06</t>
        </is>
      </c>
      <c r="L271" t="inlineStr"/>
    </row>
    <row r="272">
      <c r="A272" t="inlineStr">
        <is>
          <t>OO-Skywest</t>
        </is>
      </c>
      <c r="B272" t="n">
        <v>5022</v>
      </c>
      <c r="C272" t="inlineStr">
        <is>
          <t>IAD</t>
        </is>
      </c>
      <c r="D272" t="inlineStr">
        <is>
          <t>JST</t>
        </is>
      </c>
      <c r="E272" t="inlineStr">
        <is>
          <t>XF - EXTREME WEATHER</t>
        </is>
      </c>
      <c r="F272" t="inlineStr">
        <is>
          <t>CRJ-200</t>
        </is>
      </c>
      <c r="G272" t="inlineStr">
        <is>
          <t>0904</t>
        </is>
      </c>
      <c r="H272" t="n">
        <v>50</v>
      </c>
      <c r="I272" s="289" t="n">
        <v>45993.52777777778</v>
      </c>
      <c r="J272" s="289" t="n">
        <v>45993.61340809028</v>
      </c>
      <c r="K272" t="inlineStr">
        <is>
          <t>02:03</t>
        </is>
      </c>
      <c r="L272" t="inlineStr"/>
    </row>
    <row r="273">
      <c r="A273" t="inlineStr">
        <is>
          <t>OO-Skywest</t>
        </is>
      </c>
      <c r="B273" t="n">
        <v>5025</v>
      </c>
      <c r="C273" t="inlineStr">
        <is>
          <t>MGW</t>
        </is>
      </c>
      <c r="D273" t="inlineStr">
        <is>
          <t>IAD</t>
        </is>
      </c>
      <c r="E273" t="inlineStr">
        <is>
          <t>XF - EXTREME WEATHER</t>
        </is>
      </c>
      <c r="F273" t="inlineStr">
        <is>
          <t>CRJ-200</t>
        </is>
      </c>
      <c r="G273" t="inlineStr">
        <is>
          <t>0904</t>
        </is>
      </c>
      <c r="H273" t="n">
        <v>19</v>
      </c>
      <c r="I273" s="289" t="n">
        <v>45993.26388888889</v>
      </c>
      <c r="J273" s="289" t="n">
        <v>45993.61340810185</v>
      </c>
      <c r="K273" t="inlineStr">
        <is>
          <t>08:23</t>
        </is>
      </c>
      <c r="L273" t="inlineStr"/>
    </row>
    <row r="274">
      <c r="A274" t="inlineStr">
        <is>
          <t>OO-Skywest</t>
        </is>
      </c>
      <c r="B274" t="n">
        <v>5026</v>
      </c>
      <c r="C274" t="inlineStr">
        <is>
          <t>ORD</t>
        </is>
      </c>
      <c r="D274" t="inlineStr">
        <is>
          <t>JST</t>
        </is>
      </c>
      <c r="E274" t="inlineStr">
        <is>
          <t>XF - EXTREME WEATHER</t>
        </is>
      </c>
      <c r="F274" t="inlineStr">
        <is>
          <t>CRJ-200</t>
        </is>
      </c>
      <c r="G274" t="inlineStr">
        <is>
          <t>1909</t>
        </is>
      </c>
      <c r="H274" t="n">
        <v>18</v>
      </c>
      <c r="I274" s="289" t="n">
        <v>45990.8875</v>
      </c>
      <c r="J274" s="289" t="n">
        <v>45989.78103376157</v>
      </c>
      <c r="K274" t="inlineStr">
        <is>
          <t>(2 02:)</t>
        </is>
      </c>
      <c r="L274" t="inlineStr"/>
    </row>
    <row r="275">
      <c r="A275" t="inlineStr">
        <is>
          <t>OO-Skywest</t>
        </is>
      </c>
      <c r="B275" t="n">
        <v>5026</v>
      </c>
      <c r="C275" t="inlineStr">
        <is>
          <t>ORD</t>
        </is>
      </c>
      <c r="D275" t="inlineStr">
        <is>
          <t>JST</t>
        </is>
      </c>
      <c r="E275" t="inlineStr">
        <is>
          <t>XF - EXTREME WEATHER</t>
        </is>
      </c>
      <c r="F275" t="inlineStr">
        <is>
          <t>CRJ-200</t>
        </is>
      </c>
      <c r="G275" t="inlineStr">
        <is>
          <t>0693</t>
        </is>
      </c>
      <c r="H275" t="n">
        <v>44</v>
      </c>
      <c r="I275" s="289" t="n">
        <v>45991.8875</v>
      </c>
      <c r="J275" s="289" t="n">
        <v>45992.13378516203</v>
      </c>
      <c r="K275" t="inlineStr">
        <is>
          <t>05:54</t>
        </is>
      </c>
      <c r="L275" t="inlineStr"/>
    </row>
    <row r="276">
      <c r="A276" t="inlineStr">
        <is>
          <t>OO-Skywest</t>
        </is>
      </c>
      <c r="B276" t="n">
        <v>5026</v>
      </c>
      <c r="C276" t="inlineStr">
        <is>
          <t>ORD</t>
        </is>
      </c>
      <c r="D276" t="inlineStr">
        <is>
          <t>JST</t>
        </is>
      </c>
      <c r="E276" t="inlineStr">
        <is>
          <t>XF - EXTREME WEATHER</t>
        </is>
      </c>
      <c r="F276" t="inlineStr">
        <is>
          <t>CRJ-200</t>
        </is>
      </c>
      <c r="G276" t="inlineStr">
        <is>
          <t>0693</t>
        </is>
      </c>
      <c r="H276" t="n">
        <v>45</v>
      </c>
      <c r="I276" s="289" t="n">
        <v>45992.8875</v>
      </c>
      <c r="J276" s="289" t="n">
        <v>45993.02723995371</v>
      </c>
      <c r="K276" t="inlineStr">
        <is>
          <t>03:21</t>
        </is>
      </c>
      <c r="L276" t="inlineStr"/>
    </row>
    <row r="277">
      <c r="A277" t="inlineStr">
        <is>
          <t>OO-Skywest</t>
        </is>
      </c>
      <c r="B277" t="n">
        <v>5029</v>
      </c>
      <c r="C277" t="inlineStr">
        <is>
          <t>JST</t>
        </is>
      </c>
      <c r="D277" t="inlineStr">
        <is>
          <t>ORD</t>
        </is>
      </c>
      <c r="E277" t="inlineStr">
        <is>
          <t>XF - EXTREME WEATHER</t>
        </is>
      </c>
      <c r="F277" t="inlineStr">
        <is>
          <t>CRJ-200</t>
        </is>
      </c>
      <c r="G277" t="inlineStr">
        <is>
          <t>1909</t>
        </is>
      </c>
      <c r="H277" t="n">
        <v>29</v>
      </c>
      <c r="I277" s="289" t="n">
        <v>45990.59930555556</v>
      </c>
      <c r="J277" s="289" t="n">
        <v>45989.82258444445</v>
      </c>
      <c r="K277" t="inlineStr">
        <is>
          <t>(18:38)</t>
        </is>
      </c>
      <c r="L277" t="inlineStr"/>
    </row>
    <row r="278">
      <c r="A278" t="inlineStr">
        <is>
          <t>OO-Skywest</t>
        </is>
      </c>
      <c r="B278" t="n">
        <v>5029</v>
      </c>
      <c r="C278" t="inlineStr">
        <is>
          <t>JST</t>
        </is>
      </c>
      <c r="D278" t="inlineStr">
        <is>
          <t>ORD</t>
        </is>
      </c>
      <c r="E278" t="inlineStr">
        <is>
          <t>XF - EXTREME WEATHER</t>
        </is>
      </c>
      <c r="F278" t="inlineStr">
        <is>
          <t>CRJ-200</t>
        </is>
      </c>
      <c r="G278" t="inlineStr">
        <is>
          <t>0693</t>
        </is>
      </c>
      <c r="H278" t="n">
        <v>36</v>
      </c>
      <c r="I278" s="289" t="n">
        <v>45992.59930555556</v>
      </c>
      <c r="J278" s="289" t="n">
        <v>45993.06916398148</v>
      </c>
      <c r="K278" t="inlineStr">
        <is>
          <t>11:16</t>
        </is>
      </c>
      <c r="L278" t="inlineStr"/>
    </row>
    <row r="279">
      <c r="A279" t="inlineStr">
        <is>
          <t>OO-Skywest</t>
        </is>
      </c>
      <c r="B279" t="n">
        <v>5029</v>
      </c>
      <c r="C279" t="inlineStr">
        <is>
          <t>JST</t>
        </is>
      </c>
      <c r="D279" t="inlineStr">
        <is>
          <t>ORD</t>
        </is>
      </c>
      <c r="E279" t="inlineStr">
        <is>
          <t>XF - EXTREME WEATHER</t>
        </is>
      </c>
      <c r="F279" t="inlineStr">
        <is>
          <t>CRJ-200</t>
        </is>
      </c>
      <c r="G279" t="inlineStr">
        <is>
          <t>0904</t>
        </is>
      </c>
      <c r="H279" t="n">
        <v>44</v>
      </c>
      <c r="I279" s="289" t="n">
        <v>45993.59583333333</v>
      </c>
      <c r="J279" s="289" t="n">
        <v>45993.61340819445</v>
      </c>
      <c r="K279" t="inlineStr">
        <is>
          <t>00:25</t>
        </is>
      </c>
      <c r="L279" t="inlineStr"/>
    </row>
    <row r="280">
      <c r="A280" t="inlineStr">
        <is>
          <t>OO-Skywest</t>
        </is>
      </c>
      <c r="B280" t="n">
        <v>5031</v>
      </c>
      <c r="C280" t="inlineStr">
        <is>
          <t>DEN</t>
        </is>
      </c>
      <c r="D280" t="inlineStr">
        <is>
          <t>LAR</t>
        </is>
      </c>
      <c r="E280" t="inlineStr">
        <is>
          <t>XF - EXTREME WEATHER</t>
        </is>
      </c>
      <c r="F280" t="inlineStr">
        <is>
          <t>CRJ-200</t>
        </is>
      </c>
      <c r="G280" t="inlineStr">
        <is>
          <t>0929</t>
        </is>
      </c>
      <c r="H280" t="n">
        <v>50</v>
      </c>
      <c r="I280" s="289" t="n">
        <v>45991.67361111111</v>
      </c>
      <c r="J280" s="289" t="n">
        <v>45991.77331130787</v>
      </c>
      <c r="K280" t="inlineStr">
        <is>
          <t>02:23</t>
        </is>
      </c>
      <c r="L280" t="inlineStr"/>
    </row>
    <row r="281">
      <c r="A281" t="inlineStr">
        <is>
          <t>OO-Skywest</t>
        </is>
      </c>
      <c r="B281" t="n">
        <v>5038</v>
      </c>
      <c r="C281" t="inlineStr">
        <is>
          <t>IAD</t>
        </is>
      </c>
      <c r="D281" t="inlineStr">
        <is>
          <t>MGW</t>
        </is>
      </c>
      <c r="E281" t="inlineStr">
        <is>
          <t>XF - EXTREME WEATHER</t>
        </is>
      </c>
      <c r="F281" t="inlineStr">
        <is>
          <t>CRJ-200</t>
        </is>
      </c>
      <c r="G281" t="inlineStr">
        <is>
          <t>1905</t>
        </is>
      </c>
      <c r="H281" t="n">
        <v>21</v>
      </c>
      <c r="I281" s="289" t="n">
        <v>45993.36458333334</v>
      </c>
      <c r="J281" s="289" t="n">
        <v>45993.53501905093</v>
      </c>
      <c r="K281" t="inlineStr">
        <is>
          <t>04:05</t>
        </is>
      </c>
      <c r="L281" t="inlineStr"/>
    </row>
    <row r="282">
      <c r="A282" t="inlineStr">
        <is>
          <t>OO-Skywest</t>
        </is>
      </c>
      <c r="B282" t="n">
        <v>5042</v>
      </c>
      <c r="C282" t="inlineStr">
        <is>
          <t>DEN</t>
        </is>
      </c>
      <c r="D282" t="inlineStr">
        <is>
          <t>HYS</t>
        </is>
      </c>
      <c r="E282" t="inlineStr">
        <is>
          <t>XF - EXTREME WEATHER</t>
        </is>
      </c>
      <c r="F282" t="inlineStr">
        <is>
          <t>CRJ-200</t>
        </is>
      </c>
      <c r="G282" t="inlineStr">
        <is>
          <t>0939</t>
        </is>
      </c>
      <c r="H282" t="n">
        <v>40</v>
      </c>
      <c r="I282" s="289" t="n">
        <v>45991.68055555555</v>
      </c>
      <c r="J282" s="289" t="n">
        <v>45991.76014366898</v>
      </c>
      <c r="K282" t="inlineStr">
        <is>
          <t>01:54</t>
        </is>
      </c>
      <c r="L282" t="inlineStr"/>
    </row>
    <row r="283">
      <c r="A283" t="inlineStr">
        <is>
          <t>OO-Skywest</t>
        </is>
      </c>
      <c r="B283" t="n">
        <v>5043</v>
      </c>
      <c r="C283" t="inlineStr">
        <is>
          <t>LAF</t>
        </is>
      </c>
      <c r="D283" t="inlineStr">
        <is>
          <t>ORD</t>
        </is>
      </c>
      <c r="E283" t="inlineStr">
        <is>
          <t>XF - EXTREME WEATHER</t>
        </is>
      </c>
      <c r="F283" t="inlineStr">
        <is>
          <t>CRJ-200</t>
        </is>
      </c>
      <c r="G283" t="inlineStr">
        <is>
          <t>0924</t>
        </is>
      </c>
      <c r="H283" t="n">
        <v>17</v>
      </c>
      <c r="I283" s="289" t="n">
        <v>45990.25694444445</v>
      </c>
      <c r="J283" s="289" t="n">
        <v>45990.00293337963</v>
      </c>
      <c r="K283" t="inlineStr">
        <is>
          <t>(06:05)</t>
        </is>
      </c>
      <c r="L283" t="inlineStr"/>
    </row>
    <row r="284">
      <c r="A284" t="inlineStr">
        <is>
          <t>OO-Skywest</t>
        </is>
      </c>
      <c r="B284" t="n">
        <v>5043</v>
      </c>
      <c r="C284" t="inlineStr">
        <is>
          <t>ORD</t>
        </is>
      </c>
      <c r="D284" t="inlineStr">
        <is>
          <t>MCW</t>
        </is>
      </c>
      <c r="E284" t="inlineStr">
        <is>
          <t>XF - EXTREME WEATHER</t>
        </is>
      </c>
      <c r="F284" t="inlineStr">
        <is>
          <t>CRJ-200</t>
        </is>
      </c>
      <c r="G284" t="inlineStr">
        <is>
          <t>0464</t>
        </is>
      </c>
      <c r="H284" t="n">
        <v>27</v>
      </c>
      <c r="I284" s="289" t="n">
        <v>45992.32291666666</v>
      </c>
      <c r="J284" s="289" t="n">
        <v>45992.29602396991</v>
      </c>
      <c r="K284" t="inlineStr">
        <is>
          <t>(00:38)</t>
        </is>
      </c>
      <c r="L284" t="inlineStr"/>
    </row>
    <row r="285">
      <c r="A285" t="inlineStr">
        <is>
          <t>OO-Skywest</t>
        </is>
      </c>
      <c r="B285" t="n">
        <v>5043</v>
      </c>
      <c r="C285" t="inlineStr">
        <is>
          <t>LAF</t>
        </is>
      </c>
      <c r="D285" t="inlineStr">
        <is>
          <t>ORD</t>
        </is>
      </c>
      <c r="E285" t="inlineStr">
        <is>
          <t>XF - EXTREME WEATHER</t>
        </is>
      </c>
      <c r="F285" t="inlineStr">
        <is>
          <t>CRJ-200</t>
        </is>
      </c>
      <c r="G285" t="inlineStr">
        <is>
          <t>0917</t>
        </is>
      </c>
      <c r="H285" t="n">
        <v>42</v>
      </c>
      <c r="I285" s="289" t="n">
        <v>45993.25694444445</v>
      </c>
      <c r="J285" s="289" t="n">
        <v>45993.00353253472</v>
      </c>
      <c r="K285" t="inlineStr">
        <is>
          <t>(06:04)</t>
        </is>
      </c>
      <c r="L285" t="inlineStr"/>
    </row>
    <row r="286">
      <c r="A286" t="inlineStr">
        <is>
          <t>OO-Skywest</t>
        </is>
      </c>
      <c r="B286" t="n">
        <v>5046</v>
      </c>
      <c r="C286" t="inlineStr">
        <is>
          <t>JST</t>
        </is>
      </c>
      <c r="D286" t="inlineStr">
        <is>
          <t>IAD</t>
        </is>
      </c>
      <c r="E286" t="inlineStr">
        <is>
          <t>XF - EXTREME WEATHER</t>
        </is>
      </c>
      <c r="F286" t="inlineStr">
        <is>
          <t>CRJ-200</t>
        </is>
      </c>
      <c r="G286" t="inlineStr">
        <is>
          <t>0693</t>
        </is>
      </c>
      <c r="H286" t="n">
        <v>36</v>
      </c>
      <c r="I286" s="289" t="n">
        <v>45992.26041666666</v>
      </c>
      <c r="J286" s="289" t="n">
        <v>45992.17614251158</v>
      </c>
      <c r="K286" t="inlineStr">
        <is>
          <t>(02:01)</t>
        </is>
      </c>
      <c r="L286" t="inlineStr"/>
    </row>
    <row r="287">
      <c r="A287" t="inlineStr">
        <is>
          <t>OO-Skywest</t>
        </is>
      </c>
      <c r="B287" t="n">
        <v>5048</v>
      </c>
      <c r="C287" t="inlineStr">
        <is>
          <t>ORD</t>
        </is>
      </c>
      <c r="D287" t="inlineStr">
        <is>
          <t>LAF</t>
        </is>
      </c>
      <c r="E287" t="inlineStr">
        <is>
          <t>XF - EXTREME WEATHER</t>
        </is>
      </c>
      <c r="F287" t="inlineStr">
        <is>
          <t>CRJ-200</t>
        </is>
      </c>
      <c r="G287" t="inlineStr">
        <is>
          <t>0464</t>
        </is>
      </c>
      <c r="H287" t="n">
        <v>40</v>
      </c>
      <c r="I287" s="289" t="n">
        <v>45990.88125</v>
      </c>
      <c r="J287" s="289" t="n">
        <v>45989.7712924537</v>
      </c>
      <c r="K287" t="inlineStr">
        <is>
          <t>(2 02:)</t>
        </is>
      </c>
      <c r="L287" t="inlineStr"/>
    </row>
    <row r="288">
      <c r="A288" t="inlineStr">
        <is>
          <t>OO-Skywest</t>
        </is>
      </c>
      <c r="B288" t="n">
        <v>5048</v>
      </c>
      <c r="C288" t="inlineStr">
        <is>
          <t>ORD</t>
        </is>
      </c>
      <c r="D288" t="inlineStr">
        <is>
          <t>LAF</t>
        </is>
      </c>
      <c r="E288" t="inlineStr">
        <is>
          <t>XF - EXTREME WEATHER</t>
        </is>
      </c>
      <c r="F288" t="inlineStr">
        <is>
          <t>CRJ-200</t>
        </is>
      </c>
      <c r="G288" t="inlineStr">
        <is>
          <t>0917</t>
        </is>
      </c>
      <c r="H288" t="n">
        <v>45</v>
      </c>
      <c r="I288" s="289" t="n">
        <v>45992.88125</v>
      </c>
      <c r="J288" s="289" t="n">
        <v>45992.97122909722</v>
      </c>
      <c r="K288" t="inlineStr">
        <is>
          <t>02:09</t>
        </is>
      </c>
      <c r="L288" t="inlineStr"/>
    </row>
    <row r="289">
      <c r="A289" t="inlineStr">
        <is>
          <t>OO-Skywest</t>
        </is>
      </c>
      <c r="B289" t="n">
        <v>5060</v>
      </c>
      <c r="C289" t="inlineStr">
        <is>
          <t>PIR</t>
        </is>
      </c>
      <c r="D289" t="inlineStr">
        <is>
          <t>DEN</t>
        </is>
      </c>
      <c r="E289" t="inlineStr">
        <is>
          <t>XF - EXTREME WEATHER</t>
        </is>
      </c>
      <c r="F289" t="inlineStr">
        <is>
          <t>CRJ-200</t>
        </is>
      </c>
      <c r="G289" t="inlineStr">
        <is>
          <t>0962</t>
        </is>
      </c>
      <c r="H289" t="n">
        <v>23</v>
      </c>
      <c r="I289" s="289" t="n">
        <v>45990.26041666666</v>
      </c>
      <c r="J289" s="289" t="n">
        <v>45989.96916125</v>
      </c>
      <c r="K289" t="inlineStr">
        <is>
          <t>(06:59)</t>
        </is>
      </c>
      <c r="L289" t="inlineStr"/>
    </row>
    <row r="290">
      <c r="A290" t="inlineStr">
        <is>
          <t>OO-Skywest</t>
        </is>
      </c>
      <c r="B290" t="n">
        <v>5061</v>
      </c>
      <c r="C290" t="inlineStr">
        <is>
          <t>IAD</t>
        </is>
      </c>
      <c r="D290" t="inlineStr">
        <is>
          <t>MGW</t>
        </is>
      </c>
      <c r="E290" t="inlineStr">
        <is>
          <t>XF - EXTREME WEATHER</t>
        </is>
      </c>
      <c r="F290" t="inlineStr">
        <is>
          <t>CRJ-200</t>
        </is>
      </c>
      <c r="G290" t="inlineStr">
        <is>
          <t>0693</t>
        </is>
      </c>
      <c r="H290" t="n">
        <v>45</v>
      </c>
      <c r="I290" s="289" t="n">
        <v>45992.3625</v>
      </c>
      <c r="J290" s="289" t="n">
        <v>45992.17628407408</v>
      </c>
      <c r="K290" t="inlineStr">
        <is>
          <t>(04:28)</t>
        </is>
      </c>
      <c r="L290" t="inlineStr"/>
    </row>
    <row r="291">
      <c r="A291" t="inlineStr">
        <is>
          <t>OO-Skywest</t>
        </is>
      </c>
      <c r="B291" t="n">
        <v>5061</v>
      </c>
      <c r="C291" t="inlineStr">
        <is>
          <t>DEN</t>
        </is>
      </c>
      <c r="D291" t="inlineStr">
        <is>
          <t>LAR</t>
        </is>
      </c>
      <c r="E291" t="inlineStr">
        <is>
          <t>XF - EXTREME WEATHER</t>
        </is>
      </c>
      <c r="F291" t="inlineStr">
        <is>
          <t>CRJ-200</t>
        </is>
      </c>
      <c r="G291" t="inlineStr">
        <is>
          <t>0975</t>
        </is>
      </c>
      <c r="H291" t="n">
        <v>32</v>
      </c>
      <c r="I291" s="289" t="n">
        <v>45994.68055555555</v>
      </c>
      <c r="J291" s="289" t="n">
        <v>45994.74885832176</v>
      </c>
      <c r="K291" t="inlineStr">
        <is>
          <t>01:38</t>
        </is>
      </c>
      <c r="L291" t="inlineStr"/>
    </row>
    <row r="292">
      <c r="A292" t="inlineStr">
        <is>
          <t>OO-Skywest</t>
        </is>
      </c>
      <c r="B292" t="n">
        <v>5063</v>
      </c>
      <c r="C292" t="inlineStr">
        <is>
          <t>ORD</t>
        </is>
      </c>
      <c r="D292" t="inlineStr">
        <is>
          <t>CMX</t>
        </is>
      </c>
      <c r="E292" t="inlineStr">
        <is>
          <t>XF - EXTREME WEATHER</t>
        </is>
      </c>
      <c r="F292" t="inlineStr">
        <is>
          <t>CRJ-200</t>
        </is>
      </c>
      <c r="G292" t="inlineStr">
        <is>
          <t>1908</t>
        </is>
      </c>
      <c r="H292" t="n">
        <v>40</v>
      </c>
      <c r="I292" s="289" t="n">
        <v>45990.48611111111</v>
      </c>
      <c r="J292" s="289" t="n">
        <v>45989.93559680555</v>
      </c>
      <c r="K292" t="inlineStr">
        <is>
          <t>(13:12)</t>
        </is>
      </c>
      <c r="L292" t="inlineStr"/>
    </row>
    <row r="293">
      <c r="A293" t="inlineStr">
        <is>
          <t>OO-Skywest</t>
        </is>
      </c>
      <c r="B293" t="n">
        <v>5064</v>
      </c>
      <c r="C293" t="inlineStr">
        <is>
          <t>DEC</t>
        </is>
      </c>
      <c r="D293" t="inlineStr">
        <is>
          <t>ORD</t>
        </is>
      </c>
      <c r="E293" t="inlineStr">
        <is>
          <t>XF - EXTREME WEATHER</t>
        </is>
      </c>
      <c r="F293" t="inlineStr">
        <is>
          <t>CRJ-200</t>
        </is>
      </c>
      <c r="G293" t="inlineStr">
        <is>
          <t>0904</t>
        </is>
      </c>
      <c r="H293" t="n">
        <v>7</v>
      </c>
      <c r="I293" s="289" t="n">
        <v>45990.79722222222</v>
      </c>
      <c r="J293" s="289" t="n">
        <v>45989.7740666088</v>
      </c>
      <c r="K293" t="inlineStr">
        <is>
          <t>(2 00:)</t>
        </is>
      </c>
      <c r="L293" t="inlineStr"/>
    </row>
    <row r="294">
      <c r="A294" t="inlineStr">
        <is>
          <t>OO-Skywest</t>
        </is>
      </c>
      <c r="B294" t="n">
        <v>5064</v>
      </c>
      <c r="C294" t="inlineStr">
        <is>
          <t>DEC</t>
        </is>
      </c>
      <c r="D294" t="inlineStr">
        <is>
          <t>ORD</t>
        </is>
      </c>
      <c r="E294" t="inlineStr">
        <is>
          <t>XF - EXTREME WEATHER</t>
        </is>
      </c>
      <c r="F294" t="inlineStr">
        <is>
          <t>CRJ-200</t>
        </is>
      </c>
      <c r="G294" t="inlineStr">
        <is>
          <t>1908</t>
        </is>
      </c>
      <c r="H294" t="n">
        <v>10</v>
      </c>
      <c r="I294" s="289" t="n">
        <v>45992.79722222222</v>
      </c>
      <c r="J294" s="289" t="n">
        <v>45992.54893766204</v>
      </c>
      <c r="K294" t="inlineStr">
        <is>
          <t>(05:57)</t>
        </is>
      </c>
      <c r="L294" t="inlineStr"/>
    </row>
    <row r="295">
      <c r="A295" t="inlineStr">
        <is>
          <t>OO-Skywest</t>
        </is>
      </c>
      <c r="B295" t="n">
        <v>5067</v>
      </c>
      <c r="C295" t="inlineStr">
        <is>
          <t>ORD</t>
        </is>
      </c>
      <c r="D295" t="inlineStr">
        <is>
          <t>DEC</t>
        </is>
      </c>
      <c r="E295" t="inlineStr">
        <is>
          <t>XF - EXTREME WEATHER</t>
        </is>
      </c>
      <c r="F295" t="inlineStr">
        <is>
          <t>CRJ-200</t>
        </is>
      </c>
      <c r="G295" t="inlineStr">
        <is>
          <t>0904</t>
        </is>
      </c>
      <c r="H295" t="n">
        <v>17</v>
      </c>
      <c r="I295" s="289" t="n">
        <v>45990.70138888889</v>
      </c>
      <c r="J295" s="289" t="n">
        <v>45989.7739509375</v>
      </c>
      <c r="K295" t="inlineStr">
        <is>
          <t>(22:15)</t>
        </is>
      </c>
      <c r="L295" t="inlineStr"/>
    </row>
    <row r="296">
      <c r="A296" t="inlineStr">
        <is>
          <t>OO-Skywest</t>
        </is>
      </c>
      <c r="B296" t="n">
        <v>5067</v>
      </c>
      <c r="C296" t="inlineStr">
        <is>
          <t>ORD</t>
        </is>
      </c>
      <c r="D296" t="inlineStr">
        <is>
          <t>DEC</t>
        </is>
      </c>
      <c r="E296" t="inlineStr">
        <is>
          <t>XF - EXTREME WEATHER</t>
        </is>
      </c>
      <c r="F296" t="inlineStr">
        <is>
          <t>CRJ-200</t>
        </is>
      </c>
      <c r="G296" t="inlineStr">
        <is>
          <t>1908</t>
        </is>
      </c>
      <c r="H296" t="n">
        <v>33</v>
      </c>
      <c r="I296" s="289" t="n">
        <v>45992.70138888889</v>
      </c>
      <c r="J296" s="289" t="n">
        <v>45992.54888069444</v>
      </c>
      <c r="K296" t="inlineStr">
        <is>
          <t>(03:39)</t>
        </is>
      </c>
      <c r="L296" t="inlineStr"/>
    </row>
    <row r="297">
      <c r="A297" t="inlineStr">
        <is>
          <t>OO-Skywest</t>
        </is>
      </c>
      <c r="B297" t="n">
        <v>5071</v>
      </c>
      <c r="C297" t="inlineStr">
        <is>
          <t>SUX</t>
        </is>
      </c>
      <c r="D297" t="inlineStr">
        <is>
          <t>ORD</t>
        </is>
      </c>
      <c r="E297" t="inlineStr">
        <is>
          <t>XF - EXTREME WEATHER</t>
        </is>
      </c>
      <c r="F297" t="inlineStr">
        <is>
          <t>CRJ-200</t>
        </is>
      </c>
      <c r="G297" t="inlineStr">
        <is>
          <t>0699</t>
        </is>
      </c>
      <c r="H297" t="n">
        <v>42</v>
      </c>
      <c r="I297" s="289" t="n">
        <v>45990.32291666666</v>
      </c>
      <c r="J297" s="289" t="n">
        <v>45989.49473773148</v>
      </c>
      <c r="K297" t="inlineStr">
        <is>
          <t>(19:52)</t>
        </is>
      </c>
      <c r="L297" t="inlineStr"/>
    </row>
    <row r="298">
      <c r="A298" t="inlineStr">
        <is>
          <t>OO-Skywest</t>
        </is>
      </c>
      <c r="B298" t="n">
        <v>5071</v>
      </c>
      <c r="C298" t="inlineStr">
        <is>
          <t>SUX</t>
        </is>
      </c>
      <c r="D298" t="inlineStr">
        <is>
          <t>ORD</t>
        </is>
      </c>
      <c r="E298" t="inlineStr">
        <is>
          <t>XF - EXTREME WEATHER</t>
        </is>
      </c>
      <c r="F298" t="inlineStr">
        <is>
          <t>CRJ-200</t>
        </is>
      </c>
      <c r="G298" t="inlineStr">
        <is>
          <t>0448</t>
        </is>
      </c>
      <c r="H298" t="n">
        <v>43</v>
      </c>
      <c r="I298" s="289" t="n">
        <v>45993.32638888889</v>
      </c>
      <c r="J298" s="289" t="n">
        <v>45993.01165026621</v>
      </c>
      <c r="K298" t="inlineStr">
        <is>
          <t>(07:33)</t>
        </is>
      </c>
      <c r="L298" t="inlineStr"/>
    </row>
    <row r="299">
      <c r="A299" t="inlineStr">
        <is>
          <t>OO-Skywest</t>
        </is>
      </c>
      <c r="B299" t="n">
        <v>5076</v>
      </c>
      <c r="C299" t="inlineStr">
        <is>
          <t>ORD</t>
        </is>
      </c>
      <c r="D299" t="inlineStr">
        <is>
          <t>MCW</t>
        </is>
      </c>
      <c r="E299" t="inlineStr">
        <is>
          <t>XF - EXTREME WEATHER</t>
        </is>
      </c>
      <c r="F299" t="inlineStr">
        <is>
          <t>CRJ-200</t>
        </is>
      </c>
      <c r="G299" t="inlineStr">
        <is>
          <t>0904</t>
        </is>
      </c>
      <c r="H299" t="n">
        <v>38</v>
      </c>
      <c r="I299" s="289" t="n">
        <v>45993.70138888889</v>
      </c>
      <c r="J299" s="289" t="n">
        <v>45993.71386734954</v>
      </c>
      <c r="K299" t="inlineStr">
        <is>
          <t>00:17</t>
        </is>
      </c>
      <c r="L299" t="inlineStr"/>
    </row>
    <row r="300">
      <c r="A300" t="inlineStr">
        <is>
          <t>OO-Skywest</t>
        </is>
      </c>
      <c r="B300" t="n">
        <v>5082</v>
      </c>
      <c r="C300" t="inlineStr">
        <is>
          <t>CMX</t>
        </is>
      </c>
      <c r="D300" t="inlineStr">
        <is>
          <t>ORD</t>
        </is>
      </c>
      <c r="E300" t="inlineStr">
        <is>
          <t>XF - EXTREME WEATHER</t>
        </is>
      </c>
      <c r="F300" t="inlineStr">
        <is>
          <t>CRJ-200</t>
        </is>
      </c>
      <c r="G300" t="inlineStr">
        <is>
          <t>1908</t>
        </is>
      </c>
      <c r="H300" t="n">
        <v>37</v>
      </c>
      <c r="I300" s="289" t="n">
        <v>45990.63472222222</v>
      </c>
      <c r="J300" s="289" t="n">
        <v>45989.82818024306</v>
      </c>
      <c r="K300" t="inlineStr">
        <is>
          <t>(19:21)</t>
        </is>
      </c>
      <c r="L300" t="inlineStr"/>
    </row>
    <row r="301">
      <c r="A301" t="inlineStr">
        <is>
          <t>OO-Skywest</t>
        </is>
      </c>
      <c r="B301" t="n">
        <v>5084</v>
      </c>
      <c r="C301" t="inlineStr">
        <is>
          <t>DEN</t>
        </is>
      </c>
      <c r="D301" t="inlineStr">
        <is>
          <t>PIR</t>
        </is>
      </c>
      <c r="E301" t="inlineStr">
        <is>
          <t>XF - EXTREME WEATHER</t>
        </is>
      </c>
      <c r="F301" t="inlineStr">
        <is>
          <t>CRJ-200</t>
        </is>
      </c>
      <c r="G301" t="inlineStr">
        <is>
          <t>1906</t>
        </is>
      </c>
      <c r="H301" t="n">
        <v>20</v>
      </c>
      <c r="I301" s="289" t="n">
        <v>45989.57013888889</v>
      </c>
      <c r="J301" s="289" t="n">
        <v>45989.72623021991</v>
      </c>
      <c r="K301" t="inlineStr">
        <is>
          <t>03:44</t>
        </is>
      </c>
      <c r="L301" t="inlineStr"/>
    </row>
    <row r="302">
      <c r="A302" t="inlineStr">
        <is>
          <t>OO-Skywest</t>
        </is>
      </c>
      <c r="B302" t="n">
        <v>5087</v>
      </c>
      <c r="C302" t="inlineStr">
        <is>
          <t>PIR</t>
        </is>
      </c>
      <c r="D302" t="inlineStr">
        <is>
          <t>DEN</t>
        </is>
      </c>
      <c r="E302" t="inlineStr">
        <is>
          <t>XF - EXTREME WEATHER</t>
        </is>
      </c>
      <c r="F302" t="inlineStr">
        <is>
          <t>CRJ-200</t>
        </is>
      </c>
      <c r="G302" t="inlineStr">
        <is>
          <t>1906</t>
        </is>
      </c>
      <c r="H302" t="n">
        <v>27</v>
      </c>
      <c r="I302" s="289" t="n">
        <v>45989.70833333334</v>
      </c>
      <c r="J302" s="289" t="n">
        <v>45989.71998392361</v>
      </c>
      <c r="K302" t="inlineStr">
        <is>
          <t>00:16</t>
        </is>
      </c>
      <c r="L302" t="inlineStr"/>
    </row>
    <row r="303">
      <c r="A303" t="inlineStr">
        <is>
          <t>OO-Skywest</t>
        </is>
      </c>
      <c r="B303" t="n">
        <v>5091</v>
      </c>
      <c r="C303" t="inlineStr">
        <is>
          <t>ORD</t>
        </is>
      </c>
      <c r="D303" t="inlineStr">
        <is>
          <t>FOD</t>
        </is>
      </c>
      <c r="E303" t="inlineStr">
        <is>
          <t>XF - EXTREME WEATHER</t>
        </is>
      </c>
      <c r="F303" t="inlineStr">
        <is>
          <t>CRJ-200</t>
        </is>
      </c>
      <c r="G303" t="inlineStr">
        <is>
          <t>1905</t>
        </is>
      </c>
      <c r="H303" t="n">
        <v>21</v>
      </c>
      <c r="I303" s="289" t="n">
        <v>45990.52083333334</v>
      </c>
      <c r="J303" s="289" t="n">
        <v>45989.78503758102</v>
      </c>
      <c r="K303" t="inlineStr">
        <is>
          <t>(17:39)</t>
        </is>
      </c>
      <c r="L303" t="inlineStr"/>
    </row>
    <row r="304">
      <c r="A304" t="inlineStr">
        <is>
          <t>OO-Skywest</t>
        </is>
      </c>
      <c r="B304" t="n">
        <v>5091</v>
      </c>
      <c r="C304" t="inlineStr">
        <is>
          <t>ORD</t>
        </is>
      </c>
      <c r="D304" t="inlineStr">
        <is>
          <t>FOD</t>
        </is>
      </c>
      <c r="E304" t="inlineStr">
        <is>
          <t>XF - EXTREME WEATHER</t>
        </is>
      </c>
      <c r="F304" t="inlineStr">
        <is>
          <t>CRJ-200</t>
        </is>
      </c>
      <c r="G304" t="inlineStr">
        <is>
          <t>0466</t>
        </is>
      </c>
      <c r="H304" t="n">
        <v>44</v>
      </c>
      <c r="I304" s="289" t="n">
        <v>45992.52083333334</v>
      </c>
      <c r="J304" s="289" t="n">
        <v>45992.58022412037</v>
      </c>
      <c r="K304" t="inlineStr">
        <is>
          <t>01:25</t>
        </is>
      </c>
      <c r="L304" t="inlineStr"/>
    </row>
    <row r="305">
      <c r="A305" t="inlineStr">
        <is>
          <t>OO-Skywest</t>
        </is>
      </c>
      <c r="B305" t="n">
        <v>5094</v>
      </c>
      <c r="C305" t="inlineStr">
        <is>
          <t>SLN</t>
        </is>
      </c>
      <c r="D305" t="inlineStr">
        <is>
          <t>ORD</t>
        </is>
      </c>
      <c r="E305" t="inlineStr">
        <is>
          <t>XF - EXTREME WEATHER</t>
        </is>
      </c>
      <c r="F305" t="inlineStr">
        <is>
          <t>CRJ-200</t>
        </is>
      </c>
      <c r="G305" t="inlineStr">
        <is>
          <t>1908</t>
        </is>
      </c>
      <c r="H305" t="n">
        <v>39</v>
      </c>
      <c r="I305" s="289" t="n">
        <v>45990.375</v>
      </c>
      <c r="J305" s="289" t="n">
        <v>45989.93544466435</v>
      </c>
      <c r="K305" t="inlineStr">
        <is>
          <t>(10:32)</t>
        </is>
      </c>
      <c r="L305" t="inlineStr"/>
    </row>
    <row r="306">
      <c r="A306" t="inlineStr">
        <is>
          <t>OO-Skywest</t>
        </is>
      </c>
      <c r="B306" t="n">
        <v>5097</v>
      </c>
      <c r="C306" t="inlineStr">
        <is>
          <t>HYS</t>
        </is>
      </c>
      <c r="D306" t="inlineStr">
        <is>
          <t>DEN</t>
        </is>
      </c>
      <c r="E306" t="inlineStr">
        <is>
          <t>XF - EXTREME WEATHER</t>
        </is>
      </c>
      <c r="F306" t="inlineStr">
        <is>
          <t>CRJ-200</t>
        </is>
      </c>
      <c r="G306" t="inlineStr">
        <is>
          <t>0939</t>
        </is>
      </c>
      <c r="H306" t="n">
        <v>44</v>
      </c>
      <c r="I306" s="289" t="n">
        <v>45991.79791666667</v>
      </c>
      <c r="J306" s="289" t="n">
        <v>45991.81530586805</v>
      </c>
      <c r="K306" t="inlineStr">
        <is>
          <t>00:25</t>
        </is>
      </c>
      <c r="L306" t="inlineStr"/>
    </row>
    <row r="307">
      <c r="A307" t="inlineStr">
        <is>
          <t>OO-Skywest</t>
        </is>
      </c>
      <c r="B307" t="n">
        <v>5098</v>
      </c>
      <c r="C307" t="inlineStr">
        <is>
          <t>DEN</t>
        </is>
      </c>
      <c r="D307" t="inlineStr">
        <is>
          <t>DIK</t>
        </is>
      </c>
      <c r="E307" t="inlineStr">
        <is>
          <t>XF - EXTREME WEATHER</t>
        </is>
      </c>
      <c r="F307" t="inlineStr">
        <is>
          <t>CRJ-200</t>
        </is>
      </c>
      <c r="G307" t="inlineStr">
        <is>
          <t>0973</t>
        </is>
      </c>
      <c r="H307" t="n">
        <v>23</v>
      </c>
      <c r="I307" s="289" t="n">
        <v>45989.59930555556</v>
      </c>
      <c r="J307" s="289" t="n">
        <v>45989.72599927084</v>
      </c>
      <c r="K307" t="inlineStr">
        <is>
          <t>03:02</t>
        </is>
      </c>
      <c r="L307" t="inlineStr"/>
    </row>
    <row r="308">
      <c r="A308" t="inlineStr">
        <is>
          <t>OO-Skywest</t>
        </is>
      </c>
      <c r="B308" t="n">
        <v>5098</v>
      </c>
      <c r="C308" t="inlineStr">
        <is>
          <t>DIK</t>
        </is>
      </c>
      <c r="D308" t="inlineStr">
        <is>
          <t>DEN</t>
        </is>
      </c>
      <c r="E308" t="inlineStr">
        <is>
          <t>XF - EXTREME WEATHER</t>
        </is>
      </c>
      <c r="F308" t="inlineStr">
        <is>
          <t>CRJ-200</t>
        </is>
      </c>
      <c r="G308" t="inlineStr">
        <is>
          <t>0973</t>
        </is>
      </c>
      <c r="H308" t="n">
        <v>22</v>
      </c>
      <c r="I308" s="289" t="n">
        <v>45989.73333333333</v>
      </c>
      <c r="J308" s="289" t="n">
        <v>45989.66767158564</v>
      </c>
      <c r="K308" t="inlineStr">
        <is>
          <t>(01:34)</t>
        </is>
      </c>
      <c r="L308" t="inlineStr"/>
    </row>
    <row r="309">
      <c r="A309" t="inlineStr">
        <is>
          <t>OO-Skywest</t>
        </is>
      </c>
      <c r="B309" t="n">
        <v>5100</v>
      </c>
      <c r="C309" t="inlineStr">
        <is>
          <t>FOD</t>
        </is>
      </c>
      <c r="D309" t="inlineStr">
        <is>
          <t>ORD</t>
        </is>
      </c>
      <c r="E309" t="inlineStr">
        <is>
          <t>XF - EXTREME WEATHER</t>
        </is>
      </c>
      <c r="F309" t="inlineStr">
        <is>
          <t>CRJ-200</t>
        </is>
      </c>
      <c r="G309" t="inlineStr">
        <is>
          <t>1905</t>
        </is>
      </c>
      <c r="H309" t="n">
        <v>11</v>
      </c>
      <c r="I309" s="289" t="n">
        <v>45990.60833333333</v>
      </c>
      <c r="J309" s="289" t="n">
        <v>45989.78698105324</v>
      </c>
      <c r="K309" t="inlineStr">
        <is>
          <t>(19:42)</t>
        </is>
      </c>
      <c r="L309" t="inlineStr"/>
    </row>
    <row r="310">
      <c r="A310" t="inlineStr">
        <is>
          <t>OO-Skywest</t>
        </is>
      </c>
      <c r="B310" t="n">
        <v>5100</v>
      </c>
      <c r="C310" t="inlineStr">
        <is>
          <t>FOD</t>
        </is>
      </c>
      <c r="D310" t="inlineStr">
        <is>
          <t>ORD</t>
        </is>
      </c>
      <c r="E310" t="inlineStr">
        <is>
          <t>XF - EXTREME WEATHER</t>
        </is>
      </c>
      <c r="F310" t="inlineStr">
        <is>
          <t>CRJ-200</t>
        </is>
      </c>
      <c r="G310" t="inlineStr">
        <is>
          <t>0466</t>
        </is>
      </c>
      <c r="H310" t="n">
        <v>15</v>
      </c>
      <c r="I310" s="289" t="n">
        <v>45992.60833333333</v>
      </c>
      <c r="J310" s="289" t="n">
        <v>45992.58032956019</v>
      </c>
      <c r="K310" t="inlineStr">
        <is>
          <t>(00:40)</t>
        </is>
      </c>
      <c r="L310" t="inlineStr"/>
    </row>
    <row r="311">
      <c r="A311" t="inlineStr">
        <is>
          <t>OO-Skywest</t>
        </is>
      </c>
      <c r="B311" t="n">
        <v>5103</v>
      </c>
      <c r="C311" t="inlineStr">
        <is>
          <t>ORD</t>
        </is>
      </c>
      <c r="D311" t="inlineStr">
        <is>
          <t>JLN</t>
        </is>
      </c>
      <c r="E311" t="inlineStr">
        <is>
          <t>XF - EXTREME WEATHER</t>
        </is>
      </c>
      <c r="F311" t="inlineStr">
        <is>
          <t>CRJ-200</t>
        </is>
      </c>
      <c r="G311" t="inlineStr">
        <is>
          <t>0971</t>
        </is>
      </c>
      <c r="H311" t="n">
        <v>33</v>
      </c>
      <c r="I311" s="289" t="n">
        <v>45990.90138888889</v>
      </c>
      <c r="J311" s="289" t="n">
        <v>45989.81067252315</v>
      </c>
      <c r="K311" t="inlineStr">
        <is>
          <t>(2 02:)</t>
        </is>
      </c>
      <c r="L311" t="inlineStr"/>
    </row>
    <row r="312">
      <c r="A312" t="inlineStr">
        <is>
          <t>OO-Skywest</t>
        </is>
      </c>
      <c r="B312" t="n">
        <v>5103</v>
      </c>
      <c r="C312" t="inlineStr">
        <is>
          <t>ORD</t>
        </is>
      </c>
      <c r="D312" t="inlineStr">
        <is>
          <t>JLN</t>
        </is>
      </c>
      <c r="E312" t="inlineStr">
        <is>
          <t>XF - EXTREME WEATHER</t>
        </is>
      </c>
      <c r="F312" t="inlineStr">
        <is>
          <t>CRJ-200</t>
        </is>
      </c>
      <c r="G312" t="inlineStr">
        <is>
          <t>0464</t>
        </is>
      </c>
      <c r="H312" t="n">
        <v>49</v>
      </c>
      <c r="I312" s="289" t="n">
        <v>45991.90138888889</v>
      </c>
      <c r="J312" s="289" t="n">
        <v>45991.98000189815</v>
      </c>
      <c r="K312" t="inlineStr">
        <is>
          <t>01:53</t>
        </is>
      </c>
      <c r="L312" t="inlineStr"/>
    </row>
    <row r="313">
      <c r="A313" t="inlineStr">
        <is>
          <t>OO-Skywest</t>
        </is>
      </c>
      <c r="B313" t="n">
        <v>5103</v>
      </c>
      <c r="C313" t="inlineStr">
        <is>
          <t>ORD</t>
        </is>
      </c>
      <c r="D313" t="inlineStr">
        <is>
          <t>JLN</t>
        </is>
      </c>
      <c r="E313" t="inlineStr">
        <is>
          <t>XF - EXTREME WEATHER</t>
        </is>
      </c>
      <c r="F313" t="inlineStr">
        <is>
          <t>CRJ-200</t>
        </is>
      </c>
      <c r="G313" t="inlineStr">
        <is>
          <t>0963</t>
        </is>
      </c>
      <c r="H313" t="n">
        <v>49</v>
      </c>
      <c r="I313" s="289" t="n">
        <v>45992.90138888889</v>
      </c>
      <c r="J313" s="289" t="n">
        <v>45993.01320688657</v>
      </c>
      <c r="K313" t="inlineStr">
        <is>
          <t>02:41</t>
        </is>
      </c>
      <c r="L313" t="inlineStr"/>
    </row>
    <row r="314">
      <c r="A314" t="inlineStr">
        <is>
          <t>OO-Skywest</t>
        </is>
      </c>
      <c r="B314" t="n">
        <v>5105</v>
      </c>
      <c r="C314" t="inlineStr">
        <is>
          <t>MCW</t>
        </is>
      </c>
      <c r="D314" t="inlineStr">
        <is>
          <t>ORD</t>
        </is>
      </c>
      <c r="E314" t="inlineStr">
        <is>
          <t>XF - EXTREME WEATHER</t>
        </is>
      </c>
      <c r="F314" t="inlineStr">
        <is>
          <t>CRJ-200</t>
        </is>
      </c>
      <c r="G314" t="inlineStr">
        <is>
          <t>0464</t>
        </is>
      </c>
      <c r="H314" t="n">
        <v>40</v>
      </c>
      <c r="I314" s="289" t="n">
        <v>45992.41666666666</v>
      </c>
      <c r="J314" s="289" t="n">
        <v>45992.29618740741</v>
      </c>
      <c r="K314" t="inlineStr">
        <is>
          <t>(02:53)</t>
        </is>
      </c>
      <c r="L314" t="inlineStr"/>
    </row>
    <row r="315">
      <c r="A315" t="inlineStr">
        <is>
          <t>OO-Skywest</t>
        </is>
      </c>
      <c r="B315" t="n">
        <v>5108</v>
      </c>
      <c r="C315" t="inlineStr">
        <is>
          <t>ORD</t>
        </is>
      </c>
      <c r="D315" t="inlineStr">
        <is>
          <t>SLN</t>
        </is>
      </c>
      <c r="E315" t="inlineStr">
        <is>
          <t>XF - EXTREME WEATHER</t>
        </is>
      </c>
      <c r="F315" t="inlineStr">
        <is>
          <t>CRJ-200</t>
        </is>
      </c>
      <c r="G315" t="inlineStr">
        <is>
          <t>1917</t>
        </is>
      </c>
      <c r="H315" t="n">
        <v>26</v>
      </c>
      <c r="I315" s="289" t="n">
        <v>45990.70486111111</v>
      </c>
      <c r="J315" s="289" t="n">
        <v>45989.79444444444</v>
      </c>
      <c r="K315" t="inlineStr">
        <is>
          <t>(21:51)</t>
        </is>
      </c>
      <c r="L315" t="inlineStr"/>
    </row>
    <row r="316">
      <c r="A316" t="inlineStr">
        <is>
          <t>OO-Skywest</t>
        </is>
      </c>
      <c r="B316" t="n">
        <v>5108</v>
      </c>
      <c r="C316" t="inlineStr">
        <is>
          <t>ORD</t>
        </is>
      </c>
      <c r="D316" t="inlineStr">
        <is>
          <t>SLN</t>
        </is>
      </c>
      <c r="E316" t="inlineStr">
        <is>
          <t>XU - WX/ATC-UA INITIATED</t>
        </is>
      </c>
      <c r="F316" t="inlineStr">
        <is>
          <t>CRJ-200</t>
        </is>
      </c>
      <c r="G316" t="inlineStr">
        <is>
          <t>0982</t>
        </is>
      </c>
      <c r="H316" t="n">
        <v>49</v>
      </c>
      <c r="I316" s="289" t="n">
        <v>45991.70486111111</v>
      </c>
      <c r="J316" s="289" t="n">
        <v>45991.29765984954</v>
      </c>
      <c r="K316" t="inlineStr">
        <is>
          <t>(09:46)</t>
        </is>
      </c>
      <c r="L316" t="inlineStr"/>
    </row>
    <row r="317">
      <c r="A317" t="inlineStr">
        <is>
          <t>OO-Skywest</t>
        </is>
      </c>
      <c r="B317" t="n">
        <v>5108</v>
      </c>
      <c r="C317" t="inlineStr">
        <is>
          <t>EAU</t>
        </is>
      </c>
      <c r="D317" t="inlineStr">
        <is>
          <t>ORD</t>
        </is>
      </c>
      <c r="E317" t="inlineStr">
        <is>
          <t>XF - EXTREME WEATHER</t>
        </is>
      </c>
      <c r="F317" t="inlineStr">
        <is>
          <t>CRJ-200</t>
        </is>
      </c>
      <c r="G317" t="inlineStr">
        <is>
          <t>0982</t>
        </is>
      </c>
      <c r="H317" t="n">
        <v>49</v>
      </c>
      <c r="I317" s="289" t="n">
        <v>45992.60972222222</v>
      </c>
      <c r="J317" s="289" t="n">
        <v>45992.29706576389</v>
      </c>
      <c r="K317" t="inlineStr">
        <is>
          <t>(07:30)</t>
        </is>
      </c>
      <c r="L317" t="inlineStr"/>
    </row>
    <row r="318">
      <c r="A318" t="inlineStr">
        <is>
          <t>OO-Skywest</t>
        </is>
      </c>
      <c r="B318" t="n">
        <v>5108</v>
      </c>
      <c r="C318" t="inlineStr">
        <is>
          <t>ORD</t>
        </is>
      </c>
      <c r="D318" t="inlineStr">
        <is>
          <t>SLN</t>
        </is>
      </c>
      <c r="E318" t="inlineStr">
        <is>
          <t>XF - EXTREME WEATHER</t>
        </is>
      </c>
      <c r="F318" t="inlineStr">
        <is>
          <t>CRJ-200</t>
        </is>
      </c>
      <c r="G318" t="inlineStr">
        <is>
          <t>0971</t>
        </is>
      </c>
      <c r="H318" t="n">
        <v>49</v>
      </c>
      <c r="I318" s="289" t="n">
        <v>45992.70486111111</v>
      </c>
      <c r="J318" s="289" t="n">
        <v>45992.43614150463</v>
      </c>
      <c r="K318" t="inlineStr">
        <is>
          <t>(06:26)</t>
        </is>
      </c>
      <c r="L318" t="inlineStr"/>
    </row>
    <row r="319">
      <c r="A319" t="inlineStr">
        <is>
          <t>OO-Skywest</t>
        </is>
      </c>
      <c r="B319" t="n">
        <v>5118</v>
      </c>
      <c r="C319" t="inlineStr">
        <is>
          <t>LAR</t>
        </is>
      </c>
      <c r="D319" t="inlineStr">
        <is>
          <t>DEN</t>
        </is>
      </c>
      <c r="E319" t="inlineStr">
        <is>
          <t>XF - EXTREME WEATHER</t>
        </is>
      </c>
      <c r="F319" t="inlineStr">
        <is>
          <t>CRJ-200</t>
        </is>
      </c>
      <c r="G319" t="inlineStr">
        <is>
          <t>0929</t>
        </is>
      </c>
      <c r="H319" t="n">
        <v>28</v>
      </c>
      <c r="I319" s="289" t="n">
        <v>45991.76875</v>
      </c>
      <c r="J319" s="289" t="n">
        <v>45991.76150739584</v>
      </c>
      <c r="K319" t="inlineStr">
        <is>
          <t>(00:10)</t>
        </is>
      </c>
      <c r="L319" t="inlineStr"/>
    </row>
    <row r="320">
      <c r="A320" t="inlineStr">
        <is>
          <t>OO-Skywest</t>
        </is>
      </c>
      <c r="B320" t="n">
        <v>5119</v>
      </c>
      <c r="C320" t="inlineStr">
        <is>
          <t>FOD</t>
        </is>
      </c>
      <c r="D320" t="inlineStr">
        <is>
          <t>ORD</t>
        </is>
      </c>
      <c r="E320" t="inlineStr">
        <is>
          <t>XF - EXTREME WEATHER</t>
        </is>
      </c>
      <c r="F320" t="inlineStr">
        <is>
          <t>CRJ-200</t>
        </is>
      </c>
      <c r="G320" t="inlineStr">
        <is>
          <t>0963</t>
        </is>
      </c>
      <c r="H320" t="n">
        <v>38</v>
      </c>
      <c r="I320" s="289" t="n">
        <v>45992.42013888889</v>
      </c>
      <c r="J320" s="289" t="n">
        <v>45992.29666826389</v>
      </c>
      <c r="K320" t="inlineStr">
        <is>
          <t>(02:57)</t>
        </is>
      </c>
      <c r="L320" t="inlineStr"/>
    </row>
    <row r="321">
      <c r="A321" t="inlineStr">
        <is>
          <t>OO-Skywest</t>
        </is>
      </c>
      <c r="B321" t="n">
        <v>5121</v>
      </c>
      <c r="C321" t="inlineStr">
        <is>
          <t>EAU</t>
        </is>
      </c>
      <c r="D321" t="inlineStr">
        <is>
          <t>ORD</t>
        </is>
      </c>
      <c r="E321" t="inlineStr">
        <is>
          <t>XF - EXTREME WEATHER</t>
        </is>
      </c>
      <c r="F321" t="inlineStr">
        <is>
          <t>CRJ-200</t>
        </is>
      </c>
      <c r="G321" t="inlineStr">
        <is>
          <t>1917</t>
        </is>
      </c>
      <c r="H321" t="n">
        <v>41</v>
      </c>
      <c r="I321" s="289" t="n">
        <v>45991.20833333334</v>
      </c>
      <c r="J321" s="289" t="n">
        <v>45990.53449956018</v>
      </c>
      <c r="K321" t="inlineStr">
        <is>
          <t>(16:10)</t>
        </is>
      </c>
      <c r="L321" t="inlineStr"/>
    </row>
    <row r="322">
      <c r="A322" t="inlineStr">
        <is>
          <t>OO-Skywest</t>
        </is>
      </c>
      <c r="B322" t="n">
        <v>5121</v>
      </c>
      <c r="C322" t="inlineStr">
        <is>
          <t>ORD</t>
        </is>
      </c>
      <c r="D322" t="inlineStr">
        <is>
          <t>FOD</t>
        </is>
      </c>
      <c r="E322" t="inlineStr">
        <is>
          <t>XF - EXTREME WEATHER</t>
        </is>
      </c>
      <c r="F322" t="inlineStr">
        <is>
          <t>CRJ-200</t>
        </is>
      </c>
      <c r="G322" t="inlineStr">
        <is>
          <t>0963</t>
        </is>
      </c>
      <c r="H322" t="n">
        <v>20</v>
      </c>
      <c r="I322" s="289" t="n">
        <v>45992.32291666666</v>
      </c>
      <c r="J322" s="289" t="n">
        <v>45992.29661063657</v>
      </c>
      <c r="K322" t="inlineStr">
        <is>
          <t>(00:37)</t>
        </is>
      </c>
      <c r="L322" t="inlineStr"/>
    </row>
    <row r="323">
      <c r="A323" t="inlineStr">
        <is>
          <t>OO-Skywest</t>
        </is>
      </c>
      <c r="B323" t="n">
        <v>5121</v>
      </c>
      <c r="C323" t="inlineStr">
        <is>
          <t>EAU</t>
        </is>
      </c>
      <c r="D323" t="inlineStr">
        <is>
          <t>ORD</t>
        </is>
      </c>
      <c r="E323" t="inlineStr">
        <is>
          <t>XF - EXTREME WEATHER</t>
        </is>
      </c>
      <c r="F323" t="inlineStr">
        <is>
          <t>CRJ-200</t>
        </is>
      </c>
      <c r="G323" t="inlineStr">
        <is>
          <t>0693</t>
        </is>
      </c>
      <c r="H323" t="n">
        <v>41</v>
      </c>
      <c r="I323" s="289" t="n">
        <v>45993.20833333334</v>
      </c>
      <c r="J323" s="289" t="n">
        <v>45992.55729305556</v>
      </c>
      <c r="K323" t="inlineStr">
        <is>
          <t>(15:37)</t>
        </is>
      </c>
      <c r="L323" t="inlineStr"/>
    </row>
    <row r="324">
      <c r="A324" t="inlineStr">
        <is>
          <t>OO-Skywest</t>
        </is>
      </c>
      <c r="B324" t="n">
        <v>5122</v>
      </c>
      <c r="C324" t="inlineStr">
        <is>
          <t>ORD</t>
        </is>
      </c>
      <c r="D324" t="inlineStr">
        <is>
          <t>EAU</t>
        </is>
      </c>
      <c r="E324" t="inlineStr">
        <is>
          <t>XF - EXTREME WEATHER</t>
        </is>
      </c>
      <c r="F324" t="inlineStr">
        <is>
          <t>CRJ-200</t>
        </is>
      </c>
      <c r="G324" t="inlineStr">
        <is>
          <t>0982</t>
        </is>
      </c>
      <c r="H324" t="n">
        <v>49</v>
      </c>
      <c r="I324" s="289" t="n">
        <v>45992.52777777778</v>
      </c>
      <c r="J324" s="289" t="n">
        <v>45992.29706541666</v>
      </c>
      <c r="K324" t="inlineStr">
        <is>
          <t>(05:32)</t>
        </is>
      </c>
      <c r="L324" t="inlineStr"/>
    </row>
    <row r="325">
      <c r="A325" t="inlineStr">
        <is>
          <t>OO-Skywest</t>
        </is>
      </c>
      <c r="B325" t="n">
        <v>5124</v>
      </c>
      <c r="C325" t="inlineStr">
        <is>
          <t>ORD</t>
        </is>
      </c>
      <c r="D325" t="inlineStr">
        <is>
          <t>EAU</t>
        </is>
      </c>
      <c r="E325" t="inlineStr">
        <is>
          <t>XF - EXTREME WEATHER</t>
        </is>
      </c>
      <c r="F325" t="inlineStr">
        <is>
          <t>CRJ-200</t>
        </is>
      </c>
      <c r="G325" t="inlineStr">
        <is>
          <t>0494</t>
        </is>
      </c>
      <c r="H325" t="n">
        <v>16</v>
      </c>
      <c r="I325" s="289" t="n">
        <v>45990.88888888889</v>
      </c>
      <c r="J325" s="289" t="n">
        <v>45989.75596533565</v>
      </c>
      <c r="K325" t="inlineStr">
        <is>
          <t>(2 03:)</t>
        </is>
      </c>
      <c r="L325" t="inlineStr"/>
    </row>
    <row r="326">
      <c r="A326" t="inlineStr">
        <is>
          <t>OO-Skywest</t>
        </is>
      </c>
      <c r="B326" t="n">
        <v>5124</v>
      </c>
      <c r="C326" t="inlineStr">
        <is>
          <t>ORD</t>
        </is>
      </c>
      <c r="D326" t="inlineStr">
        <is>
          <t>EAU</t>
        </is>
      </c>
      <c r="E326" t="inlineStr">
        <is>
          <t>XF - EXTREME WEATHER</t>
        </is>
      </c>
      <c r="F326" t="inlineStr">
        <is>
          <t>CRJ-200</t>
        </is>
      </c>
      <c r="G326" t="inlineStr">
        <is>
          <t>0693</t>
        </is>
      </c>
      <c r="H326" t="n">
        <v>41</v>
      </c>
      <c r="I326" s="289" t="n">
        <v>45992.88888888889</v>
      </c>
      <c r="J326" s="289" t="n">
        <v>45992.5571765162</v>
      </c>
      <c r="K326" t="inlineStr">
        <is>
          <t>(07:57)</t>
        </is>
      </c>
      <c r="L326" t="inlineStr"/>
    </row>
    <row r="327">
      <c r="A327" t="inlineStr">
        <is>
          <t>OO-Skywest</t>
        </is>
      </c>
      <c r="B327" t="n">
        <v>5124</v>
      </c>
      <c r="C327" t="inlineStr">
        <is>
          <t>ORD</t>
        </is>
      </c>
      <c r="D327" t="inlineStr">
        <is>
          <t>EAU</t>
        </is>
      </c>
      <c r="E327" t="inlineStr">
        <is>
          <t>XF - EXTREME WEATHER</t>
        </is>
      </c>
      <c r="F327" t="inlineStr">
        <is>
          <t>CRJ-200</t>
        </is>
      </c>
      <c r="G327" t="inlineStr">
        <is>
          <t>0963</t>
        </is>
      </c>
      <c r="H327" t="n">
        <v>21</v>
      </c>
      <c r="I327" s="289" t="n">
        <v>45994.88888888889</v>
      </c>
      <c r="J327" s="289" t="n">
        <v>45994.76090201389</v>
      </c>
      <c r="K327" t="inlineStr">
        <is>
          <t>(03:04)</t>
        </is>
      </c>
      <c r="L327" t="inlineStr"/>
    </row>
    <row r="328">
      <c r="A328" t="inlineStr">
        <is>
          <t>OO-Skywest</t>
        </is>
      </c>
      <c r="B328" t="n">
        <v>5126</v>
      </c>
      <c r="C328" t="inlineStr">
        <is>
          <t>ORD</t>
        </is>
      </c>
      <c r="D328" t="inlineStr">
        <is>
          <t>MCW</t>
        </is>
      </c>
      <c r="E328" t="inlineStr">
        <is>
          <t>XF - EXTREME WEATHER</t>
        </is>
      </c>
      <c r="F328" t="inlineStr">
        <is>
          <t>CRJ-200</t>
        </is>
      </c>
      <c r="G328" t="inlineStr">
        <is>
          <t>1908</t>
        </is>
      </c>
      <c r="H328" t="n">
        <v>10</v>
      </c>
      <c r="I328" s="289" t="n">
        <v>45990.70138888889</v>
      </c>
      <c r="J328" s="289" t="n">
        <v>45989.78663056713</v>
      </c>
      <c r="K328" t="inlineStr">
        <is>
          <t>(21:57)</t>
        </is>
      </c>
      <c r="L328" t="inlineStr"/>
    </row>
    <row r="329">
      <c r="A329" t="inlineStr">
        <is>
          <t>OO-Skywest</t>
        </is>
      </c>
      <c r="B329" t="n">
        <v>5126</v>
      </c>
      <c r="C329" t="inlineStr">
        <is>
          <t>ORD</t>
        </is>
      </c>
      <c r="D329" t="inlineStr">
        <is>
          <t>MCW</t>
        </is>
      </c>
      <c r="E329" t="inlineStr">
        <is>
          <t>XF - EXTREME WEATHER</t>
        </is>
      </c>
      <c r="F329" t="inlineStr">
        <is>
          <t>CRJ-200</t>
        </is>
      </c>
      <c r="G329" t="inlineStr">
        <is>
          <t>0445</t>
        </is>
      </c>
      <c r="H329" t="n">
        <v>35</v>
      </c>
      <c r="I329" s="289" t="n">
        <v>45991.70138888889</v>
      </c>
      <c r="J329" s="289" t="n">
        <v>45991.85742681713</v>
      </c>
      <c r="K329" t="inlineStr">
        <is>
          <t>03:44</t>
        </is>
      </c>
      <c r="L329" t="inlineStr"/>
    </row>
    <row r="330">
      <c r="A330" t="inlineStr">
        <is>
          <t>OO-Skywest</t>
        </is>
      </c>
      <c r="B330" t="n">
        <v>5126</v>
      </c>
      <c r="C330" t="inlineStr">
        <is>
          <t>ORD</t>
        </is>
      </c>
      <c r="D330" t="inlineStr">
        <is>
          <t>MCW</t>
        </is>
      </c>
      <c r="E330" t="inlineStr">
        <is>
          <t>XF - EXTREME WEATHER</t>
        </is>
      </c>
      <c r="F330" t="inlineStr">
        <is>
          <t>CRJ-200</t>
        </is>
      </c>
      <c r="G330" t="inlineStr">
        <is>
          <t>1908</t>
        </is>
      </c>
      <c r="H330" t="n">
        <v>32</v>
      </c>
      <c r="I330" s="289" t="n">
        <v>45992.70138888889</v>
      </c>
      <c r="J330" s="289" t="n">
        <v>45992.38663206019</v>
      </c>
      <c r="K330" t="inlineStr">
        <is>
          <t>(07:33)</t>
        </is>
      </c>
      <c r="L330" t="inlineStr"/>
    </row>
    <row r="331">
      <c r="A331" t="inlineStr">
        <is>
          <t>OO-Skywest</t>
        </is>
      </c>
      <c r="B331" t="n">
        <v>5134</v>
      </c>
      <c r="C331" t="inlineStr">
        <is>
          <t>MGW</t>
        </is>
      </c>
      <c r="D331" t="inlineStr">
        <is>
          <t>ORD</t>
        </is>
      </c>
      <c r="E331" t="inlineStr">
        <is>
          <t>XF - EXTREME WEATHER</t>
        </is>
      </c>
      <c r="F331" t="inlineStr">
        <is>
          <t>CRJ-200</t>
        </is>
      </c>
      <c r="G331" t="inlineStr">
        <is>
          <t>1905</t>
        </is>
      </c>
      <c r="H331" t="n">
        <v>35</v>
      </c>
      <c r="I331" s="289" t="n">
        <v>45990.44930555556</v>
      </c>
      <c r="J331" s="289" t="n">
        <v>45989.97278138889</v>
      </c>
      <c r="K331" t="inlineStr">
        <is>
          <t>(11:26)</t>
        </is>
      </c>
      <c r="L331" t="inlineStr"/>
    </row>
    <row r="332">
      <c r="A332" t="inlineStr">
        <is>
          <t>OO-Skywest</t>
        </is>
      </c>
      <c r="B332" t="n">
        <v>5134</v>
      </c>
      <c r="C332" t="inlineStr">
        <is>
          <t>MGW</t>
        </is>
      </c>
      <c r="D332" t="inlineStr">
        <is>
          <t>ORD</t>
        </is>
      </c>
      <c r="E332" t="inlineStr">
        <is>
          <t>XF - EXTREME WEATHER</t>
        </is>
      </c>
      <c r="F332" t="inlineStr">
        <is>
          <t>CRJ-200</t>
        </is>
      </c>
      <c r="G332" t="inlineStr">
        <is>
          <t>0693</t>
        </is>
      </c>
      <c r="H332" t="n">
        <v>45</v>
      </c>
      <c r="I332" s="289" t="n">
        <v>45992.44930555556</v>
      </c>
      <c r="J332" s="289" t="n">
        <v>45992.17734140046</v>
      </c>
      <c r="K332" t="inlineStr">
        <is>
          <t>(06:31)</t>
        </is>
      </c>
      <c r="L332" t="inlineStr"/>
    </row>
    <row r="333">
      <c r="A333" t="inlineStr">
        <is>
          <t>OO-Skywest</t>
        </is>
      </c>
      <c r="B333" t="n">
        <v>5134</v>
      </c>
      <c r="C333" t="inlineStr">
        <is>
          <t>MGW</t>
        </is>
      </c>
      <c r="D333" t="inlineStr">
        <is>
          <t>ORD</t>
        </is>
      </c>
      <c r="E333" t="inlineStr">
        <is>
          <t>XF - EXTREME WEATHER</t>
        </is>
      </c>
      <c r="F333" t="inlineStr">
        <is>
          <t>CRJ-200</t>
        </is>
      </c>
      <c r="G333" t="inlineStr">
        <is>
          <t>1905</t>
        </is>
      </c>
      <c r="H333" t="n">
        <v>20</v>
      </c>
      <c r="I333" s="289" t="n">
        <v>45993.44930555556</v>
      </c>
      <c r="J333" s="289" t="n">
        <v>45993.53507480324</v>
      </c>
      <c r="K333" t="inlineStr">
        <is>
          <t>02:03</t>
        </is>
      </c>
      <c r="L333" t="inlineStr"/>
    </row>
    <row r="334">
      <c r="A334" t="inlineStr">
        <is>
          <t>OO-Skywest</t>
        </is>
      </c>
      <c r="B334" t="n">
        <v>5135</v>
      </c>
      <c r="C334" t="inlineStr">
        <is>
          <t>MCW</t>
        </is>
      </c>
      <c r="D334" t="inlineStr">
        <is>
          <t>ORD</t>
        </is>
      </c>
      <c r="E334" t="inlineStr">
        <is>
          <t>XF - EXTREME WEATHER</t>
        </is>
      </c>
      <c r="F334" t="inlineStr">
        <is>
          <t>CRJ-200</t>
        </is>
      </c>
      <c r="G334" t="inlineStr">
        <is>
          <t>1908</t>
        </is>
      </c>
      <c r="H334" t="n">
        <v>16</v>
      </c>
      <c r="I334" s="289" t="n">
        <v>45990.79236111111</v>
      </c>
      <c r="J334" s="289" t="n">
        <v>45989.78668875</v>
      </c>
      <c r="K334" t="inlineStr">
        <is>
          <t>(2 00:)</t>
        </is>
      </c>
      <c r="L334" t="inlineStr"/>
    </row>
    <row r="335">
      <c r="A335" t="inlineStr">
        <is>
          <t>OO-Skywest</t>
        </is>
      </c>
      <c r="B335" t="n">
        <v>5135</v>
      </c>
      <c r="C335" t="inlineStr">
        <is>
          <t>MCW</t>
        </is>
      </c>
      <c r="D335" t="inlineStr">
        <is>
          <t>ORD</t>
        </is>
      </c>
      <c r="E335" t="inlineStr">
        <is>
          <t>XF - EXTREME WEATHER</t>
        </is>
      </c>
      <c r="F335" t="inlineStr">
        <is>
          <t>CRJ-200</t>
        </is>
      </c>
      <c r="G335" t="inlineStr">
        <is>
          <t>0445</t>
        </is>
      </c>
      <c r="H335" t="n">
        <v>29</v>
      </c>
      <c r="I335" s="289" t="n">
        <v>45991.79236111111</v>
      </c>
      <c r="J335" s="289" t="n">
        <v>45991.85736964121</v>
      </c>
      <c r="K335" t="inlineStr">
        <is>
          <t>01:33</t>
        </is>
      </c>
      <c r="L335" t="inlineStr"/>
    </row>
    <row r="336">
      <c r="A336" t="inlineStr">
        <is>
          <t>OO-Skywest</t>
        </is>
      </c>
      <c r="B336" t="n">
        <v>5135</v>
      </c>
      <c r="C336" t="inlineStr">
        <is>
          <t>MCW</t>
        </is>
      </c>
      <c r="D336" t="inlineStr">
        <is>
          <t>ORD</t>
        </is>
      </c>
      <c r="E336" t="inlineStr">
        <is>
          <t>XF - EXTREME WEATHER</t>
        </is>
      </c>
      <c r="F336" t="inlineStr">
        <is>
          <t>CRJ-200</t>
        </is>
      </c>
      <c r="G336" t="inlineStr">
        <is>
          <t>1908</t>
        </is>
      </c>
      <c r="H336" t="n">
        <v>9</v>
      </c>
      <c r="I336" s="289" t="n">
        <v>45992.79236111111</v>
      </c>
      <c r="J336" s="289" t="n">
        <v>45992.38680706018</v>
      </c>
      <c r="K336" t="inlineStr">
        <is>
          <t>(09:44)</t>
        </is>
      </c>
      <c r="L336" t="inlineStr"/>
    </row>
    <row r="337">
      <c r="A337" t="inlineStr">
        <is>
          <t>OO-Skywest</t>
        </is>
      </c>
      <c r="B337" t="n">
        <v>5135</v>
      </c>
      <c r="C337" t="inlineStr">
        <is>
          <t>MCW</t>
        </is>
      </c>
      <c r="D337" t="inlineStr">
        <is>
          <t>ORD</t>
        </is>
      </c>
      <c r="E337" t="inlineStr">
        <is>
          <t>XF - EXTREME WEATHER</t>
        </is>
      </c>
      <c r="F337" t="inlineStr">
        <is>
          <t>CRJ-200</t>
        </is>
      </c>
      <c r="G337" t="inlineStr">
        <is>
          <t>0904</t>
        </is>
      </c>
      <c r="H337" t="n">
        <v>11</v>
      </c>
      <c r="I337" s="289" t="n">
        <v>45993.78888888889</v>
      </c>
      <c r="J337" s="289" t="n">
        <v>45993.71398194444</v>
      </c>
      <c r="K337" t="inlineStr">
        <is>
          <t>(01:47)</t>
        </is>
      </c>
      <c r="L337" t="inlineStr"/>
    </row>
    <row r="338">
      <c r="A338" t="inlineStr">
        <is>
          <t>OO-Skywest</t>
        </is>
      </c>
      <c r="B338" t="n">
        <v>5136</v>
      </c>
      <c r="C338" t="inlineStr">
        <is>
          <t>DEN</t>
        </is>
      </c>
      <c r="D338" t="inlineStr">
        <is>
          <t>PIR</t>
        </is>
      </c>
      <c r="E338" t="inlineStr">
        <is>
          <t>XF - EXTREME WEATHER</t>
        </is>
      </c>
      <c r="F338" t="inlineStr">
        <is>
          <t>CRJ-200</t>
        </is>
      </c>
      <c r="G338" t="inlineStr">
        <is>
          <t>0962</t>
        </is>
      </c>
      <c r="H338" t="n">
        <v>18</v>
      </c>
      <c r="I338" s="289" t="n">
        <v>45989.85694444444</v>
      </c>
      <c r="J338" s="289" t="n">
        <v>45989.97317465278</v>
      </c>
      <c r="K338" t="inlineStr">
        <is>
          <t>02:47</t>
        </is>
      </c>
      <c r="L338" t="inlineStr"/>
    </row>
    <row r="339">
      <c r="A339" t="inlineStr">
        <is>
          <t>OO-Skywest</t>
        </is>
      </c>
      <c r="B339" t="n">
        <v>5136</v>
      </c>
      <c r="C339" t="inlineStr">
        <is>
          <t>SLN</t>
        </is>
      </c>
      <c r="D339" t="inlineStr">
        <is>
          <t>ORD</t>
        </is>
      </c>
      <c r="E339" t="inlineStr">
        <is>
          <t>XF - EXTREME WEATHER</t>
        </is>
      </c>
      <c r="F339" t="inlineStr">
        <is>
          <t>CRJ-200</t>
        </is>
      </c>
      <c r="G339" t="inlineStr">
        <is>
          <t>0910</t>
        </is>
      </c>
      <c r="H339" t="n">
        <v>36</v>
      </c>
      <c r="I339" s="289" t="n">
        <v>45993.38888888889</v>
      </c>
      <c r="J339" s="289" t="n">
        <v>45992.69536796297</v>
      </c>
      <c r="K339" t="inlineStr">
        <is>
          <t>(16:38)</t>
        </is>
      </c>
      <c r="L339" t="inlineStr"/>
    </row>
    <row r="340">
      <c r="A340" t="inlineStr">
        <is>
          <t>OO-Skywest</t>
        </is>
      </c>
      <c r="B340" t="n">
        <v>5138</v>
      </c>
      <c r="C340" t="inlineStr">
        <is>
          <t>ORD</t>
        </is>
      </c>
      <c r="D340" t="inlineStr">
        <is>
          <t>MGW</t>
        </is>
      </c>
      <c r="E340" t="inlineStr">
        <is>
          <t>XF - EXTREME WEATHER</t>
        </is>
      </c>
      <c r="F340" t="inlineStr">
        <is>
          <t>CRJ-200</t>
        </is>
      </c>
      <c r="G340" t="inlineStr">
        <is>
          <t>0904</t>
        </is>
      </c>
      <c r="H340" t="n">
        <v>36</v>
      </c>
      <c r="I340" s="289" t="n">
        <v>45990.89097222222</v>
      </c>
      <c r="J340" s="289" t="n">
        <v>45989.77411377315</v>
      </c>
      <c r="K340" t="inlineStr">
        <is>
          <t>(2 02:)</t>
        </is>
      </c>
      <c r="L340" t="inlineStr"/>
    </row>
    <row r="341">
      <c r="A341" t="inlineStr">
        <is>
          <t>OO-Skywest</t>
        </is>
      </c>
      <c r="B341" t="n">
        <v>5138</v>
      </c>
      <c r="C341" t="inlineStr">
        <is>
          <t>ORD</t>
        </is>
      </c>
      <c r="D341" t="inlineStr">
        <is>
          <t>MGW</t>
        </is>
      </c>
      <c r="E341" t="inlineStr">
        <is>
          <t>XF - EXTREME WEATHER</t>
        </is>
      </c>
      <c r="F341" t="inlineStr">
        <is>
          <t>CRJ-200</t>
        </is>
      </c>
      <c r="G341" t="inlineStr">
        <is>
          <t>1905</t>
        </is>
      </c>
      <c r="H341" t="n">
        <v>38</v>
      </c>
      <c r="I341" s="289" t="n">
        <v>45991.89097222222</v>
      </c>
      <c r="J341" s="289" t="n">
        <v>45991.86235753472</v>
      </c>
      <c r="K341" t="inlineStr">
        <is>
          <t>(00:41)</t>
        </is>
      </c>
      <c r="L341" t="inlineStr"/>
    </row>
    <row r="342">
      <c r="A342" t="inlineStr">
        <is>
          <t>OO-Skywest</t>
        </is>
      </c>
      <c r="B342" t="n">
        <v>5138</v>
      </c>
      <c r="C342" t="inlineStr">
        <is>
          <t>ORD</t>
        </is>
      </c>
      <c r="D342" t="inlineStr">
        <is>
          <t>MGW</t>
        </is>
      </c>
      <c r="E342" t="inlineStr">
        <is>
          <t>XF - EXTREME WEATHER</t>
        </is>
      </c>
      <c r="F342" t="inlineStr">
        <is>
          <t>CRJ-200</t>
        </is>
      </c>
      <c r="G342" t="inlineStr">
        <is>
          <t>0904</t>
        </is>
      </c>
      <c r="H342" t="n">
        <v>45</v>
      </c>
      <c r="I342" s="289" t="n">
        <v>45992.89097222222</v>
      </c>
      <c r="J342" s="289" t="n">
        <v>45993.57174032407</v>
      </c>
      <c r="K342" t="inlineStr">
        <is>
          <t>16:20</t>
        </is>
      </c>
      <c r="L342" t="inlineStr"/>
    </row>
    <row r="343">
      <c r="A343" t="inlineStr">
        <is>
          <t>OO-Skywest</t>
        </is>
      </c>
      <c r="B343" t="n">
        <v>5140</v>
      </c>
      <c r="C343" t="inlineStr">
        <is>
          <t>ORD</t>
        </is>
      </c>
      <c r="D343" t="inlineStr">
        <is>
          <t>CMX</t>
        </is>
      </c>
      <c r="E343" t="inlineStr">
        <is>
          <t>XF - EXTREME WEATHER</t>
        </is>
      </c>
      <c r="F343" t="inlineStr">
        <is>
          <t>CRJ-200</t>
        </is>
      </c>
      <c r="G343" t="inlineStr">
        <is>
          <t>0924</t>
        </is>
      </c>
      <c r="H343" t="n">
        <v>40</v>
      </c>
      <c r="I343" s="289" t="n">
        <v>45990.89236111111</v>
      </c>
      <c r="J343" s="289" t="n">
        <v>45989.81371703704</v>
      </c>
      <c r="K343" t="inlineStr">
        <is>
          <t>(2 01:)</t>
        </is>
      </c>
      <c r="L343" t="inlineStr"/>
    </row>
    <row r="344">
      <c r="A344" t="inlineStr">
        <is>
          <t>OO-Skywest</t>
        </is>
      </c>
      <c r="B344" t="n">
        <v>5140</v>
      </c>
      <c r="C344" t="inlineStr">
        <is>
          <t>ORD</t>
        </is>
      </c>
      <c r="D344" t="inlineStr">
        <is>
          <t>CMX</t>
        </is>
      </c>
      <c r="E344" t="inlineStr">
        <is>
          <t>XF - EXTREME WEATHER</t>
        </is>
      </c>
      <c r="F344" t="inlineStr">
        <is>
          <t>CRJ-200</t>
        </is>
      </c>
      <c r="G344" t="inlineStr">
        <is>
          <t>0445</t>
        </is>
      </c>
      <c r="H344" t="n">
        <v>50</v>
      </c>
      <c r="I344" s="289" t="n">
        <v>45991.89236111111</v>
      </c>
      <c r="J344" s="289" t="n">
        <v>45992.0481093287</v>
      </c>
      <c r="K344" t="inlineStr">
        <is>
          <t>03:44</t>
        </is>
      </c>
      <c r="L344" t="inlineStr"/>
    </row>
    <row r="345">
      <c r="A345" t="inlineStr">
        <is>
          <t>OO-Skywest</t>
        </is>
      </c>
      <c r="B345" t="n">
        <v>5213</v>
      </c>
      <c r="C345" t="inlineStr">
        <is>
          <t>DEN</t>
        </is>
      </c>
      <c r="D345" t="inlineStr">
        <is>
          <t>DSM</t>
        </is>
      </c>
      <c r="E345" t="inlineStr">
        <is>
          <t>XF - EXTREME WEATHER</t>
        </is>
      </c>
      <c r="F345" t="inlineStr">
        <is>
          <t>ERJ-175</t>
        </is>
      </c>
      <c r="G345" t="inlineStr">
        <is>
          <t>0136</t>
        </is>
      </c>
      <c r="H345" t="n">
        <v>67</v>
      </c>
      <c r="I345" s="289" t="n">
        <v>45990.40625</v>
      </c>
      <c r="J345" s="289" t="n">
        <v>45989.7092169213</v>
      </c>
      <c r="K345" t="inlineStr">
        <is>
          <t>(16:43)</t>
        </is>
      </c>
      <c r="L345" t="inlineStr"/>
    </row>
    <row r="346">
      <c r="A346" t="inlineStr">
        <is>
          <t>OO-Skywest</t>
        </is>
      </c>
      <c r="B346" t="n">
        <v>5216</v>
      </c>
      <c r="C346" t="inlineStr">
        <is>
          <t>HSV</t>
        </is>
      </c>
      <c r="D346" t="inlineStr">
        <is>
          <t>ORD</t>
        </is>
      </c>
      <c r="E346" t="inlineStr">
        <is>
          <t>XF - EXTREME WEATHER</t>
        </is>
      </c>
      <c r="F346" t="inlineStr">
        <is>
          <t>CRJ-200</t>
        </is>
      </c>
      <c r="G346" t="inlineStr">
        <is>
          <t>0461</t>
        </is>
      </c>
      <c r="H346" t="n">
        <v>42</v>
      </c>
      <c r="I346" s="289" t="n">
        <v>45990.75763888889</v>
      </c>
      <c r="J346" s="289" t="n">
        <v>45989.7567856713</v>
      </c>
      <c r="K346" t="inlineStr">
        <is>
          <t>(2 00:)</t>
        </is>
      </c>
      <c r="L346" t="inlineStr"/>
    </row>
    <row r="347">
      <c r="A347" t="inlineStr">
        <is>
          <t>OO-Skywest</t>
        </is>
      </c>
      <c r="B347" t="n">
        <v>5223</v>
      </c>
      <c r="C347" t="inlineStr">
        <is>
          <t>ORD</t>
        </is>
      </c>
      <c r="D347" t="inlineStr">
        <is>
          <t>TVC</t>
        </is>
      </c>
      <c r="E347" t="inlineStr">
        <is>
          <t>XF - EXTREME WEATHER</t>
        </is>
      </c>
      <c r="F347" t="inlineStr">
        <is>
          <t>CRJ-550</t>
        </is>
      </c>
      <c r="G347" t="inlineStr">
        <is>
          <t>0530</t>
        </is>
      </c>
      <c r="H347" t="n">
        <v>40</v>
      </c>
      <c r="I347" s="289" t="n">
        <v>45990.36458333334</v>
      </c>
      <c r="J347" s="289" t="n">
        <v>45990.71006174768</v>
      </c>
      <c r="K347" t="inlineStr">
        <is>
          <t>08:17</t>
        </is>
      </c>
      <c r="L347" t="inlineStr"/>
    </row>
    <row r="348">
      <c r="A348" t="inlineStr">
        <is>
          <t>OO-Skywest</t>
        </is>
      </c>
      <c r="B348" t="n">
        <v>5223</v>
      </c>
      <c r="C348" t="inlineStr">
        <is>
          <t>ORD</t>
        </is>
      </c>
      <c r="D348" t="inlineStr">
        <is>
          <t>TVC</t>
        </is>
      </c>
      <c r="E348" t="inlineStr">
        <is>
          <t>XU - WX/ATC-UA INITIATED</t>
        </is>
      </c>
      <c r="F348" t="inlineStr">
        <is>
          <t>CRJ-550</t>
        </is>
      </c>
      <c r="G348" t="inlineStr">
        <is>
          <t>0572</t>
        </is>
      </c>
      <c r="H348" t="n">
        <v>51</v>
      </c>
      <c r="I348" s="289" t="n">
        <v>45991.36458333334</v>
      </c>
      <c r="J348" s="289" t="n">
        <v>45991.28477285879</v>
      </c>
      <c r="K348" t="inlineStr">
        <is>
          <t>(01:54)</t>
        </is>
      </c>
      <c r="L348" t="inlineStr"/>
    </row>
    <row r="349">
      <c r="A349" t="inlineStr">
        <is>
          <t>OO-Skywest</t>
        </is>
      </c>
      <c r="B349" t="n">
        <v>5225</v>
      </c>
      <c r="C349" t="inlineStr">
        <is>
          <t>ORD</t>
        </is>
      </c>
      <c r="D349" t="inlineStr">
        <is>
          <t>MKE</t>
        </is>
      </c>
      <c r="E349" t="inlineStr">
        <is>
          <t>XF - EXTREME WEATHER</t>
        </is>
      </c>
      <c r="F349" t="inlineStr">
        <is>
          <t>ERJ-175</t>
        </is>
      </c>
      <c r="G349" t="inlineStr">
        <is>
          <t>0157</t>
        </is>
      </c>
      <c r="H349" t="n">
        <v>42</v>
      </c>
      <c r="I349" s="289" t="n">
        <v>45990.64930555555</v>
      </c>
      <c r="J349" s="289" t="n">
        <v>45989.74436289352</v>
      </c>
      <c r="K349" t="inlineStr">
        <is>
          <t>(21:43)</t>
        </is>
      </c>
      <c r="L349" t="inlineStr"/>
    </row>
    <row r="350">
      <c r="A350" t="inlineStr">
        <is>
          <t>OO-Skywest</t>
        </is>
      </c>
      <c r="B350" t="n">
        <v>5225</v>
      </c>
      <c r="C350" t="inlineStr">
        <is>
          <t>ORD</t>
        </is>
      </c>
      <c r="D350" t="inlineStr">
        <is>
          <t>MKE</t>
        </is>
      </c>
      <c r="E350" t="inlineStr">
        <is>
          <t>XF - EXTREME WEATHER</t>
        </is>
      </c>
      <c r="F350" t="inlineStr">
        <is>
          <t>ERJ-175</t>
        </is>
      </c>
      <c r="G350" t="inlineStr">
        <is>
          <t>0145</t>
        </is>
      </c>
      <c r="H350" t="n">
        <v>71</v>
      </c>
      <c r="I350" s="289" t="n">
        <v>45992.64930555555</v>
      </c>
      <c r="J350" s="289" t="n">
        <v>45992.38501603009</v>
      </c>
      <c r="K350" t="inlineStr">
        <is>
          <t>(06:20)</t>
        </is>
      </c>
      <c r="L350" t="inlineStr"/>
    </row>
    <row r="351">
      <c r="A351" t="inlineStr">
        <is>
          <t>OO-Skywest</t>
        </is>
      </c>
      <c r="B351" t="n">
        <v>5231</v>
      </c>
      <c r="C351" t="inlineStr">
        <is>
          <t>SBN</t>
        </is>
      </c>
      <c r="D351" t="inlineStr">
        <is>
          <t>ORD</t>
        </is>
      </c>
      <c r="E351" t="inlineStr">
        <is>
          <t>XF - EXTREME WEATHER</t>
        </is>
      </c>
      <c r="F351" t="inlineStr">
        <is>
          <t>CRJ-550</t>
        </is>
      </c>
      <c r="G351" t="inlineStr">
        <is>
          <t>0762</t>
        </is>
      </c>
      <c r="H351" t="n">
        <v>31</v>
      </c>
      <c r="I351" s="289" t="n">
        <v>45990.3125</v>
      </c>
      <c r="J351" s="289" t="n">
        <v>45990.75814694444</v>
      </c>
      <c r="K351" t="inlineStr">
        <is>
          <t>10:41</t>
        </is>
      </c>
      <c r="L351" t="inlineStr"/>
    </row>
    <row r="352">
      <c r="A352" t="inlineStr">
        <is>
          <t>OO-Skywest</t>
        </is>
      </c>
      <c r="B352" t="n">
        <v>5231</v>
      </c>
      <c r="C352" t="inlineStr">
        <is>
          <t>SBN</t>
        </is>
      </c>
      <c r="D352" t="inlineStr">
        <is>
          <t>ORD</t>
        </is>
      </c>
      <c r="E352" t="inlineStr">
        <is>
          <t>XF - EXTREME WEATHER</t>
        </is>
      </c>
      <c r="F352" t="inlineStr">
        <is>
          <t>CRJ-550</t>
        </is>
      </c>
      <c r="G352" t="inlineStr">
        <is>
          <t>1753</t>
        </is>
      </c>
      <c r="H352" t="n">
        <v>50</v>
      </c>
      <c r="I352" s="289" t="n">
        <v>45993.3125</v>
      </c>
      <c r="J352" s="289" t="n">
        <v>45993.05830287037</v>
      </c>
      <c r="K352" t="inlineStr">
        <is>
          <t>(06:06)</t>
        </is>
      </c>
      <c r="L352" t="inlineStr"/>
    </row>
    <row r="353">
      <c r="A353" t="inlineStr">
        <is>
          <t>OO-Skywest</t>
        </is>
      </c>
      <c r="B353" t="n">
        <v>5232</v>
      </c>
      <c r="C353" t="inlineStr">
        <is>
          <t>FAR</t>
        </is>
      </c>
      <c r="D353" t="inlineStr">
        <is>
          <t>ORD</t>
        </is>
      </c>
      <c r="E353" t="inlineStr">
        <is>
          <t>XF - EXTREME WEATHER</t>
        </is>
      </c>
      <c r="F353" t="inlineStr">
        <is>
          <t>CRJ-550</t>
        </is>
      </c>
      <c r="G353" t="inlineStr">
        <is>
          <t>0573</t>
        </is>
      </c>
      <c r="H353" t="n">
        <v>32</v>
      </c>
      <c r="I353" s="289" t="n">
        <v>45990.58333333334</v>
      </c>
      <c r="J353" s="289" t="n">
        <v>45990.58927732639</v>
      </c>
      <c r="K353" t="inlineStr">
        <is>
          <t>00:08</t>
        </is>
      </c>
      <c r="L353" t="inlineStr"/>
    </row>
    <row r="354">
      <c r="A354" t="inlineStr">
        <is>
          <t>OO-Skywest</t>
        </is>
      </c>
      <c r="B354" t="n">
        <v>5234</v>
      </c>
      <c r="C354" t="inlineStr">
        <is>
          <t>ORD</t>
        </is>
      </c>
      <c r="D354" t="inlineStr">
        <is>
          <t>MKE</t>
        </is>
      </c>
      <c r="E354" t="inlineStr">
        <is>
          <t>XF - EXTREME WEATHER</t>
        </is>
      </c>
      <c r="F354" t="inlineStr">
        <is>
          <t>ERJ-175</t>
        </is>
      </c>
      <c r="G354" t="inlineStr">
        <is>
          <t>0163</t>
        </is>
      </c>
      <c r="H354" t="n">
        <v>56</v>
      </c>
      <c r="I354" s="289" t="n">
        <v>45990.43055555555</v>
      </c>
      <c r="J354" s="289" t="n">
        <v>45989.74364885416</v>
      </c>
      <c r="K354" t="inlineStr">
        <is>
          <t>(16:29)</t>
        </is>
      </c>
      <c r="L354" t="inlineStr"/>
    </row>
    <row r="355">
      <c r="A355" t="inlineStr">
        <is>
          <t>OO-Skywest</t>
        </is>
      </c>
      <c r="B355" t="n">
        <v>5234</v>
      </c>
      <c r="C355" t="inlineStr">
        <is>
          <t>ORD</t>
        </is>
      </c>
      <c r="D355" t="inlineStr">
        <is>
          <t>MKE</t>
        </is>
      </c>
      <c r="E355" t="inlineStr">
        <is>
          <t>XU - WX/ATC-UA INITIATED</t>
        </is>
      </c>
      <c r="F355" t="inlineStr">
        <is>
          <t>ERJ-175</t>
        </is>
      </c>
      <c r="G355" t="inlineStr">
        <is>
          <t>0154</t>
        </is>
      </c>
      <c r="H355" t="n">
        <v>79</v>
      </c>
      <c r="I355" s="289" t="n">
        <v>45991.43055555555</v>
      </c>
      <c r="J355" s="289" t="n">
        <v>45991.28973644676</v>
      </c>
      <c r="K355" t="inlineStr">
        <is>
          <t>(03:22)</t>
        </is>
      </c>
      <c r="L355" t="inlineStr"/>
    </row>
    <row r="356">
      <c r="A356" t="inlineStr">
        <is>
          <t>OO-Skywest</t>
        </is>
      </c>
      <c r="B356" t="n">
        <v>5234</v>
      </c>
      <c r="C356" t="inlineStr">
        <is>
          <t>ORD</t>
        </is>
      </c>
      <c r="D356" t="inlineStr">
        <is>
          <t>MKE</t>
        </is>
      </c>
      <c r="E356" t="inlineStr">
        <is>
          <t>XF - EXTREME WEATHER</t>
        </is>
      </c>
      <c r="F356" t="inlineStr">
        <is>
          <t>CRJ-550</t>
        </is>
      </c>
      <c r="G356" t="inlineStr">
        <is>
          <t>0531</t>
        </is>
      </c>
      <c r="H356" t="n">
        <v>46</v>
      </c>
      <c r="I356" s="289" t="n">
        <v>45993.43263888889</v>
      </c>
      <c r="J356" s="289" t="n">
        <v>45993.27119013889</v>
      </c>
      <c r="K356" t="inlineStr">
        <is>
          <t>(03:52)</t>
        </is>
      </c>
      <c r="L356" t="inlineStr"/>
    </row>
    <row r="357">
      <c r="A357" t="inlineStr">
        <is>
          <t>OO-Skywest</t>
        </is>
      </c>
      <c r="B357" t="n">
        <v>5239</v>
      </c>
      <c r="C357" t="inlineStr">
        <is>
          <t>ORD</t>
        </is>
      </c>
      <c r="D357" t="inlineStr">
        <is>
          <t>COU</t>
        </is>
      </c>
      <c r="E357" t="inlineStr">
        <is>
          <t>XF - EXTREME WEATHER</t>
        </is>
      </c>
      <c r="F357" t="inlineStr">
        <is>
          <t>CRJ-550</t>
        </is>
      </c>
      <c r="G357" t="inlineStr">
        <is>
          <t>0572</t>
        </is>
      </c>
      <c r="H357" t="n">
        <v>47</v>
      </c>
      <c r="I357" s="289" t="n">
        <v>45993.66944444444</v>
      </c>
      <c r="J357" s="289" t="n">
        <v>45993.67953537037</v>
      </c>
      <c r="K357" t="inlineStr">
        <is>
          <t>00:14</t>
        </is>
      </c>
      <c r="L357" t="inlineStr"/>
    </row>
    <row r="358">
      <c r="A358" t="inlineStr">
        <is>
          <t>OO-Skywest</t>
        </is>
      </c>
      <c r="B358" t="n">
        <v>5239</v>
      </c>
      <c r="C358" t="inlineStr">
        <is>
          <t>ORD</t>
        </is>
      </c>
      <c r="D358" t="inlineStr">
        <is>
          <t>COU</t>
        </is>
      </c>
      <c r="E358" t="inlineStr">
        <is>
          <t>XF - EXTREME WEATHER</t>
        </is>
      </c>
      <c r="F358" t="inlineStr">
        <is>
          <t>CRJ-550</t>
        </is>
      </c>
      <c r="G358" t="inlineStr">
        <is>
          <t>0767</t>
        </is>
      </c>
      <c r="H358" t="n">
        <v>25</v>
      </c>
      <c r="I358" s="289" t="n">
        <v>45994.66944444444</v>
      </c>
      <c r="J358" s="289" t="n">
        <v>45994.72309053241</v>
      </c>
      <c r="K358" t="inlineStr">
        <is>
          <t>01:17</t>
        </is>
      </c>
      <c r="L358" t="inlineStr"/>
    </row>
    <row r="359">
      <c r="A359" t="inlineStr">
        <is>
          <t>OO-Skywest</t>
        </is>
      </c>
      <c r="B359" t="n">
        <v>5241</v>
      </c>
      <c r="C359" t="inlineStr">
        <is>
          <t>MLI</t>
        </is>
      </c>
      <c r="D359" t="inlineStr">
        <is>
          <t>ORD</t>
        </is>
      </c>
      <c r="E359" t="inlineStr">
        <is>
          <t>XF - EXTREME WEATHER</t>
        </is>
      </c>
      <c r="F359" t="inlineStr">
        <is>
          <t>CRJ-200</t>
        </is>
      </c>
      <c r="G359" t="inlineStr">
        <is>
          <t>0461</t>
        </is>
      </c>
      <c r="H359" t="n">
        <v>29</v>
      </c>
      <c r="I359" s="289" t="n">
        <v>45990.54166666666</v>
      </c>
      <c r="J359" s="289" t="n">
        <v>45989.75553351852</v>
      </c>
      <c r="K359" t="inlineStr">
        <is>
          <t>(18:52)</t>
        </is>
      </c>
      <c r="L359" t="inlineStr"/>
    </row>
    <row r="360">
      <c r="A360" t="inlineStr">
        <is>
          <t>OO-Skywest</t>
        </is>
      </c>
      <c r="B360" t="n">
        <v>5241</v>
      </c>
      <c r="C360" t="inlineStr">
        <is>
          <t>MLI</t>
        </is>
      </c>
      <c r="D360" t="inlineStr">
        <is>
          <t>ORD</t>
        </is>
      </c>
      <c r="E360" t="inlineStr">
        <is>
          <t>XF - EXTREME WEATHER</t>
        </is>
      </c>
      <c r="F360" t="inlineStr">
        <is>
          <t>CRJ-200</t>
        </is>
      </c>
      <c r="G360" t="inlineStr">
        <is>
          <t>0982</t>
        </is>
      </c>
      <c r="H360" t="n">
        <v>47</v>
      </c>
      <c r="I360" s="289" t="n">
        <v>45992.54166666666</v>
      </c>
      <c r="J360" s="289" t="n">
        <v>45992.29688962963</v>
      </c>
      <c r="K360" t="inlineStr">
        <is>
          <t>(05:52)</t>
        </is>
      </c>
      <c r="L360" t="inlineStr"/>
    </row>
    <row r="361">
      <c r="A361" t="inlineStr">
        <is>
          <t>OO-Skywest</t>
        </is>
      </c>
      <c r="B361" t="n">
        <v>5244</v>
      </c>
      <c r="C361" t="inlineStr">
        <is>
          <t>ORD</t>
        </is>
      </c>
      <c r="D361" t="inlineStr">
        <is>
          <t>TUL</t>
        </is>
      </c>
      <c r="E361" t="inlineStr">
        <is>
          <t>XF - EXTREME WEATHER</t>
        </is>
      </c>
      <c r="F361" t="inlineStr">
        <is>
          <t>ERJ-175</t>
        </is>
      </c>
      <c r="G361" t="inlineStr">
        <is>
          <t>0211</t>
        </is>
      </c>
      <c r="H361" t="n">
        <v>72</v>
      </c>
      <c r="I361" s="289" t="n">
        <v>45990.84722222222</v>
      </c>
      <c r="J361" s="289" t="n">
        <v>45990.61039643519</v>
      </c>
      <c r="K361" t="inlineStr">
        <is>
          <t>(05:41)</t>
        </is>
      </c>
      <c r="L361" t="inlineStr"/>
    </row>
    <row r="362">
      <c r="A362" t="inlineStr">
        <is>
          <t>OO-Skywest</t>
        </is>
      </c>
      <c r="B362" t="n">
        <v>5251</v>
      </c>
      <c r="C362" t="inlineStr">
        <is>
          <t>LIT</t>
        </is>
      </c>
      <c r="D362" t="inlineStr">
        <is>
          <t>ORD</t>
        </is>
      </c>
      <c r="E362" t="inlineStr">
        <is>
          <t>XF - EXTREME WEATHER</t>
        </is>
      </c>
      <c r="F362" t="inlineStr">
        <is>
          <t>CRJ-200</t>
        </is>
      </c>
      <c r="G362" t="inlineStr">
        <is>
          <t>0494</t>
        </is>
      </c>
      <c r="H362" t="n">
        <v>38</v>
      </c>
      <c r="I362" s="289" t="n">
        <v>45990.76041666666</v>
      </c>
      <c r="J362" s="289" t="n">
        <v>45989.75591859953</v>
      </c>
      <c r="K362" t="inlineStr">
        <is>
          <t>(2 00:)</t>
        </is>
      </c>
      <c r="L362" t="inlineStr"/>
    </row>
    <row r="363">
      <c r="A363" t="inlineStr">
        <is>
          <t>OO-Skywest</t>
        </is>
      </c>
      <c r="B363" t="n">
        <v>5251</v>
      </c>
      <c r="C363" t="inlineStr">
        <is>
          <t>LIT</t>
        </is>
      </c>
      <c r="D363" t="inlineStr">
        <is>
          <t>ORD</t>
        </is>
      </c>
      <c r="E363" t="inlineStr">
        <is>
          <t>XF - EXTREME WEATHER</t>
        </is>
      </c>
      <c r="F363" t="inlineStr">
        <is>
          <t>CRJ-200</t>
        </is>
      </c>
      <c r="G363" t="inlineStr">
        <is>
          <t>1908</t>
        </is>
      </c>
      <c r="H363" t="n">
        <v>50</v>
      </c>
      <c r="I363" s="289" t="n">
        <v>45991.76041666666</v>
      </c>
      <c r="J363" s="289" t="n">
        <v>45991.84748671296</v>
      </c>
      <c r="K363" t="inlineStr">
        <is>
          <t>02:05</t>
        </is>
      </c>
      <c r="L363" t="inlineStr"/>
    </row>
    <row r="364">
      <c r="A364" t="inlineStr">
        <is>
          <t>OO-Skywest</t>
        </is>
      </c>
      <c r="B364" t="n">
        <v>5251</v>
      </c>
      <c r="C364" t="inlineStr">
        <is>
          <t>LIT</t>
        </is>
      </c>
      <c r="D364" t="inlineStr">
        <is>
          <t>ORD</t>
        </is>
      </c>
      <c r="E364" t="inlineStr">
        <is>
          <t>XF - EXTREME WEATHER</t>
        </is>
      </c>
      <c r="F364" t="inlineStr">
        <is>
          <t>CRJ-200</t>
        </is>
      </c>
      <c r="G364" t="inlineStr">
        <is>
          <t>0448</t>
        </is>
      </c>
      <c r="H364" t="n">
        <v>46</v>
      </c>
      <c r="I364" s="289" t="n">
        <v>45992.76041666666</v>
      </c>
      <c r="J364" s="289" t="n">
        <v>45992.41823831019</v>
      </c>
      <c r="K364" t="inlineStr">
        <is>
          <t>(08:12)</t>
        </is>
      </c>
      <c r="L364" t="inlineStr"/>
    </row>
    <row r="365">
      <c r="A365" t="inlineStr">
        <is>
          <t>OO-Skywest</t>
        </is>
      </c>
      <c r="B365" t="n">
        <v>5253</v>
      </c>
      <c r="C365" t="inlineStr">
        <is>
          <t>LNK</t>
        </is>
      </c>
      <c r="D365" t="inlineStr">
        <is>
          <t>ORD</t>
        </is>
      </c>
      <c r="E365" t="inlineStr">
        <is>
          <t>XF - EXTREME WEATHER</t>
        </is>
      </c>
      <c r="F365" t="inlineStr">
        <is>
          <t>CRJ-550</t>
        </is>
      </c>
      <c r="G365" t="inlineStr">
        <is>
          <t>0792</t>
        </is>
      </c>
      <c r="H365" t="n">
        <v>50</v>
      </c>
      <c r="I365" s="289" t="n">
        <v>45990.25</v>
      </c>
      <c r="J365" s="289" t="n">
        <v>45990.6394808449</v>
      </c>
      <c r="K365" t="inlineStr">
        <is>
          <t>09:20</t>
        </is>
      </c>
      <c r="L365" t="inlineStr"/>
    </row>
    <row r="366">
      <c r="A366" t="inlineStr">
        <is>
          <t>OO-Skywest</t>
        </is>
      </c>
      <c r="B366" t="n">
        <v>5253</v>
      </c>
      <c r="C366" t="inlineStr">
        <is>
          <t>LNK</t>
        </is>
      </c>
      <c r="D366" t="inlineStr">
        <is>
          <t>ORD</t>
        </is>
      </c>
      <c r="E366" t="inlineStr">
        <is>
          <t>XF - EXTREME WEATHER</t>
        </is>
      </c>
      <c r="F366" t="inlineStr">
        <is>
          <t>CRJ-550</t>
        </is>
      </c>
      <c r="G366" t="inlineStr">
        <is>
          <t>0792</t>
        </is>
      </c>
      <c r="H366" t="n">
        <v>49</v>
      </c>
      <c r="I366" s="289" t="n">
        <v>45991.25</v>
      </c>
      <c r="J366" s="289" t="n">
        <v>45990.56304706018</v>
      </c>
      <c r="K366" t="inlineStr">
        <is>
          <t>(16:29)</t>
        </is>
      </c>
      <c r="L366" t="inlineStr"/>
    </row>
    <row r="367">
      <c r="A367" t="inlineStr">
        <is>
          <t>OO-Skywest</t>
        </is>
      </c>
      <c r="B367" t="n">
        <v>5253</v>
      </c>
      <c r="C367" t="inlineStr">
        <is>
          <t>LNK</t>
        </is>
      </c>
      <c r="D367" t="inlineStr">
        <is>
          <t>ORD</t>
        </is>
      </c>
      <c r="E367" t="inlineStr">
        <is>
          <t>XF - EXTREME WEATHER</t>
        </is>
      </c>
      <c r="F367" t="inlineStr">
        <is>
          <t>CRJ-550</t>
        </is>
      </c>
      <c r="G367" t="inlineStr">
        <is>
          <t>0767</t>
        </is>
      </c>
      <c r="H367" t="n">
        <v>49</v>
      </c>
      <c r="I367" s="289" t="n">
        <v>45992.25</v>
      </c>
      <c r="J367" s="289" t="n">
        <v>45991.88534761574</v>
      </c>
      <c r="K367" t="inlineStr">
        <is>
          <t>(08:45)</t>
        </is>
      </c>
      <c r="L367" t="inlineStr"/>
    </row>
    <row r="368">
      <c r="A368" t="inlineStr">
        <is>
          <t>OO-Skywest</t>
        </is>
      </c>
      <c r="B368" t="n">
        <v>5256</v>
      </c>
      <c r="C368" t="inlineStr">
        <is>
          <t>DSM</t>
        </is>
      </c>
      <c r="D368" t="inlineStr">
        <is>
          <t>DEN</t>
        </is>
      </c>
      <c r="E368" t="inlineStr">
        <is>
          <t>XF - EXTREME WEATHER</t>
        </is>
      </c>
      <c r="F368" t="inlineStr">
        <is>
          <t>ERJ-175</t>
        </is>
      </c>
      <c r="G368" t="inlineStr">
        <is>
          <t>0136</t>
        </is>
      </c>
      <c r="H368" t="n">
        <v>56</v>
      </c>
      <c r="I368" s="289" t="n">
        <v>45990.56597222222</v>
      </c>
      <c r="J368" s="289" t="n">
        <v>45989.7508841551</v>
      </c>
      <c r="K368" t="inlineStr">
        <is>
          <t>(19:33)</t>
        </is>
      </c>
      <c r="L368" t="inlineStr"/>
    </row>
    <row r="369">
      <c r="A369" t="inlineStr">
        <is>
          <t>OO-Skywest</t>
        </is>
      </c>
      <c r="B369" t="n">
        <v>5259</v>
      </c>
      <c r="C369" t="inlineStr">
        <is>
          <t>ORD</t>
        </is>
      </c>
      <c r="D369" t="inlineStr">
        <is>
          <t>CRW</t>
        </is>
      </c>
      <c r="E369" t="inlineStr">
        <is>
          <t>XF - EXTREME WEATHER</t>
        </is>
      </c>
      <c r="F369" t="inlineStr">
        <is>
          <t>CRJ-550</t>
        </is>
      </c>
      <c r="G369" t="inlineStr">
        <is>
          <t>0533</t>
        </is>
      </c>
      <c r="H369" t="n">
        <v>20</v>
      </c>
      <c r="I369" s="289" t="n">
        <v>45990.60069444445</v>
      </c>
      <c r="J369" s="289" t="n">
        <v>45990.72187776621</v>
      </c>
      <c r="K369" t="inlineStr">
        <is>
          <t>02:54</t>
        </is>
      </c>
      <c r="L369" t="inlineStr"/>
    </row>
    <row r="370">
      <c r="A370" t="inlineStr">
        <is>
          <t>OO-Skywest</t>
        </is>
      </c>
      <c r="B370" t="n">
        <v>5262</v>
      </c>
      <c r="C370" t="inlineStr">
        <is>
          <t>PVD</t>
        </is>
      </c>
      <c r="D370" t="inlineStr">
        <is>
          <t>ORD</t>
        </is>
      </c>
      <c r="E370" t="inlineStr">
        <is>
          <t>XF - EXTREME WEATHER</t>
        </is>
      </c>
      <c r="F370" t="inlineStr">
        <is>
          <t>ERJ-175</t>
        </is>
      </c>
      <c r="G370" t="inlineStr">
        <is>
          <t>0205</t>
        </is>
      </c>
      <c r="H370" t="n">
        <v>58</v>
      </c>
      <c r="I370" s="289" t="n">
        <v>45990.62777777778</v>
      </c>
      <c r="J370" s="289" t="n">
        <v>45990.37661369213</v>
      </c>
      <c r="K370" t="inlineStr">
        <is>
          <t>(06:01)</t>
        </is>
      </c>
      <c r="L370" t="inlineStr"/>
    </row>
    <row r="371">
      <c r="A371" t="inlineStr">
        <is>
          <t>OO-Skywest</t>
        </is>
      </c>
      <c r="B371" t="n">
        <v>5262</v>
      </c>
      <c r="C371" t="inlineStr">
        <is>
          <t>ORD</t>
        </is>
      </c>
      <c r="D371" t="inlineStr">
        <is>
          <t>MKE</t>
        </is>
      </c>
      <c r="E371" t="inlineStr">
        <is>
          <t>XF - EXTREME WEATHER</t>
        </is>
      </c>
      <c r="F371" t="inlineStr">
        <is>
          <t>CRJ-550</t>
        </is>
      </c>
      <c r="G371" t="inlineStr">
        <is>
          <t>0791</t>
        </is>
      </c>
      <c r="H371" t="n">
        <v>49</v>
      </c>
      <c r="I371" s="289" t="n">
        <v>45990.86875</v>
      </c>
      <c r="J371" s="289" t="n">
        <v>45990.56271849537</v>
      </c>
      <c r="K371" t="inlineStr">
        <is>
          <t>(07:20)</t>
        </is>
      </c>
      <c r="L371" t="inlineStr"/>
    </row>
    <row r="372">
      <c r="A372" t="inlineStr">
        <is>
          <t>OO-Skywest</t>
        </is>
      </c>
      <c r="B372" t="n">
        <v>5272</v>
      </c>
      <c r="C372" t="inlineStr">
        <is>
          <t>ORD</t>
        </is>
      </c>
      <c r="D372" t="inlineStr">
        <is>
          <t>CAE</t>
        </is>
      </c>
      <c r="E372" t="inlineStr">
        <is>
          <t>XF - EXTREME WEATHER</t>
        </is>
      </c>
      <c r="F372" t="inlineStr">
        <is>
          <t>CRJ-200</t>
        </is>
      </c>
      <c r="G372" t="inlineStr">
        <is>
          <t>0494</t>
        </is>
      </c>
      <c r="H372" t="n">
        <v>50</v>
      </c>
      <c r="I372" s="289" t="n">
        <v>45990.44097222222</v>
      </c>
      <c r="J372" s="289" t="n">
        <v>45990.63337958333</v>
      </c>
      <c r="K372" t="inlineStr">
        <is>
          <t>04:37</t>
        </is>
      </c>
      <c r="L372" t="inlineStr"/>
    </row>
    <row r="373">
      <c r="A373" t="inlineStr">
        <is>
          <t>OO-Skywest</t>
        </is>
      </c>
      <c r="B373" t="n">
        <v>5274</v>
      </c>
      <c r="C373" t="inlineStr">
        <is>
          <t>ORD</t>
        </is>
      </c>
      <c r="D373" t="inlineStr">
        <is>
          <t>SBN</t>
        </is>
      </c>
      <c r="E373" t="inlineStr">
        <is>
          <t>XF - EXTREME WEATHER</t>
        </is>
      </c>
      <c r="F373" t="inlineStr">
        <is>
          <t>CRJ-550</t>
        </is>
      </c>
      <c r="G373" t="inlineStr">
        <is>
          <t>0718</t>
        </is>
      </c>
      <c r="H373" t="n">
        <v>50</v>
      </c>
      <c r="I373" s="289" t="n">
        <v>45990.89583333334</v>
      </c>
      <c r="J373" s="289" t="n">
        <v>45990.35157513889</v>
      </c>
      <c r="K373" t="inlineStr">
        <is>
          <t>(13:03)</t>
        </is>
      </c>
      <c r="L373" t="inlineStr"/>
    </row>
    <row r="374">
      <c r="A374" t="inlineStr">
        <is>
          <t>OO-Skywest</t>
        </is>
      </c>
      <c r="B374" t="n">
        <v>5274</v>
      </c>
      <c r="C374" t="inlineStr">
        <is>
          <t>ORD</t>
        </is>
      </c>
      <c r="D374" t="inlineStr">
        <is>
          <t>SBN</t>
        </is>
      </c>
      <c r="E374" t="inlineStr">
        <is>
          <t>XF - EXTREME WEATHER</t>
        </is>
      </c>
      <c r="F374" t="inlineStr">
        <is>
          <t>CRJ-550</t>
        </is>
      </c>
      <c r="G374" t="inlineStr">
        <is>
          <t>1753</t>
        </is>
      </c>
      <c r="H374" t="n">
        <v>50</v>
      </c>
      <c r="I374" s="289" t="n">
        <v>45992.89583333334</v>
      </c>
      <c r="J374" s="289" t="n">
        <v>45993.01657920139</v>
      </c>
      <c r="K374" t="inlineStr">
        <is>
          <t>02:53</t>
        </is>
      </c>
      <c r="L374" t="inlineStr"/>
    </row>
    <row r="375">
      <c r="A375" t="inlineStr">
        <is>
          <t>OO-Skywest</t>
        </is>
      </c>
      <c r="B375" t="n">
        <v>5275</v>
      </c>
      <c r="C375" t="inlineStr">
        <is>
          <t>ORD</t>
        </is>
      </c>
      <c r="D375" t="inlineStr">
        <is>
          <t>DLH</t>
        </is>
      </c>
      <c r="E375" t="inlineStr">
        <is>
          <t>XF - EXTREME WEATHER</t>
        </is>
      </c>
      <c r="F375" t="inlineStr">
        <is>
          <t>CRJ-550</t>
        </is>
      </c>
      <c r="G375" t="inlineStr">
        <is>
          <t>0572</t>
        </is>
      </c>
      <c r="H375" t="n">
        <v>40</v>
      </c>
      <c r="I375" s="289" t="n">
        <v>45990.84236111111</v>
      </c>
      <c r="J375" s="289" t="n">
        <v>45990.58016554398</v>
      </c>
      <c r="K375" t="inlineStr">
        <is>
          <t>(06:17)</t>
        </is>
      </c>
      <c r="L375" t="inlineStr"/>
    </row>
    <row r="376">
      <c r="A376" t="inlineStr">
        <is>
          <t>OO-Skywest</t>
        </is>
      </c>
      <c r="B376" t="n">
        <v>5277</v>
      </c>
      <c r="C376" t="inlineStr">
        <is>
          <t>MBS</t>
        </is>
      </c>
      <c r="D376" t="inlineStr">
        <is>
          <t>ORD</t>
        </is>
      </c>
      <c r="E376" t="inlineStr">
        <is>
          <t>XF - EXTREME WEATHER</t>
        </is>
      </c>
      <c r="F376" t="inlineStr">
        <is>
          <t>CRJ-200</t>
        </is>
      </c>
      <c r="G376" t="inlineStr">
        <is>
          <t>1913</t>
        </is>
      </c>
      <c r="H376" t="n">
        <v>41</v>
      </c>
      <c r="I376" s="289" t="n">
        <v>45990.59027777778</v>
      </c>
      <c r="J376" s="289" t="n">
        <v>45989.83119517361</v>
      </c>
      <c r="K376" t="inlineStr">
        <is>
          <t>(18:13)</t>
        </is>
      </c>
      <c r="L376" t="inlineStr"/>
    </row>
    <row r="377">
      <c r="A377" t="inlineStr">
        <is>
          <t>OO-Skywest</t>
        </is>
      </c>
      <c r="B377" t="n">
        <v>5277</v>
      </c>
      <c r="C377" t="inlineStr">
        <is>
          <t>MBS</t>
        </is>
      </c>
      <c r="D377" t="inlineStr">
        <is>
          <t>ORD</t>
        </is>
      </c>
      <c r="E377" t="inlineStr">
        <is>
          <t>XF - EXTREME WEATHER</t>
        </is>
      </c>
      <c r="F377" t="inlineStr">
        <is>
          <t>CRJ-200</t>
        </is>
      </c>
      <c r="G377" t="inlineStr">
        <is>
          <t>1909</t>
        </is>
      </c>
      <c r="H377" t="n">
        <v>47</v>
      </c>
      <c r="I377" s="289" t="n">
        <v>45992.59027777778</v>
      </c>
      <c r="J377" s="289" t="n">
        <v>45992.4580202662</v>
      </c>
      <c r="K377" t="inlineStr">
        <is>
          <t>(03:10)</t>
        </is>
      </c>
      <c r="L377" t="inlineStr"/>
    </row>
    <row r="378">
      <c r="A378" t="inlineStr">
        <is>
          <t>OO-Skywest</t>
        </is>
      </c>
      <c r="B378" t="n">
        <v>5277</v>
      </c>
      <c r="C378" t="inlineStr">
        <is>
          <t>MBS</t>
        </is>
      </c>
      <c r="D378" t="inlineStr">
        <is>
          <t>ORD</t>
        </is>
      </c>
      <c r="E378" t="inlineStr">
        <is>
          <t>XF - EXTREME WEATHER</t>
        </is>
      </c>
      <c r="F378" t="inlineStr">
        <is>
          <t>CRJ-200</t>
        </is>
      </c>
      <c r="G378" t="inlineStr">
        <is>
          <t>0466</t>
        </is>
      </c>
      <c r="H378" t="n">
        <v>52</v>
      </c>
      <c r="I378" s="289" t="n">
        <v>45994.59027777778</v>
      </c>
      <c r="J378" s="289" t="n">
        <v>45994.71644983796</v>
      </c>
      <c r="K378" t="inlineStr">
        <is>
          <t>03:01</t>
        </is>
      </c>
      <c r="L378" t="inlineStr"/>
    </row>
    <row r="379">
      <c r="A379" t="inlineStr">
        <is>
          <t>OO-Skywest</t>
        </is>
      </c>
      <c r="B379" t="n">
        <v>5278</v>
      </c>
      <c r="C379" t="inlineStr">
        <is>
          <t>ORD</t>
        </is>
      </c>
      <c r="D379" t="inlineStr">
        <is>
          <t>HSV</t>
        </is>
      </c>
      <c r="E379" t="inlineStr">
        <is>
          <t>XF - EXTREME WEATHER</t>
        </is>
      </c>
      <c r="F379" t="inlineStr">
        <is>
          <t>CRJ-200</t>
        </is>
      </c>
      <c r="G379" t="inlineStr">
        <is>
          <t>0461</t>
        </is>
      </c>
      <c r="H379" t="n">
        <v>41</v>
      </c>
      <c r="I379" s="289" t="n">
        <v>45990.64930555555</v>
      </c>
      <c r="J379" s="289" t="n">
        <v>45989.75672928241</v>
      </c>
      <c r="K379" t="inlineStr">
        <is>
          <t>(21:25)</t>
        </is>
      </c>
      <c r="L379" t="inlineStr"/>
    </row>
    <row r="380">
      <c r="A380" t="inlineStr">
        <is>
          <t>OO-Skywest</t>
        </is>
      </c>
      <c r="B380" t="n">
        <v>5279</v>
      </c>
      <c r="C380" t="inlineStr">
        <is>
          <t>ORD</t>
        </is>
      </c>
      <c r="D380" t="inlineStr">
        <is>
          <t>DAY</t>
        </is>
      </c>
      <c r="E380" t="inlineStr">
        <is>
          <t>XF - EXTREME WEATHER</t>
        </is>
      </c>
      <c r="F380" t="inlineStr">
        <is>
          <t>CRJ-550</t>
        </is>
      </c>
      <c r="G380" t="inlineStr">
        <is>
          <t>0533</t>
        </is>
      </c>
      <c r="H380" t="n">
        <v>36</v>
      </c>
      <c r="I380" s="289" t="n">
        <v>45990.36458333334</v>
      </c>
      <c r="J380" s="289" t="n">
        <v>45990.4528677662</v>
      </c>
      <c r="K380" t="inlineStr">
        <is>
          <t>02:07</t>
        </is>
      </c>
      <c r="L380" t="inlineStr"/>
    </row>
    <row r="381">
      <c r="A381" t="inlineStr">
        <is>
          <t>OO-Skywest</t>
        </is>
      </c>
      <c r="B381" t="n">
        <v>5280</v>
      </c>
      <c r="C381" t="inlineStr">
        <is>
          <t>ORD</t>
        </is>
      </c>
      <c r="D381" t="inlineStr">
        <is>
          <t>PIA</t>
        </is>
      </c>
      <c r="E381" t="inlineStr">
        <is>
          <t>XF - EXTREME WEATHER</t>
        </is>
      </c>
      <c r="F381" t="inlineStr">
        <is>
          <t>CRJ-200</t>
        </is>
      </c>
      <c r="G381" t="inlineStr">
        <is>
          <t>0924</t>
        </is>
      </c>
      <c r="H381" t="n">
        <v>38</v>
      </c>
      <c r="I381" s="289" t="n">
        <v>45990.48263888889</v>
      </c>
      <c r="J381" s="289" t="n">
        <v>45989.75429252315</v>
      </c>
      <c r="K381" t="inlineStr">
        <is>
          <t>(17:28)</t>
        </is>
      </c>
      <c r="L381" t="inlineStr"/>
    </row>
    <row r="382">
      <c r="A382" t="inlineStr">
        <is>
          <t>OO-Skywest</t>
        </is>
      </c>
      <c r="B382" t="n">
        <v>5285</v>
      </c>
      <c r="C382" t="inlineStr">
        <is>
          <t>CAE</t>
        </is>
      </c>
      <c r="D382" t="inlineStr">
        <is>
          <t>ORD</t>
        </is>
      </c>
      <c r="E382" t="inlineStr">
        <is>
          <t>XF - EXTREME WEATHER</t>
        </is>
      </c>
      <c r="F382" t="inlineStr">
        <is>
          <t>ERJ-175</t>
        </is>
      </c>
      <c r="G382" t="inlineStr">
        <is>
          <t>0140</t>
        </is>
      </c>
      <c r="H382" t="n">
        <v>76</v>
      </c>
      <c r="I382" s="289" t="n">
        <v>45990.43055555555</v>
      </c>
      <c r="J382" s="289" t="n">
        <v>45990.04055887731</v>
      </c>
      <c r="K382" t="inlineStr">
        <is>
          <t>(09:21)</t>
        </is>
      </c>
      <c r="L382" t="inlineStr"/>
    </row>
    <row r="383">
      <c r="A383" t="inlineStr">
        <is>
          <t>OO-Skywest</t>
        </is>
      </c>
      <c r="B383" t="n">
        <v>5285</v>
      </c>
      <c r="C383" t="inlineStr">
        <is>
          <t>CAE</t>
        </is>
      </c>
      <c r="D383" t="inlineStr">
        <is>
          <t>ORD</t>
        </is>
      </c>
      <c r="E383" t="inlineStr">
        <is>
          <t>XF - EXTREME WEATHER</t>
        </is>
      </c>
      <c r="F383" t="inlineStr">
        <is>
          <t>ERJ-175</t>
        </is>
      </c>
      <c r="G383" t="inlineStr">
        <is>
          <t>0121</t>
        </is>
      </c>
      <c r="H383" t="n">
        <v>77</v>
      </c>
      <c r="I383" s="289" t="n">
        <v>45991.43055555555</v>
      </c>
      <c r="J383" s="289" t="n">
        <v>45990.64751815972</v>
      </c>
      <c r="K383" t="inlineStr">
        <is>
          <t>(18:47)</t>
        </is>
      </c>
      <c r="L383" t="inlineStr"/>
    </row>
    <row r="384">
      <c r="A384" t="inlineStr">
        <is>
          <t>OO-Skywest</t>
        </is>
      </c>
      <c r="B384" t="n">
        <v>5287</v>
      </c>
      <c r="C384" t="inlineStr">
        <is>
          <t>ORD</t>
        </is>
      </c>
      <c r="D384" t="inlineStr">
        <is>
          <t>TUS</t>
        </is>
      </c>
      <c r="E384" t="inlineStr">
        <is>
          <t>XF - EXTREME WEATHER</t>
        </is>
      </c>
      <c r="F384" t="inlineStr">
        <is>
          <t>ERJ-175</t>
        </is>
      </c>
      <c r="G384" t="inlineStr">
        <is>
          <t>0620</t>
        </is>
      </c>
      <c r="H384" t="n">
        <v>34</v>
      </c>
      <c r="I384" s="289" t="n">
        <v>45990.81666666667</v>
      </c>
      <c r="J384" s="289" t="n">
        <v>45990.34483188658</v>
      </c>
      <c r="K384" t="inlineStr">
        <is>
          <t>(11:19)</t>
        </is>
      </c>
      <c r="L384" t="inlineStr"/>
    </row>
    <row r="385">
      <c r="A385" t="inlineStr">
        <is>
          <t>OO-Skywest</t>
        </is>
      </c>
      <c r="B385" t="n">
        <v>5287</v>
      </c>
      <c r="C385" t="inlineStr">
        <is>
          <t>ORD</t>
        </is>
      </c>
      <c r="D385" t="inlineStr">
        <is>
          <t>TUS</t>
        </is>
      </c>
      <c r="E385" t="inlineStr">
        <is>
          <t>XF - EXTREME WEATHER</t>
        </is>
      </c>
      <c r="F385" t="inlineStr">
        <is>
          <t>ERJ-175</t>
        </is>
      </c>
      <c r="G385" t="inlineStr">
        <is>
          <t>0160</t>
        </is>
      </c>
      <c r="H385" t="n">
        <v>74</v>
      </c>
      <c r="I385" s="289" t="n">
        <v>45991.81666666667</v>
      </c>
      <c r="J385" s="289" t="n">
        <v>45991.91340649305</v>
      </c>
      <c r="K385" t="inlineStr">
        <is>
          <t>02:19</t>
        </is>
      </c>
      <c r="L385" t="inlineStr"/>
    </row>
    <row r="386">
      <c r="A386" t="inlineStr">
        <is>
          <t>OO-Skywest</t>
        </is>
      </c>
      <c r="B386" t="n">
        <v>5289</v>
      </c>
      <c r="C386" t="inlineStr">
        <is>
          <t>ORD</t>
        </is>
      </c>
      <c r="D386" t="inlineStr">
        <is>
          <t>CRW</t>
        </is>
      </c>
      <c r="E386" t="inlineStr">
        <is>
          <t>XF - EXTREME WEATHER</t>
        </is>
      </c>
      <c r="F386" t="inlineStr">
        <is>
          <t>CRJ-550</t>
        </is>
      </c>
      <c r="G386" t="inlineStr">
        <is>
          <t>0785</t>
        </is>
      </c>
      <c r="H386" t="n">
        <v>30</v>
      </c>
      <c r="I386" s="289" t="n">
        <v>45990.44652777778</v>
      </c>
      <c r="J386" s="289" t="n">
        <v>45990.44729300926</v>
      </c>
      <c r="K386" t="inlineStr">
        <is>
          <t>00:01</t>
        </is>
      </c>
      <c r="L386" t="inlineStr"/>
    </row>
    <row r="387">
      <c r="A387" t="inlineStr">
        <is>
          <t>OO-Skywest</t>
        </is>
      </c>
      <c r="B387" t="n">
        <v>5289</v>
      </c>
      <c r="C387" t="inlineStr">
        <is>
          <t>ORD</t>
        </is>
      </c>
      <c r="D387" t="inlineStr">
        <is>
          <t>CRW</t>
        </is>
      </c>
      <c r="E387" t="inlineStr">
        <is>
          <t>XF - EXTREME WEATHER</t>
        </is>
      </c>
      <c r="F387" t="inlineStr">
        <is>
          <t>CRJ-550</t>
        </is>
      </c>
      <c r="G387" t="inlineStr">
        <is>
          <t>0530</t>
        </is>
      </c>
      <c r="H387" t="n">
        <v>50</v>
      </c>
      <c r="I387" s="289" t="n">
        <v>45991.44652777778</v>
      </c>
      <c r="J387" s="289" t="n">
        <v>45990.78107619213</v>
      </c>
      <c r="K387" t="inlineStr">
        <is>
          <t>(15:58)</t>
        </is>
      </c>
      <c r="L387" t="inlineStr"/>
    </row>
    <row r="388">
      <c r="A388" t="inlineStr">
        <is>
          <t>OO-Skywest</t>
        </is>
      </c>
      <c r="B388" t="n">
        <v>5289</v>
      </c>
      <c r="C388" t="inlineStr">
        <is>
          <t>ORD</t>
        </is>
      </c>
      <c r="D388" t="inlineStr">
        <is>
          <t>CRW</t>
        </is>
      </c>
      <c r="E388" t="inlineStr">
        <is>
          <t>XF - EXTREME WEATHER</t>
        </is>
      </c>
      <c r="F388" t="inlineStr">
        <is>
          <t>CRJ-550</t>
        </is>
      </c>
      <c r="G388" t="inlineStr">
        <is>
          <t>0767</t>
        </is>
      </c>
      <c r="H388" t="n">
        <v>45</v>
      </c>
      <c r="I388" s="289" t="n">
        <v>45992.44652777778</v>
      </c>
      <c r="J388" s="289" t="n">
        <v>45992.30231079861</v>
      </c>
      <c r="K388" t="inlineStr">
        <is>
          <t>(03:27)</t>
        </is>
      </c>
      <c r="L388" t="inlineStr"/>
    </row>
    <row r="389">
      <c r="A389" t="inlineStr">
        <is>
          <t>OO-Skywest</t>
        </is>
      </c>
      <c r="B389" t="n">
        <v>5290</v>
      </c>
      <c r="C389" t="inlineStr">
        <is>
          <t>ORD</t>
        </is>
      </c>
      <c r="D389" t="inlineStr">
        <is>
          <t>BOI</t>
        </is>
      </c>
      <c r="E389" t="inlineStr">
        <is>
          <t>XF - EXTREME WEATHER</t>
        </is>
      </c>
      <c r="F389" t="inlineStr">
        <is>
          <t>ERJ-175</t>
        </is>
      </c>
      <c r="G389" t="inlineStr">
        <is>
          <t>0615</t>
        </is>
      </c>
      <c r="H389" t="n">
        <v>54</v>
      </c>
      <c r="I389" s="289" t="n">
        <v>45990.81597222222</v>
      </c>
      <c r="J389" s="289" t="n">
        <v>45990.61092255787</v>
      </c>
      <c r="K389" t="inlineStr">
        <is>
          <t>(04:55)</t>
        </is>
      </c>
      <c r="L389" t="inlineStr"/>
    </row>
    <row r="390">
      <c r="A390" t="inlineStr">
        <is>
          <t>OO-Skywest</t>
        </is>
      </c>
      <c r="B390" t="n">
        <v>5290</v>
      </c>
      <c r="C390" t="inlineStr">
        <is>
          <t>ORD</t>
        </is>
      </c>
      <c r="D390" t="inlineStr">
        <is>
          <t>BOI</t>
        </is>
      </c>
      <c r="E390" t="inlineStr">
        <is>
          <t>XF - EXTREME WEATHER</t>
        </is>
      </c>
      <c r="F390" t="inlineStr">
        <is>
          <t>ERJ-175</t>
        </is>
      </c>
      <c r="G390" t="inlineStr">
        <is>
          <t>0141</t>
        </is>
      </c>
      <c r="H390" t="n">
        <v>68</v>
      </c>
      <c r="I390" s="289" t="n">
        <v>45992.81597222222</v>
      </c>
      <c r="J390" s="289" t="n">
        <v>45992.87625186342</v>
      </c>
      <c r="K390" t="inlineStr">
        <is>
          <t>01:26</t>
        </is>
      </c>
      <c r="L390" t="inlineStr"/>
    </row>
    <row r="391">
      <c r="A391" t="inlineStr">
        <is>
          <t>OO-Skywest</t>
        </is>
      </c>
      <c r="B391" t="n">
        <v>5296</v>
      </c>
      <c r="C391" t="inlineStr">
        <is>
          <t>TUL</t>
        </is>
      </c>
      <c r="D391" t="inlineStr">
        <is>
          <t>ORD</t>
        </is>
      </c>
      <c r="E391" t="inlineStr">
        <is>
          <t>XF - EXTREME WEATHER</t>
        </is>
      </c>
      <c r="F391" t="inlineStr">
        <is>
          <t>ERJ-175</t>
        </is>
      </c>
      <c r="G391" t="inlineStr">
        <is>
          <t>0148</t>
        </is>
      </c>
      <c r="H391" t="n">
        <v>64</v>
      </c>
      <c r="I391" s="289" t="n">
        <v>45990.6</v>
      </c>
      <c r="J391" s="289" t="n">
        <v>45990.61520791666</v>
      </c>
      <c r="K391" t="inlineStr">
        <is>
          <t>00:21</t>
        </is>
      </c>
      <c r="L391" t="inlineStr"/>
    </row>
    <row r="392">
      <c r="A392" t="inlineStr">
        <is>
          <t>OO-Skywest</t>
        </is>
      </c>
      <c r="B392" t="n">
        <v>5296</v>
      </c>
      <c r="C392" t="inlineStr">
        <is>
          <t>TUL</t>
        </is>
      </c>
      <c r="D392" t="inlineStr">
        <is>
          <t>ORD</t>
        </is>
      </c>
      <c r="E392" t="inlineStr">
        <is>
          <t>XF - EXTREME WEATHER</t>
        </is>
      </c>
      <c r="F392" t="inlineStr">
        <is>
          <t>ERJ-175</t>
        </is>
      </c>
      <c r="G392" t="inlineStr">
        <is>
          <t>0133</t>
        </is>
      </c>
      <c r="H392" t="n">
        <v>73</v>
      </c>
      <c r="I392" s="289" t="n">
        <v>45992.59513888889</v>
      </c>
      <c r="J392" s="289" t="n">
        <v>45992.57884368055</v>
      </c>
      <c r="K392" t="inlineStr">
        <is>
          <t>(00:23)</t>
        </is>
      </c>
      <c r="L392" t="inlineStr"/>
    </row>
    <row r="393">
      <c r="A393" t="inlineStr">
        <is>
          <t>OO-Skywest</t>
        </is>
      </c>
      <c r="B393" t="n">
        <v>5297</v>
      </c>
      <c r="C393" t="inlineStr">
        <is>
          <t>LNK</t>
        </is>
      </c>
      <c r="D393" t="inlineStr">
        <is>
          <t>ORD</t>
        </is>
      </c>
      <c r="E393" t="inlineStr">
        <is>
          <t>XF - EXTREME WEATHER</t>
        </is>
      </c>
      <c r="F393" t="inlineStr">
        <is>
          <t>CRJ-550</t>
        </is>
      </c>
      <c r="G393" t="inlineStr">
        <is>
          <t>1753</t>
        </is>
      </c>
      <c r="H393" t="n">
        <v>48</v>
      </c>
      <c r="I393" s="289" t="n">
        <v>45990.63194444445</v>
      </c>
      <c r="J393" s="289" t="n">
        <v>45990.43773979167</v>
      </c>
      <c r="K393" t="inlineStr">
        <is>
          <t>(04:39)</t>
        </is>
      </c>
      <c r="L393" t="inlineStr"/>
    </row>
    <row r="394">
      <c r="A394" t="inlineStr">
        <is>
          <t>OO-Skywest</t>
        </is>
      </c>
      <c r="B394" t="n">
        <v>5297</v>
      </c>
      <c r="C394" t="inlineStr">
        <is>
          <t>LNK</t>
        </is>
      </c>
      <c r="D394" t="inlineStr">
        <is>
          <t>ORD</t>
        </is>
      </c>
      <c r="E394" t="inlineStr">
        <is>
          <t>XF - EXTREME WEATHER</t>
        </is>
      </c>
      <c r="F394" t="inlineStr">
        <is>
          <t>CRJ-550</t>
        </is>
      </c>
      <c r="G394" t="inlineStr">
        <is>
          <t>0571</t>
        </is>
      </c>
      <c r="H394" t="n">
        <v>50</v>
      </c>
      <c r="I394" s="289" t="n">
        <v>45992.63194444445</v>
      </c>
      <c r="J394" s="289" t="n">
        <v>45992.33917396991</v>
      </c>
      <c r="K394" t="inlineStr">
        <is>
          <t>(07:01)</t>
        </is>
      </c>
      <c r="L394" t="inlineStr"/>
    </row>
    <row r="395">
      <c r="A395" t="inlineStr">
        <is>
          <t>OO-Skywest</t>
        </is>
      </c>
      <c r="B395" t="n">
        <v>5297</v>
      </c>
      <c r="C395" t="inlineStr">
        <is>
          <t>LNK</t>
        </is>
      </c>
      <c r="D395" t="inlineStr">
        <is>
          <t>ORD</t>
        </is>
      </c>
      <c r="E395" t="inlineStr">
        <is>
          <t>XF - EXTREME WEATHER</t>
        </is>
      </c>
      <c r="F395" t="inlineStr">
        <is>
          <t>CRJ-550</t>
        </is>
      </c>
      <c r="G395" t="inlineStr">
        <is>
          <t>0718</t>
        </is>
      </c>
      <c r="H395" t="n">
        <v>50</v>
      </c>
      <c r="I395" s="289" t="n">
        <v>45993.63541666666</v>
      </c>
      <c r="J395" s="289" t="n">
        <v>45993.74213943287</v>
      </c>
      <c r="K395" t="inlineStr">
        <is>
          <t>02:33</t>
        </is>
      </c>
      <c r="L395" t="inlineStr"/>
    </row>
    <row r="396">
      <c r="A396" t="inlineStr">
        <is>
          <t>OO-Skywest</t>
        </is>
      </c>
      <c r="B396" t="n">
        <v>5300</v>
      </c>
      <c r="C396" t="inlineStr">
        <is>
          <t>ORD</t>
        </is>
      </c>
      <c r="D396" t="inlineStr">
        <is>
          <t>LIT</t>
        </is>
      </c>
      <c r="E396" t="inlineStr">
        <is>
          <t>XF - EXTREME WEATHER</t>
        </is>
      </c>
      <c r="F396" t="inlineStr">
        <is>
          <t>CRJ-200</t>
        </is>
      </c>
      <c r="G396" t="inlineStr">
        <is>
          <t>0494</t>
        </is>
      </c>
      <c r="H396" t="n">
        <v>32</v>
      </c>
      <c r="I396" s="289" t="n">
        <v>45990.64930555555</v>
      </c>
      <c r="J396" s="289" t="n">
        <v>45989.75576640046</v>
      </c>
      <c r="K396" t="inlineStr">
        <is>
          <t>(21:26)</t>
        </is>
      </c>
      <c r="L396" t="inlineStr"/>
    </row>
    <row r="397">
      <c r="A397" t="inlineStr">
        <is>
          <t>OO-Skywest</t>
        </is>
      </c>
      <c r="B397" t="n">
        <v>5300</v>
      </c>
      <c r="C397" t="inlineStr">
        <is>
          <t>ORD</t>
        </is>
      </c>
      <c r="D397" t="inlineStr">
        <is>
          <t>LIT</t>
        </is>
      </c>
      <c r="E397" t="inlineStr">
        <is>
          <t>XF - EXTREME WEATHER</t>
        </is>
      </c>
      <c r="F397" t="inlineStr">
        <is>
          <t>CRJ-200</t>
        </is>
      </c>
      <c r="G397" t="inlineStr">
        <is>
          <t>1908</t>
        </is>
      </c>
      <c r="H397" t="n">
        <v>50</v>
      </c>
      <c r="I397" s="289" t="n">
        <v>45991.64930555555</v>
      </c>
      <c r="J397" s="289" t="n">
        <v>45991.8476034375</v>
      </c>
      <c r="K397" t="inlineStr">
        <is>
          <t>04:45</t>
        </is>
      </c>
      <c r="L397" t="inlineStr"/>
    </row>
    <row r="398">
      <c r="A398" t="inlineStr">
        <is>
          <t>OO-Skywest</t>
        </is>
      </c>
      <c r="B398" t="n">
        <v>5300</v>
      </c>
      <c r="C398" t="inlineStr">
        <is>
          <t>ORD</t>
        </is>
      </c>
      <c r="D398" t="inlineStr">
        <is>
          <t>LIT</t>
        </is>
      </c>
      <c r="E398" t="inlineStr">
        <is>
          <t>XF - EXTREME WEATHER</t>
        </is>
      </c>
      <c r="F398" t="inlineStr">
        <is>
          <t>CRJ-200</t>
        </is>
      </c>
      <c r="G398" t="inlineStr">
        <is>
          <t>0448</t>
        </is>
      </c>
      <c r="H398" t="n">
        <v>50</v>
      </c>
      <c r="I398" s="289" t="n">
        <v>45992.64930555555</v>
      </c>
      <c r="J398" s="289" t="n">
        <v>45992.41812850694</v>
      </c>
      <c r="K398" t="inlineStr">
        <is>
          <t>(05:32)</t>
        </is>
      </c>
      <c r="L398" t="inlineStr"/>
    </row>
    <row r="399">
      <c r="A399" t="inlineStr">
        <is>
          <t>OO-Skywest</t>
        </is>
      </c>
      <c r="B399" t="n">
        <v>5305</v>
      </c>
      <c r="C399" t="inlineStr">
        <is>
          <t>ORD</t>
        </is>
      </c>
      <c r="D399" t="inlineStr">
        <is>
          <t>MLI</t>
        </is>
      </c>
      <c r="E399" t="inlineStr">
        <is>
          <t>XF - EXTREME WEATHER</t>
        </is>
      </c>
      <c r="F399" t="inlineStr">
        <is>
          <t>CRJ-200</t>
        </is>
      </c>
      <c r="G399" t="inlineStr">
        <is>
          <t>0461</t>
        </is>
      </c>
      <c r="H399" t="n">
        <v>35</v>
      </c>
      <c r="I399" s="289" t="n">
        <v>45990.44097222222</v>
      </c>
      <c r="J399" s="289" t="n">
        <v>45989.75541587963</v>
      </c>
      <c r="K399" t="inlineStr">
        <is>
          <t>(16:27)</t>
        </is>
      </c>
      <c r="L399" t="inlineStr"/>
    </row>
    <row r="400">
      <c r="A400" t="inlineStr">
        <is>
          <t>OO-Skywest</t>
        </is>
      </c>
      <c r="B400" t="n">
        <v>5305</v>
      </c>
      <c r="C400" t="inlineStr">
        <is>
          <t>ORD</t>
        </is>
      </c>
      <c r="D400" t="inlineStr">
        <is>
          <t>MLI</t>
        </is>
      </c>
      <c r="E400" t="inlineStr">
        <is>
          <t>XF - EXTREME WEATHER</t>
        </is>
      </c>
      <c r="F400" t="inlineStr">
        <is>
          <t>CRJ-200</t>
        </is>
      </c>
      <c r="G400" t="inlineStr">
        <is>
          <t>0982</t>
        </is>
      </c>
      <c r="H400" t="n">
        <v>50</v>
      </c>
      <c r="I400" s="289" t="n">
        <v>45992.44097222222</v>
      </c>
      <c r="J400" s="289" t="n">
        <v>45992.29683127315</v>
      </c>
      <c r="K400" t="inlineStr">
        <is>
          <t>(03:27)</t>
        </is>
      </c>
      <c r="L400" t="inlineStr"/>
    </row>
    <row r="401">
      <c r="A401" t="inlineStr">
        <is>
          <t>OO-Skywest</t>
        </is>
      </c>
      <c r="B401" t="n">
        <v>5309</v>
      </c>
      <c r="C401" t="inlineStr">
        <is>
          <t>ORD</t>
        </is>
      </c>
      <c r="D401" t="inlineStr">
        <is>
          <t>FWA</t>
        </is>
      </c>
      <c r="E401" t="inlineStr">
        <is>
          <t>XF - EXTREME WEATHER</t>
        </is>
      </c>
      <c r="F401" t="inlineStr">
        <is>
          <t>CRJ-200</t>
        </is>
      </c>
      <c r="G401" t="inlineStr">
        <is>
          <t>0699</t>
        </is>
      </c>
      <c r="H401" t="n">
        <v>42</v>
      </c>
      <c r="I401" s="289" t="n">
        <v>45990.84027777778</v>
      </c>
      <c r="J401" s="289" t="n">
        <v>45989.77567027778</v>
      </c>
      <c r="K401" t="inlineStr">
        <is>
          <t>(2 01:)</t>
        </is>
      </c>
      <c r="L401" t="inlineStr"/>
    </row>
    <row r="402">
      <c r="A402" t="inlineStr">
        <is>
          <t>OO-Skywest</t>
        </is>
      </c>
      <c r="B402" t="n">
        <v>5309</v>
      </c>
      <c r="C402" t="inlineStr">
        <is>
          <t>ORD</t>
        </is>
      </c>
      <c r="D402" t="inlineStr">
        <is>
          <t>FWA</t>
        </is>
      </c>
      <c r="E402" t="inlineStr">
        <is>
          <t>XF - EXTREME WEATHER</t>
        </is>
      </c>
      <c r="F402" t="inlineStr">
        <is>
          <t>CRJ-200</t>
        </is>
      </c>
      <c r="G402" t="inlineStr">
        <is>
          <t>0699</t>
        </is>
      </c>
      <c r="H402" t="n">
        <v>44</v>
      </c>
      <c r="I402" s="289" t="n">
        <v>45991.84027777778</v>
      </c>
      <c r="J402" s="289" t="n">
        <v>45992.00499328704</v>
      </c>
      <c r="K402" t="inlineStr">
        <is>
          <t>03:57</t>
        </is>
      </c>
      <c r="L402" t="inlineStr"/>
    </row>
    <row r="403">
      <c r="A403" t="inlineStr">
        <is>
          <t>OO-Skywest</t>
        </is>
      </c>
      <c r="B403" t="n">
        <v>5309</v>
      </c>
      <c r="C403" t="inlineStr">
        <is>
          <t>ORD</t>
        </is>
      </c>
      <c r="D403" t="inlineStr">
        <is>
          <t>FWA</t>
        </is>
      </c>
      <c r="E403" t="inlineStr">
        <is>
          <t>XF - EXTREME WEATHER</t>
        </is>
      </c>
      <c r="F403" t="inlineStr">
        <is>
          <t>CRJ-200</t>
        </is>
      </c>
      <c r="G403" t="inlineStr">
        <is>
          <t>0461</t>
        </is>
      </c>
      <c r="H403" t="n">
        <v>49</v>
      </c>
      <c r="I403" s="289" t="n">
        <v>45992.84027777778</v>
      </c>
      <c r="J403" s="289" t="n">
        <v>45993.02390439815</v>
      </c>
      <c r="K403" t="inlineStr">
        <is>
          <t>04:24</t>
        </is>
      </c>
      <c r="L403" t="inlineStr"/>
    </row>
    <row r="404">
      <c r="A404" t="inlineStr">
        <is>
          <t>OO-Skywest</t>
        </is>
      </c>
      <c r="B404" t="n">
        <v>5314</v>
      </c>
      <c r="C404" t="inlineStr">
        <is>
          <t>ORD</t>
        </is>
      </c>
      <c r="D404" t="inlineStr">
        <is>
          <t>LNK</t>
        </is>
      </c>
      <c r="E404" t="inlineStr">
        <is>
          <t>XF - EXTREME WEATHER</t>
        </is>
      </c>
      <c r="F404" t="inlineStr">
        <is>
          <t>CRJ-200</t>
        </is>
      </c>
      <c r="G404" t="inlineStr">
        <is>
          <t>1913</t>
        </is>
      </c>
      <c r="H404" t="n">
        <v>36</v>
      </c>
      <c r="I404" s="289" t="n">
        <v>45990.82361111111</v>
      </c>
      <c r="J404" s="289" t="n">
        <v>45989.79041378472</v>
      </c>
      <c r="K404" t="inlineStr">
        <is>
          <t>(2 00:)</t>
        </is>
      </c>
      <c r="L404" t="inlineStr"/>
    </row>
    <row r="405">
      <c r="A405" t="inlineStr">
        <is>
          <t>OO-Skywest</t>
        </is>
      </c>
      <c r="B405" t="n">
        <v>5320</v>
      </c>
      <c r="C405" t="inlineStr">
        <is>
          <t>ORD</t>
        </is>
      </c>
      <c r="D405" t="inlineStr">
        <is>
          <t>MKE</t>
        </is>
      </c>
      <c r="E405" t="inlineStr">
        <is>
          <t>XF - EXTREME WEATHER</t>
        </is>
      </c>
      <c r="F405" t="inlineStr">
        <is>
          <t>ERJ-175</t>
        </is>
      </c>
      <c r="G405" t="inlineStr">
        <is>
          <t>1374</t>
        </is>
      </c>
      <c r="H405" t="n">
        <v>66</v>
      </c>
      <c r="I405" s="289" t="n">
        <v>45990.82083333333</v>
      </c>
      <c r="J405" s="289" t="n">
        <v>45990.56002527778</v>
      </c>
      <c r="K405" t="inlineStr">
        <is>
          <t>(06:15)</t>
        </is>
      </c>
      <c r="L405" t="inlineStr"/>
    </row>
    <row r="406">
      <c r="A406" t="inlineStr">
        <is>
          <t>OO-Skywest</t>
        </is>
      </c>
      <c r="B406" t="n">
        <v>5321</v>
      </c>
      <c r="C406" t="inlineStr">
        <is>
          <t>ORD</t>
        </is>
      </c>
      <c r="D406" t="inlineStr">
        <is>
          <t>AVL</t>
        </is>
      </c>
      <c r="E406" t="inlineStr">
        <is>
          <t>XF - EXTREME WEATHER</t>
        </is>
      </c>
      <c r="F406" t="inlineStr">
        <is>
          <t>ERJ-175</t>
        </is>
      </c>
      <c r="G406" t="inlineStr">
        <is>
          <t>0119</t>
        </is>
      </c>
      <c r="H406" t="n">
        <v>44</v>
      </c>
      <c r="I406" s="289" t="n">
        <v>45990.58333333334</v>
      </c>
      <c r="J406" s="289" t="n">
        <v>45990.71437104166</v>
      </c>
      <c r="K406" t="inlineStr">
        <is>
          <t>03:08</t>
        </is>
      </c>
      <c r="L406" t="inlineStr"/>
    </row>
    <row r="407">
      <c r="A407" t="inlineStr">
        <is>
          <t>OO-Skywest</t>
        </is>
      </c>
      <c r="B407" t="n">
        <v>5322</v>
      </c>
      <c r="C407" t="inlineStr">
        <is>
          <t>BUF</t>
        </is>
      </c>
      <c r="D407" t="inlineStr">
        <is>
          <t>ORD</t>
        </is>
      </c>
      <c r="E407" t="inlineStr">
        <is>
          <t>XF - EXTREME WEATHER</t>
        </is>
      </c>
      <c r="F407" t="inlineStr">
        <is>
          <t>ERJ-175</t>
        </is>
      </c>
      <c r="G407" t="inlineStr">
        <is>
          <t>0620</t>
        </is>
      </c>
      <c r="H407" t="n">
        <v>68</v>
      </c>
      <c r="I407" s="289" t="n">
        <v>45990.45138888889</v>
      </c>
      <c r="J407" s="289" t="n">
        <v>45990.58797989583</v>
      </c>
      <c r="K407" t="inlineStr">
        <is>
          <t>03:16</t>
        </is>
      </c>
      <c r="L407" t="inlineStr"/>
    </row>
    <row r="408">
      <c r="A408" t="inlineStr">
        <is>
          <t>OO-Skywest</t>
        </is>
      </c>
      <c r="B408" t="n">
        <v>5327</v>
      </c>
      <c r="C408" t="inlineStr">
        <is>
          <t>ORD</t>
        </is>
      </c>
      <c r="D408" t="inlineStr">
        <is>
          <t>BNA</t>
        </is>
      </c>
      <c r="E408" t="inlineStr">
        <is>
          <t>XF - EXTREME WEATHER</t>
        </is>
      </c>
      <c r="F408" t="inlineStr">
        <is>
          <t>ERJ-175</t>
        </is>
      </c>
      <c r="G408" t="inlineStr">
        <is>
          <t>0119</t>
        </is>
      </c>
      <c r="H408" t="n">
        <v>54</v>
      </c>
      <c r="I408" s="289" t="n">
        <v>45990.81597222222</v>
      </c>
      <c r="J408" s="289" t="n">
        <v>45990.02458513889</v>
      </c>
      <c r="K408" t="inlineStr">
        <is>
          <t>(18:59)</t>
        </is>
      </c>
      <c r="L408" t="inlineStr"/>
    </row>
    <row r="409">
      <c r="A409" t="inlineStr">
        <is>
          <t>OO-Skywest</t>
        </is>
      </c>
      <c r="B409" t="n">
        <v>5327</v>
      </c>
      <c r="C409" t="inlineStr">
        <is>
          <t>ORD</t>
        </is>
      </c>
      <c r="D409" t="inlineStr">
        <is>
          <t>BNA</t>
        </is>
      </c>
      <c r="E409" t="inlineStr">
        <is>
          <t>XF - EXTREME WEATHER</t>
        </is>
      </c>
      <c r="F409" t="inlineStr">
        <is>
          <t>ERJ-175</t>
        </is>
      </c>
      <c r="G409" t="inlineStr">
        <is>
          <t>0128</t>
        </is>
      </c>
      <c r="H409" t="n">
        <v>73</v>
      </c>
      <c r="I409" s="289" t="n">
        <v>45992.87847222222</v>
      </c>
      <c r="J409" s="289" t="n">
        <v>45993.02338965278</v>
      </c>
      <c r="K409" t="inlineStr">
        <is>
          <t>03:28</t>
        </is>
      </c>
      <c r="L409" t="inlineStr"/>
    </row>
    <row r="410">
      <c r="A410" t="inlineStr">
        <is>
          <t>OO-Skywest</t>
        </is>
      </c>
      <c r="B410" t="n">
        <v>5330</v>
      </c>
      <c r="C410" t="inlineStr">
        <is>
          <t>ORD</t>
        </is>
      </c>
      <c r="D410" t="inlineStr">
        <is>
          <t>MKE</t>
        </is>
      </c>
      <c r="E410" t="inlineStr">
        <is>
          <t>XF - EXTREME WEATHER</t>
        </is>
      </c>
      <c r="F410" t="inlineStr">
        <is>
          <t>CRJ-200</t>
        </is>
      </c>
      <c r="G410" t="inlineStr">
        <is>
          <t>1909</t>
        </is>
      </c>
      <c r="H410" t="n">
        <v>32</v>
      </c>
      <c r="I410" s="289" t="n">
        <v>45990.68055555555</v>
      </c>
      <c r="J410" s="289" t="n">
        <v>45989.74801474537</v>
      </c>
      <c r="K410" t="inlineStr">
        <is>
          <t>(22:22)</t>
        </is>
      </c>
      <c r="L410" t="inlineStr"/>
    </row>
    <row r="411">
      <c r="A411" t="inlineStr">
        <is>
          <t>OO-Skywest</t>
        </is>
      </c>
      <c r="B411" t="n">
        <v>5330</v>
      </c>
      <c r="C411" t="inlineStr">
        <is>
          <t>ORD</t>
        </is>
      </c>
      <c r="D411" t="inlineStr">
        <is>
          <t>MKE</t>
        </is>
      </c>
      <c r="E411" t="inlineStr">
        <is>
          <t>XF - EXTREME WEATHER</t>
        </is>
      </c>
      <c r="F411" t="inlineStr">
        <is>
          <t>CRJ-200</t>
        </is>
      </c>
      <c r="G411" t="inlineStr">
        <is>
          <t>0699</t>
        </is>
      </c>
      <c r="H411" t="n">
        <v>50</v>
      </c>
      <c r="I411" s="289" t="n">
        <v>45991.68055555555</v>
      </c>
      <c r="J411" s="289" t="n">
        <v>45991.866313125</v>
      </c>
      <c r="K411" t="inlineStr">
        <is>
          <t>04:27</t>
        </is>
      </c>
      <c r="L411" t="inlineStr"/>
    </row>
    <row r="412">
      <c r="A412" t="inlineStr">
        <is>
          <t>OO-Skywest</t>
        </is>
      </c>
      <c r="B412" t="n">
        <v>5331</v>
      </c>
      <c r="C412" t="inlineStr">
        <is>
          <t>ORD</t>
        </is>
      </c>
      <c r="D412" t="inlineStr">
        <is>
          <t>FWA</t>
        </is>
      </c>
      <c r="E412" t="inlineStr">
        <is>
          <t>XF - EXTREME WEATHER</t>
        </is>
      </c>
      <c r="F412" t="inlineStr">
        <is>
          <t>CRJ-550</t>
        </is>
      </c>
      <c r="G412" t="inlineStr">
        <is>
          <t>0785</t>
        </is>
      </c>
      <c r="H412" t="n">
        <v>47</v>
      </c>
      <c r="I412" s="289" t="n">
        <v>45990.64930555555</v>
      </c>
      <c r="J412" s="289" t="n">
        <v>45990.42820936342</v>
      </c>
      <c r="K412" t="inlineStr">
        <is>
          <t>(05:18)</t>
        </is>
      </c>
      <c r="L412" t="inlineStr"/>
    </row>
    <row r="413">
      <c r="A413" t="inlineStr">
        <is>
          <t>OO-Skywest</t>
        </is>
      </c>
      <c r="B413" t="n">
        <v>5332</v>
      </c>
      <c r="C413" t="inlineStr">
        <is>
          <t>AVP</t>
        </is>
      </c>
      <c r="D413" t="inlineStr">
        <is>
          <t>ORD</t>
        </is>
      </c>
      <c r="E413" t="inlineStr">
        <is>
          <t>XF - EXTREME WEATHER</t>
        </is>
      </c>
      <c r="F413" t="inlineStr">
        <is>
          <t>CRJ-200</t>
        </is>
      </c>
      <c r="G413" t="inlineStr">
        <is>
          <t>0963</t>
        </is>
      </c>
      <c r="H413" t="n">
        <v>46</v>
      </c>
      <c r="I413" s="289" t="n">
        <v>45990.64722222222</v>
      </c>
      <c r="J413" s="289" t="n">
        <v>45989.83652975695</v>
      </c>
      <c r="K413" t="inlineStr">
        <is>
          <t>(19:27)</t>
        </is>
      </c>
      <c r="L413" t="inlineStr"/>
    </row>
    <row r="414">
      <c r="A414" t="inlineStr">
        <is>
          <t>OO-Skywest</t>
        </is>
      </c>
      <c r="B414" t="n">
        <v>5334</v>
      </c>
      <c r="C414" t="inlineStr">
        <is>
          <t>ORD</t>
        </is>
      </c>
      <c r="D414" t="inlineStr">
        <is>
          <t>MSN</t>
        </is>
      </c>
      <c r="E414" t="inlineStr">
        <is>
          <t>XF - EXTREME WEATHER</t>
        </is>
      </c>
      <c r="F414" t="inlineStr">
        <is>
          <t>CRJ-550</t>
        </is>
      </c>
      <c r="G414" t="inlineStr">
        <is>
          <t>0571</t>
        </is>
      </c>
      <c r="H414" t="n">
        <v>34</v>
      </c>
      <c r="I414" s="289" t="n">
        <v>45990.70138888889</v>
      </c>
      <c r="J414" s="289" t="n">
        <v>45989.74155385417</v>
      </c>
      <c r="K414" t="inlineStr">
        <is>
          <t>(23:02)</t>
        </is>
      </c>
      <c r="L414" t="inlineStr"/>
    </row>
    <row r="415">
      <c r="A415" t="inlineStr">
        <is>
          <t>OO-Skywest</t>
        </is>
      </c>
      <c r="B415" t="n">
        <v>5334</v>
      </c>
      <c r="C415" t="inlineStr">
        <is>
          <t>ORD</t>
        </is>
      </c>
      <c r="D415" t="inlineStr">
        <is>
          <t>MSN</t>
        </is>
      </c>
      <c r="E415" t="inlineStr">
        <is>
          <t>XF - EXTREME WEATHER</t>
        </is>
      </c>
      <c r="F415" t="inlineStr">
        <is>
          <t>CRJ-550</t>
        </is>
      </c>
      <c r="G415" t="inlineStr">
        <is>
          <t>1753</t>
        </is>
      </c>
      <c r="H415" t="n">
        <v>47</v>
      </c>
      <c r="I415" s="289" t="n">
        <v>45991.70138888889</v>
      </c>
      <c r="J415" s="289" t="n">
        <v>45991.85626866898</v>
      </c>
      <c r="K415" t="inlineStr">
        <is>
          <t>03:43</t>
        </is>
      </c>
      <c r="L415" t="inlineStr"/>
    </row>
    <row r="416">
      <c r="A416" t="inlineStr">
        <is>
          <t>OO-Skywest</t>
        </is>
      </c>
      <c r="B416" t="n">
        <v>5337</v>
      </c>
      <c r="C416" t="inlineStr">
        <is>
          <t>ORD</t>
        </is>
      </c>
      <c r="D416" t="inlineStr">
        <is>
          <t>ROA</t>
        </is>
      </c>
      <c r="E416" t="inlineStr">
        <is>
          <t>XF - EXTREME WEATHER</t>
        </is>
      </c>
      <c r="F416" t="inlineStr">
        <is>
          <t>ERJ-175</t>
        </is>
      </c>
      <c r="G416" t="inlineStr">
        <is>
          <t>0615</t>
        </is>
      </c>
      <c r="H416" t="n">
        <v>55</v>
      </c>
      <c r="I416" s="289" t="n">
        <v>45990.57986111111</v>
      </c>
      <c r="J416" s="289" t="n">
        <v>45989.99477011574</v>
      </c>
      <c r="K416" t="inlineStr">
        <is>
          <t>(14:02)</t>
        </is>
      </c>
      <c r="L416" t="inlineStr"/>
    </row>
    <row r="417">
      <c r="A417" t="inlineStr">
        <is>
          <t>OO-Skywest</t>
        </is>
      </c>
      <c r="B417" t="n">
        <v>5337</v>
      </c>
      <c r="C417" t="inlineStr">
        <is>
          <t>ORD</t>
        </is>
      </c>
      <c r="D417" t="inlineStr">
        <is>
          <t>ROA</t>
        </is>
      </c>
      <c r="E417" t="inlineStr">
        <is>
          <t>XF - EXTREME WEATHER</t>
        </is>
      </c>
      <c r="F417" t="inlineStr">
        <is>
          <t>ERJ-175</t>
        </is>
      </c>
      <c r="G417" t="inlineStr">
        <is>
          <t>0202</t>
        </is>
      </c>
      <c r="H417" t="n">
        <v>70</v>
      </c>
      <c r="I417" s="289" t="n">
        <v>45992.57986111111</v>
      </c>
      <c r="J417" s="289" t="n">
        <v>45992.38323673611</v>
      </c>
      <c r="K417" t="inlineStr">
        <is>
          <t>(04:43)</t>
        </is>
      </c>
      <c r="L417" t="inlineStr"/>
    </row>
    <row r="418">
      <c r="A418" t="inlineStr">
        <is>
          <t>OO-Skywest</t>
        </is>
      </c>
      <c r="B418" t="n">
        <v>5344</v>
      </c>
      <c r="C418" t="inlineStr">
        <is>
          <t>ORD</t>
        </is>
      </c>
      <c r="D418" t="inlineStr">
        <is>
          <t>MBS</t>
        </is>
      </c>
      <c r="E418" t="inlineStr">
        <is>
          <t>XF - EXTREME WEATHER</t>
        </is>
      </c>
      <c r="F418" t="inlineStr">
        <is>
          <t>CRJ-200</t>
        </is>
      </c>
      <c r="G418" t="inlineStr">
        <is>
          <t>1913</t>
        </is>
      </c>
      <c r="H418" t="n">
        <v>33</v>
      </c>
      <c r="I418" s="289" t="n">
        <v>45990.46180555555</v>
      </c>
      <c r="J418" s="289" t="n">
        <v>45989.94766030092</v>
      </c>
      <c r="K418" t="inlineStr">
        <is>
          <t>(12:20)</t>
        </is>
      </c>
      <c r="L418" t="inlineStr"/>
    </row>
    <row r="419">
      <c r="A419" t="inlineStr">
        <is>
          <t>OO-Skywest</t>
        </is>
      </c>
      <c r="B419" t="n">
        <v>5344</v>
      </c>
      <c r="C419" t="inlineStr">
        <is>
          <t>ORD</t>
        </is>
      </c>
      <c r="D419" t="inlineStr">
        <is>
          <t>MBS</t>
        </is>
      </c>
      <c r="E419" t="inlineStr">
        <is>
          <t>XF - EXTREME WEATHER</t>
        </is>
      </c>
      <c r="F419" t="inlineStr">
        <is>
          <t>CRJ-200</t>
        </is>
      </c>
      <c r="G419" t="inlineStr">
        <is>
          <t>1909</t>
        </is>
      </c>
      <c r="H419" t="n">
        <v>49</v>
      </c>
      <c r="I419" s="289" t="n">
        <v>45992.46180555555</v>
      </c>
      <c r="J419" s="289" t="n">
        <v>45992.41629540509</v>
      </c>
      <c r="K419" t="inlineStr">
        <is>
          <t>(01:05)</t>
        </is>
      </c>
      <c r="L419" t="inlineStr"/>
    </row>
    <row r="420">
      <c r="A420" t="inlineStr">
        <is>
          <t>OO-Skywest</t>
        </is>
      </c>
      <c r="B420" t="n">
        <v>5344</v>
      </c>
      <c r="C420" t="inlineStr">
        <is>
          <t>ORD</t>
        </is>
      </c>
      <c r="D420" t="inlineStr">
        <is>
          <t>MBS</t>
        </is>
      </c>
      <c r="E420" t="inlineStr">
        <is>
          <t>XF - EXTREME WEATHER</t>
        </is>
      </c>
      <c r="F420" t="inlineStr">
        <is>
          <t>CRJ-200</t>
        </is>
      </c>
      <c r="G420" t="inlineStr">
        <is>
          <t>0466</t>
        </is>
      </c>
      <c r="H420" t="n">
        <v>52</v>
      </c>
      <c r="I420" s="289" t="n">
        <v>45994.46180555555</v>
      </c>
      <c r="J420" s="289" t="n">
        <v>45994.675484375</v>
      </c>
      <c r="K420" t="inlineStr">
        <is>
          <t>05:07</t>
        </is>
      </c>
      <c r="L420" t="inlineStr"/>
    </row>
    <row r="421">
      <c r="A421" t="inlineStr">
        <is>
          <t>OO-Skywest</t>
        </is>
      </c>
      <c r="B421" t="n">
        <v>5347</v>
      </c>
      <c r="C421" t="inlineStr">
        <is>
          <t>MKE</t>
        </is>
      </c>
      <c r="D421" t="inlineStr">
        <is>
          <t>ORD</t>
        </is>
      </c>
      <c r="E421" t="inlineStr">
        <is>
          <t>XF - EXTREME WEATHER</t>
        </is>
      </c>
      <c r="F421" t="inlineStr">
        <is>
          <t>CRJ-550</t>
        </is>
      </c>
      <c r="G421" t="inlineStr">
        <is>
          <t>0723</t>
        </is>
      </c>
      <c r="H421" t="n">
        <v>50</v>
      </c>
      <c r="I421" s="289" t="n">
        <v>45990.45347222222</v>
      </c>
      <c r="J421" s="289" t="n">
        <v>45990.4753825463</v>
      </c>
      <c r="K421" t="inlineStr">
        <is>
          <t>00:31</t>
        </is>
      </c>
      <c r="L421" t="inlineStr"/>
    </row>
    <row r="422">
      <c r="A422" t="inlineStr">
        <is>
          <t>OO-Skywest</t>
        </is>
      </c>
      <c r="B422" t="n">
        <v>5350</v>
      </c>
      <c r="C422" t="inlineStr">
        <is>
          <t>ROA</t>
        </is>
      </c>
      <c r="D422" t="inlineStr">
        <is>
          <t>ORD</t>
        </is>
      </c>
      <c r="E422" t="inlineStr">
        <is>
          <t>XF - EXTREME WEATHER</t>
        </is>
      </c>
      <c r="F422" t="inlineStr">
        <is>
          <t>ERJ-175</t>
        </is>
      </c>
      <c r="G422" t="inlineStr">
        <is>
          <t>0615</t>
        </is>
      </c>
      <c r="H422" t="n">
        <v>55</v>
      </c>
      <c r="I422" s="289" t="n">
        <v>45990.73472222222</v>
      </c>
      <c r="J422" s="289" t="n">
        <v>45990.65258929398</v>
      </c>
      <c r="K422" t="inlineStr">
        <is>
          <t>(01:58)</t>
        </is>
      </c>
      <c r="L422" t="inlineStr"/>
    </row>
    <row r="423">
      <c r="A423" t="inlineStr">
        <is>
          <t>OO-Skywest</t>
        </is>
      </c>
      <c r="B423" t="n">
        <v>5350</v>
      </c>
      <c r="C423" t="inlineStr">
        <is>
          <t>ROA</t>
        </is>
      </c>
      <c r="D423" t="inlineStr">
        <is>
          <t>ORD</t>
        </is>
      </c>
      <c r="E423" t="inlineStr">
        <is>
          <t>XF - EXTREME WEATHER</t>
        </is>
      </c>
      <c r="F423" t="inlineStr">
        <is>
          <t>ERJ-175</t>
        </is>
      </c>
      <c r="G423" t="inlineStr">
        <is>
          <t>0202</t>
        </is>
      </c>
      <c r="H423" t="n">
        <v>69</v>
      </c>
      <c r="I423" s="289" t="n">
        <v>45992.73472222222</v>
      </c>
      <c r="J423" s="289" t="n">
        <v>45992.42513724537</v>
      </c>
      <c r="K423" t="inlineStr">
        <is>
          <t>(07:25)</t>
        </is>
      </c>
      <c r="L423" t="inlineStr"/>
    </row>
    <row r="424">
      <c r="A424" t="inlineStr">
        <is>
          <t>OO-Skywest</t>
        </is>
      </c>
      <c r="B424" t="n">
        <v>5352</v>
      </c>
      <c r="C424" t="inlineStr">
        <is>
          <t>ORD</t>
        </is>
      </c>
      <c r="D424" t="inlineStr">
        <is>
          <t>CAK</t>
        </is>
      </c>
      <c r="E424" t="inlineStr">
        <is>
          <t>XF - EXTREME WEATHER</t>
        </is>
      </c>
      <c r="F424" t="inlineStr">
        <is>
          <t>CRJ-550</t>
        </is>
      </c>
      <c r="G424" t="inlineStr">
        <is>
          <t>0785</t>
        </is>
      </c>
      <c r="H424" t="n">
        <v>47</v>
      </c>
      <c r="I424" s="289" t="n">
        <v>45990.74305555555</v>
      </c>
      <c r="J424" s="289" t="n">
        <v>45990.56265927084</v>
      </c>
      <c r="K424" t="inlineStr">
        <is>
          <t>(04:19)</t>
        </is>
      </c>
      <c r="L424" t="inlineStr"/>
    </row>
    <row r="425">
      <c r="A425" t="inlineStr">
        <is>
          <t>OO-Skywest</t>
        </is>
      </c>
      <c r="B425" t="n">
        <v>5353</v>
      </c>
      <c r="C425" t="inlineStr">
        <is>
          <t>ORD</t>
        </is>
      </c>
      <c r="D425" t="inlineStr">
        <is>
          <t>TVC</t>
        </is>
      </c>
      <c r="E425" t="inlineStr">
        <is>
          <t>XF - EXTREME WEATHER</t>
        </is>
      </c>
      <c r="F425" t="inlineStr">
        <is>
          <t>CRJ-200</t>
        </is>
      </c>
      <c r="G425" t="inlineStr">
        <is>
          <t>0971</t>
        </is>
      </c>
      <c r="H425" t="n">
        <v>42</v>
      </c>
      <c r="I425" s="289" t="n">
        <v>45990.64930555555</v>
      </c>
      <c r="J425" s="289" t="n">
        <v>45989.78821063657</v>
      </c>
      <c r="K425" t="inlineStr">
        <is>
          <t>(20:39)</t>
        </is>
      </c>
      <c r="L425" t="inlineStr"/>
    </row>
    <row r="426">
      <c r="A426" t="inlineStr">
        <is>
          <t>OO-Skywest</t>
        </is>
      </c>
      <c r="B426" t="n">
        <v>5353</v>
      </c>
      <c r="C426" t="inlineStr">
        <is>
          <t>ORD</t>
        </is>
      </c>
      <c r="D426" t="inlineStr">
        <is>
          <t>TVC</t>
        </is>
      </c>
      <c r="E426" t="inlineStr">
        <is>
          <t>XF - EXTREME WEATHER</t>
        </is>
      </c>
      <c r="F426" t="inlineStr">
        <is>
          <t>CRJ-200</t>
        </is>
      </c>
      <c r="G426" t="inlineStr">
        <is>
          <t>1207</t>
        </is>
      </c>
      <c r="H426" t="n">
        <v>48</v>
      </c>
      <c r="I426" s="289" t="n">
        <v>45991.64930555555</v>
      </c>
      <c r="J426" s="289" t="n">
        <v>45991.94099822917</v>
      </c>
      <c r="K426" t="inlineStr">
        <is>
          <t>07:00</t>
        </is>
      </c>
      <c r="L426" t="inlineStr"/>
    </row>
    <row r="427">
      <c r="A427" t="inlineStr">
        <is>
          <t>OO-Skywest</t>
        </is>
      </c>
      <c r="B427" t="n">
        <v>5354</v>
      </c>
      <c r="C427" t="inlineStr">
        <is>
          <t>ORD</t>
        </is>
      </c>
      <c r="D427" t="inlineStr">
        <is>
          <t>MCI</t>
        </is>
      </c>
      <c r="E427" t="inlineStr">
        <is>
          <t>XF - EXTREME WEATHER</t>
        </is>
      </c>
      <c r="F427" t="inlineStr">
        <is>
          <t>ERJ-175</t>
        </is>
      </c>
      <c r="G427" t="inlineStr">
        <is>
          <t>0605</t>
        </is>
      </c>
      <c r="H427" t="n">
        <v>76</v>
      </c>
      <c r="I427" s="289" t="n">
        <v>45992.59375</v>
      </c>
      <c r="J427" s="289" t="n">
        <v>45992.45305649305</v>
      </c>
      <c r="K427" t="inlineStr">
        <is>
          <t>(03:22)</t>
        </is>
      </c>
      <c r="L427" t="inlineStr"/>
    </row>
    <row r="428">
      <c r="A428" t="inlineStr">
        <is>
          <t>OO-Skywest</t>
        </is>
      </c>
      <c r="B428" t="n">
        <v>5358</v>
      </c>
      <c r="C428" t="inlineStr">
        <is>
          <t>ORD</t>
        </is>
      </c>
      <c r="D428" t="inlineStr">
        <is>
          <t>CAK</t>
        </is>
      </c>
      <c r="E428" t="inlineStr">
        <is>
          <t>XF - EXTREME WEATHER</t>
        </is>
      </c>
      <c r="F428" t="inlineStr">
        <is>
          <t>CRJ-200</t>
        </is>
      </c>
      <c r="G428" t="inlineStr">
        <is>
          <t>0445</t>
        </is>
      </c>
      <c r="H428" t="n">
        <v>31</v>
      </c>
      <c r="I428" s="289" t="n">
        <v>45990.60694444444</v>
      </c>
      <c r="J428" s="289" t="n">
        <v>45989.74882274306</v>
      </c>
      <c r="K428" t="inlineStr">
        <is>
          <t>(20:35)</t>
        </is>
      </c>
      <c r="L428" t="inlineStr"/>
    </row>
    <row r="429">
      <c r="A429" t="inlineStr">
        <is>
          <t>OO-Skywest</t>
        </is>
      </c>
      <c r="B429" t="n">
        <v>5358</v>
      </c>
      <c r="C429" t="inlineStr">
        <is>
          <t>ORD</t>
        </is>
      </c>
      <c r="D429" t="inlineStr">
        <is>
          <t>CAK</t>
        </is>
      </c>
      <c r="E429" t="inlineStr">
        <is>
          <t>XF - EXTREME WEATHER</t>
        </is>
      </c>
      <c r="F429" t="inlineStr">
        <is>
          <t>CRJ-200</t>
        </is>
      </c>
      <c r="G429" t="inlineStr">
        <is>
          <t>0947</t>
        </is>
      </c>
      <c r="H429" t="n">
        <v>47</v>
      </c>
      <c r="I429" s="289" t="n">
        <v>45992.60694444444</v>
      </c>
      <c r="J429" s="289" t="n">
        <v>45992.38395081019</v>
      </c>
      <c r="K429" t="inlineStr">
        <is>
          <t>(05:21)</t>
        </is>
      </c>
      <c r="L429" t="inlineStr"/>
    </row>
    <row r="430">
      <c r="A430" t="inlineStr">
        <is>
          <t>OO-Skywest</t>
        </is>
      </c>
      <c r="B430" t="n">
        <v>5360</v>
      </c>
      <c r="C430" t="inlineStr">
        <is>
          <t>ORD</t>
        </is>
      </c>
      <c r="D430" t="inlineStr">
        <is>
          <t>MBS</t>
        </is>
      </c>
      <c r="E430" t="inlineStr">
        <is>
          <t>XF - EXTREME WEATHER</t>
        </is>
      </c>
      <c r="F430" t="inlineStr">
        <is>
          <t>CRJ-550</t>
        </is>
      </c>
      <c r="G430" t="inlineStr">
        <is>
          <t>0572</t>
        </is>
      </c>
      <c r="H430" t="n">
        <v>48</v>
      </c>
      <c r="I430" s="289" t="n">
        <v>45990.57361111111</v>
      </c>
      <c r="J430" s="289" t="n">
        <v>45990.33646918982</v>
      </c>
      <c r="K430" t="inlineStr">
        <is>
          <t>(05:41)</t>
        </is>
      </c>
      <c r="L430" t="inlineStr"/>
    </row>
    <row r="431">
      <c r="A431" t="inlineStr">
        <is>
          <t>OO-Skywest</t>
        </is>
      </c>
      <c r="B431" t="n">
        <v>5360</v>
      </c>
      <c r="C431" t="inlineStr">
        <is>
          <t>ORD</t>
        </is>
      </c>
      <c r="D431" t="inlineStr">
        <is>
          <t>MBS</t>
        </is>
      </c>
      <c r="E431" t="inlineStr">
        <is>
          <t>XF - EXTREME WEATHER</t>
        </is>
      </c>
      <c r="F431" t="inlineStr">
        <is>
          <t>CRJ-200</t>
        </is>
      </c>
      <c r="G431" t="inlineStr">
        <is>
          <t>0466</t>
        </is>
      </c>
      <c r="H431" t="n">
        <v>49</v>
      </c>
      <c r="I431" s="289" t="n">
        <v>45993.57361111111</v>
      </c>
      <c r="J431" s="289" t="n">
        <v>45993.72356298611</v>
      </c>
      <c r="K431" t="inlineStr">
        <is>
          <t>03:35</t>
        </is>
      </c>
      <c r="L431" t="inlineStr"/>
    </row>
    <row r="432">
      <c r="A432" t="inlineStr">
        <is>
          <t>OO-Skywest</t>
        </is>
      </c>
      <c r="B432" t="n">
        <v>5362</v>
      </c>
      <c r="C432" t="inlineStr">
        <is>
          <t>ORD</t>
        </is>
      </c>
      <c r="D432" t="inlineStr">
        <is>
          <t>MKE</t>
        </is>
      </c>
      <c r="E432" t="inlineStr">
        <is>
          <t>XF - EXTREME WEATHER</t>
        </is>
      </c>
      <c r="F432" t="inlineStr">
        <is>
          <t>CRJ-200</t>
        </is>
      </c>
      <c r="G432" t="inlineStr">
        <is>
          <t>0461</t>
        </is>
      </c>
      <c r="H432" t="n">
        <v>25</v>
      </c>
      <c r="I432" s="289" t="n">
        <v>45990.90625</v>
      </c>
      <c r="J432" s="289" t="n">
        <v>45989.75723142361</v>
      </c>
      <c r="K432" t="inlineStr">
        <is>
          <t>(2 03:)</t>
        </is>
      </c>
      <c r="L432" t="inlineStr"/>
    </row>
    <row r="433">
      <c r="A433" t="inlineStr">
        <is>
          <t>OO-Skywest</t>
        </is>
      </c>
      <c r="B433" t="n">
        <v>5362</v>
      </c>
      <c r="C433" t="inlineStr">
        <is>
          <t>ORD</t>
        </is>
      </c>
      <c r="D433" t="inlineStr">
        <is>
          <t>MKE</t>
        </is>
      </c>
      <c r="E433" t="inlineStr">
        <is>
          <t>XF - EXTREME WEATHER</t>
        </is>
      </c>
      <c r="F433" t="inlineStr">
        <is>
          <t>CRJ-200</t>
        </is>
      </c>
      <c r="G433" t="inlineStr">
        <is>
          <t>0917</t>
        </is>
      </c>
      <c r="H433" t="n">
        <v>49</v>
      </c>
      <c r="I433" s="289" t="n">
        <v>45991.90625</v>
      </c>
      <c r="J433" s="289" t="n">
        <v>45991.96093297454</v>
      </c>
      <c r="K433" t="inlineStr">
        <is>
          <t>01:18</t>
        </is>
      </c>
      <c r="L433" t="inlineStr"/>
    </row>
    <row r="434">
      <c r="A434" t="inlineStr">
        <is>
          <t>OO-Skywest</t>
        </is>
      </c>
      <c r="B434" t="n">
        <v>5363</v>
      </c>
      <c r="C434" t="inlineStr">
        <is>
          <t>GRB</t>
        </is>
      </c>
      <c r="D434" t="inlineStr">
        <is>
          <t>ORD</t>
        </is>
      </c>
      <c r="E434" t="inlineStr">
        <is>
          <t>XF - EXTREME WEATHER</t>
        </is>
      </c>
      <c r="F434" t="inlineStr">
        <is>
          <t>CRJ-200</t>
        </is>
      </c>
      <c r="G434" t="inlineStr">
        <is>
          <t>0699</t>
        </is>
      </c>
      <c r="H434" t="n">
        <v>33</v>
      </c>
      <c r="I434" s="289" t="n">
        <v>45990.55555555555</v>
      </c>
      <c r="J434" s="289" t="n">
        <v>45989.77561326389</v>
      </c>
      <c r="K434" t="inlineStr">
        <is>
          <t>(18:43)</t>
        </is>
      </c>
      <c r="L434" t="inlineStr"/>
    </row>
    <row r="435">
      <c r="A435" t="inlineStr">
        <is>
          <t>OO-Skywest</t>
        </is>
      </c>
      <c r="B435" t="n">
        <v>5363</v>
      </c>
      <c r="C435" t="inlineStr">
        <is>
          <t>GRB</t>
        </is>
      </c>
      <c r="D435" t="inlineStr">
        <is>
          <t>ORD</t>
        </is>
      </c>
      <c r="E435" t="inlineStr">
        <is>
          <t>XU - WX/ATC-UA INITIATED</t>
        </is>
      </c>
      <c r="F435" t="inlineStr">
        <is>
          <t>CRJ-200</t>
        </is>
      </c>
      <c r="G435" t="inlineStr">
        <is>
          <t>1917</t>
        </is>
      </c>
      <c r="H435" t="n">
        <v>50</v>
      </c>
      <c r="I435" s="289" t="n">
        <v>45991.55555555555</v>
      </c>
      <c r="J435" s="289" t="n">
        <v>45991.29479158565</v>
      </c>
      <c r="K435" t="inlineStr">
        <is>
          <t>(06:15)</t>
        </is>
      </c>
      <c r="L435" t="inlineStr"/>
    </row>
    <row r="436">
      <c r="A436" t="inlineStr">
        <is>
          <t>OO-Skywest</t>
        </is>
      </c>
      <c r="B436" t="n">
        <v>5365</v>
      </c>
      <c r="C436" t="inlineStr">
        <is>
          <t>GRB</t>
        </is>
      </c>
      <c r="D436" t="inlineStr">
        <is>
          <t>ORD</t>
        </is>
      </c>
      <c r="E436" t="inlineStr">
        <is>
          <t>XF - EXTREME WEATHER</t>
        </is>
      </c>
      <c r="F436" t="inlineStr">
        <is>
          <t>CRJ-200</t>
        </is>
      </c>
      <c r="G436" t="inlineStr">
        <is>
          <t>1913</t>
        </is>
      </c>
      <c r="H436" t="n">
        <v>35</v>
      </c>
      <c r="I436" s="289" t="n">
        <v>45990.72708333333</v>
      </c>
      <c r="J436" s="289" t="n">
        <v>45989.78987447917</v>
      </c>
      <c r="K436" t="inlineStr">
        <is>
          <t>(22:29)</t>
        </is>
      </c>
      <c r="L436" t="inlineStr"/>
    </row>
    <row r="437">
      <c r="A437" t="inlineStr">
        <is>
          <t>OO-Skywest</t>
        </is>
      </c>
      <c r="B437" t="n">
        <v>5365</v>
      </c>
      <c r="C437" t="inlineStr">
        <is>
          <t>GRB</t>
        </is>
      </c>
      <c r="D437" t="inlineStr">
        <is>
          <t>ORD</t>
        </is>
      </c>
      <c r="E437" t="inlineStr">
        <is>
          <t>XU - WX/ATC-UA INITIATED</t>
        </is>
      </c>
      <c r="F437" t="inlineStr">
        <is>
          <t>CRJ-200</t>
        </is>
      </c>
      <c r="G437" t="inlineStr">
        <is>
          <t>1917</t>
        </is>
      </c>
      <c r="H437" t="n">
        <v>50</v>
      </c>
      <c r="I437" s="289" t="n">
        <v>45991.72708333333</v>
      </c>
      <c r="J437" s="289" t="n">
        <v>45991.29880819444</v>
      </c>
      <c r="K437" t="inlineStr">
        <is>
          <t>(10:16)</t>
        </is>
      </c>
      <c r="L437" t="inlineStr"/>
    </row>
    <row r="438">
      <c r="A438" t="inlineStr">
        <is>
          <t>OO-Skywest</t>
        </is>
      </c>
      <c r="B438" t="n">
        <v>5366</v>
      </c>
      <c r="C438" t="inlineStr">
        <is>
          <t>PIA</t>
        </is>
      </c>
      <c r="D438" t="inlineStr">
        <is>
          <t>ORD</t>
        </is>
      </c>
      <c r="E438" t="inlineStr">
        <is>
          <t>XF - EXTREME WEATHER</t>
        </is>
      </c>
      <c r="F438" t="inlineStr">
        <is>
          <t>CRJ-200</t>
        </is>
      </c>
      <c r="G438" t="inlineStr">
        <is>
          <t>0924</t>
        </is>
      </c>
      <c r="H438" t="n">
        <v>34</v>
      </c>
      <c r="I438" s="289" t="n">
        <v>45990.55555555555</v>
      </c>
      <c r="J438" s="289" t="n">
        <v>45989.75429255787</v>
      </c>
      <c r="K438" t="inlineStr">
        <is>
          <t>(19:13)</t>
        </is>
      </c>
      <c r="L438" t="inlineStr"/>
    </row>
    <row r="439">
      <c r="A439" t="inlineStr">
        <is>
          <t>OO-Skywest</t>
        </is>
      </c>
      <c r="B439" t="n">
        <v>5371</v>
      </c>
      <c r="C439" t="inlineStr">
        <is>
          <t>FAR</t>
        </is>
      </c>
      <c r="D439" t="inlineStr">
        <is>
          <t>ORD</t>
        </is>
      </c>
      <c r="E439" t="inlineStr">
        <is>
          <t>XF - EXTREME WEATHER</t>
        </is>
      </c>
      <c r="F439" t="inlineStr">
        <is>
          <t>ERJ-175</t>
        </is>
      </c>
      <c r="G439" t="inlineStr">
        <is>
          <t>0119</t>
        </is>
      </c>
      <c r="H439" t="n">
        <v>68</v>
      </c>
      <c r="I439" s="289" t="n">
        <v>45990.42916666667</v>
      </c>
      <c r="J439" s="289" t="n">
        <v>45990.71335310186</v>
      </c>
      <c r="K439" t="inlineStr">
        <is>
          <t>06:49</t>
        </is>
      </c>
      <c r="L439" t="inlineStr"/>
    </row>
    <row r="440">
      <c r="A440" t="inlineStr">
        <is>
          <t>OO-Skywest</t>
        </is>
      </c>
      <c r="B440" t="n">
        <v>5371</v>
      </c>
      <c r="C440" t="inlineStr">
        <is>
          <t>FAR</t>
        </is>
      </c>
      <c r="D440" t="inlineStr">
        <is>
          <t>ORD</t>
        </is>
      </c>
      <c r="E440" t="inlineStr">
        <is>
          <t>XF - EXTREME WEATHER</t>
        </is>
      </c>
      <c r="F440" t="inlineStr">
        <is>
          <t>ERJ-175</t>
        </is>
      </c>
      <c r="G440" t="inlineStr">
        <is>
          <t>0617</t>
        </is>
      </c>
      <c r="H440" t="n">
        <v>75</v>
      </c>
      <c r="I440" s="289" t="n">
        <v>45992.42916666667</v>
      </c>
      <c r="J440" s="289" t="n">
        <v>45991.90872738426</v>
      </c>
      <c r="K440" t="inlineStr">
        <is>
          <t>(12:29)</t>
        </is>
      </c>
      <c r="L440" t="inlineStr"/>
    </row>
    <row r="441">
      <c r="A441" t="inlineStr">
        <is>
          <t>OO-Skywest</t>
        </is>
      </c>
      <c r="B441" t="n">
        <v>5376</v>
      </c>
      <c r="C441" t="inlineStr">
        <is>
          <t>GRR</t>
        </is>
      </c>
      <c r="D441" t="inlineStr">
        <is>
          <t>ORD</t>
        </is>
      </c>
      <c r="E441" t="inlineStr">
        <is>
          <t>XF - EXTREME WEATHER</t>
        </is>
      </c>
      <c r="F441" t="inlineStr">
        <is>
          <t>CRJ-550</t>
        </is>
      </c>
      <c r="G441" t="inlineStr">
        <is>
          <t>1753</t>
        </is>
      </c>
      <c r="H441" t="n">
        <v>49</v>
      </c>
      <c r="I441" s="289" t="n">
        <v>45990.49097222222</v>
      </c>
      <c r="J441" s="289" t="n">
        <v>45990.63872184027</v>
      </c>
      <c r="K441" t="inlineStr">
        <is>
          <t>03:32</t>
        </is>
      </c>
      <c r="L441" t="inlineStr"/>
    </row>
    <row r="442">
      <c r="A442" t="inlineStr">
        <is>
          <t>OO-Skywest</t>
        </is>
      </c>
      <c r="B442" t="n">
        <v>5376</v>
      </c>
      <c r="C442" t="inlineStr">
        <is>
          <t>GRR</t>
        </is>
      </c>
      <c r="D442" t="inlineStr">
        <is>
          <t>ORD</t>
        </is>
      </c>
      <c r="E442" t="inlineStr">
        <is>
          <t>XF - EXTREME WEATHER</t>
        </is>
      </c>
      <c r="F442" t="inlineStr">
        <is>
          <t>CRJ-550</t>
        </is>
      </c>
      <c r="G442" t="inlineStr">
        <is>
          <t>0767</t>
        </is>
      </c>
      <c r="H442" t="n">
        <v>44</v>
      </c>
      <c r="I442" s="289" t="n">
        <v>45992.49097222222</v>
      </c>
      <c r="J442" s="289" t="n">
        <v>45992.42327722222</v>
      </c>
      <c r="K442" t="inlineStr">
        <is>
          <t>(01:37)</t>
        </is>
      </c>
      <c r="L442" t="inlineStr"/>
    </row>
    <row r="443">
      <c r="A443" t="inlineStr">
        <is>
          <t>OO-Skywest</t>
        </is>
      </c>
      <c r="B443" t="n">
        <v>5377</v>
      </c>
      <c r="C443" t="inlineStr">
        <is>
          <t>DEN</t>
        </is>
      </c>
      <c r="D443" t="inlineStr">
        <is>
          <t>GUC</t>
        </is>
      </c>
      <c r="E443" t="inlineStr">
        <is>
          <t>XF - EXTREME WEATHER</t>
        </is>
      </c>
      <c r="F443" t="inlineStr">
        <is>
          <t>ERJ-175</t>
        </is>
      </c>
      <c r="G443" t="inlineStr">
        <is>
          <t>0628</t>
        </is>
      </c>
      <c r="H443" t="n">
        <v>64</v>
      </c>
      <c r="I443" s="289" t="n">
        <v>45991.80208333334</v>
      </c>
      <c r="J443" s="289" t="n">
        <v>45991.70982390046</v>
      </c>
      <c r="K443" t="inlineStr">
        <is>
          <t>(02:12)</t>
        </is>
      </c>
      <c r="L443" t="inlineStr"/>
    </row>
    <row r="444">
      <c r="A444" t="inlineStr">
        <is>
          <t>OO-Skywest</t>
        </is>
      </c>
      <c r="B444" t="n">
        <v>5379</v>
      </c>
      <c r="C444" t="inlineStr">
        <is>
          <t>BUF</t>
        </is>
      </c>
      <c r="D444" t="inlineStr">
        <is>
          <t>ORD</t>
        </is>
      </c>
      <c r="E444" t="inlineStr">
        <is>
          <t>XF - EXTREME WEATHER</t>
        </is>
      </c>
      <c r="F444" t="inlineStr">
        <is>
          <t>ERJ-175</t>
        </is>
      </c>
      <c r="G444" t="inlineStr">
        <is>
          <t>0617</t>
        </is>
      </c>
      <c r="H444" t="n">
        <v>70</v>
      </c>
      <c r="I444" s="289" t="n">
        <v>45991.73611111111</v>
      </c>
      <c r="J444" s="289" t="n">
        <v>45991.58118576389</v>
      </c>
      <c r="K444" t="inlineStr">
        <is>
          <t>(03:43)</t>
        </is>
      </c>
      <c r="L444" t="inlineStr"/>
    </row>
    <row r="445">
      <c r="A445" t="inlineStr">
        <is>
          <t>OO-Skywest</t>
        </is>
      </c>
      <c r="B445" t="n">
        <v>5383</v>
      </c>
      <c r="C445" t="inlineStr">
        <is>
          <t>MSN</t>
        </is>
      </c>
      <c r="D445" t="inlineStr">
        <is>
          <t>ORD</t>
        </is>
      </c>
      <c r="E445" t="inlineStr">
        <is>
          <t>XF - EXTREME WEATHER</t>
        </is>
      </c>
      <c r="F445" t="inlineStr">
        <is>
          <t>CRJ-550</t>
        </is>
      </c>
      <c r="G445" t="inlineStr">
        <is>
          <t>0762</t>
        </is>
      </c>
      <c r="H445" t="n">
        <v>30</v>
      </c>
      <c r="I445" s="289" t="n">
        <v>45990.5125</v>
      </c>
      <c r="J445" s="289" t="n">
        <v>45989.74227915509</v>
      </c>
      <c r="K445" t="inlineStr">
        <is>
          <t>(18:29)</t>
        </is>
      </c>
      <c r="L445" t="inlineStr"/>
    </row>
    <row r="446">
      <c r="A446" t="inlineStr">
        <is>
          <t>OO-Skywest</t>
        </is>
      </c>
      <c r="B446" t="n">
        <v>5386</v>
      </c>
      <c r="C446" t="inlineStr">
        <is>
          <t>BOI</t>
        </is>
      </c>
      <c r="D446" t="inlineStr">
        <is>
          <t>ORD</t>
        </is>
      </c>
      <c r="E446" t="inlineStr">
        <is>
          <t>XF - EXTREME WEATHER</t>
        </is>
      </c>
      <c r="F446" t="inlineStr">
        <is>
          <t>ERJ-175</t>
        </is>
      </c>
      <c r="G446" t="inlineStr">
        <is>
          <t>1374</t>
        </is>
      </c>
      <c r="H446" t="n">
        <v>64</v>
      </c>
      <c r="I446" s="289" t="n">
        <v>45990.34513888889</v>
      </c>
      <c r="J446" s="289" t="n">
        <v>45989.94764549768</v>
      </c>
      <c r="K446" t="inlineStr">
        <is>
          <t>(09:32)</t>
        </is>
      </c>
      <c r="L446" t="inlineStr"/>
    </row>
    <row r="447">
      <c r="A447" t="inlineStr">
        <is>
          <t>OO-Skywest</t>
        </is>
      </c>
      <c r="B447" t="n">
        <v>5386</v>
      </c>
      <c r="C447" t="inlineStr">
        <is>
          <t>BOI</t>
        </is>
      </c>
      <c r="D447" t="inlineStr">
        <is>
          <t>ORD</t>
        </is>
      </c>
      <c r="E447" t="inlineStr">
        <is>
          <t>XF - EXTREME WEATHER</t>
        </is>
      </c>
      <c r="F447" t="inlineStr">
        <is>
          <t>ERJ-175</t>
        </is>
      </c>
      <c r="G447" t="inlineStr">
        <is>
          <t>0615</t>
        </is>
      </c>
      <c r="H447" t="n">
        <v>70</v>
      </c>
      <c r="I447" s="289" t="n">
        <v>45991.34513888889</v>
      </c>
      <c r="J447" s="289" t="n">
        <v>45990.74588130787</v>
      </c>
      <c r="K447" t="inlineStr">
        <is>
          <t>(14:22)</t>
        </is>
      </c>
      <c r="L447" t="inlineStr"/>
    </row>
    <row r="448">
      <c r="A448" t="inlineStr">
        <is>
          <t>OO-Skywest</t>
        </is>
      </c>
      <c r="B448" t="n">
        <v>5386</v>
      </c>
      <c r="C448" t="inlineStr">
        <is>
          <t>BOI</t>
        </is>
      </c>
      <c r="D448" t="inlineStr">
        <is>
          <t>ORD</t>
        </is>
      </c>
      <c r="E448" t="inlineStr">
        <is>
          <t>XF - EXTREME WEATHER</t>
        </is>
      </c>
      <c r="F448" t="inlineStr">
        <is>
          <t>ERJ-175</t>
        </is>
      </c>
      <c r="G448" t="inlineStr">
        <is>
          <t>0141</t>
        </is>
      </c>
      <c r="H448" t="n">
        <v>67</v>
      </c>
      <c r="I448" s="289" t="n">
        <v>45993.34513888889</v>
      </c>
      <c r="J448" s="289" t="n">
        <v>45992.82538508102</v>
      </c>
      <c r="K448" t="inlineStr">
        <is>
          <t>(12:28)</t>
        </is>
      </c>
      <c r="L448" t="inlineStr"/>
    </row>
    <row r="449">
      <c r="A449" t="inlineStr">
        <is>
          <t>OO-Skywest</t>
        </is>
      </c>
      <c r="B449" t="n">
        <v>5389</v>
      </c>
      <c r="C449" t="inlineStr">
        <is>
          <t>DEN</t>
        </is>
      </c>
      <c r="D449" t="inlineStr">
        <is>
          <t>DSM</t>
        </is>
      </c>
      <c r="E449" t="inlineStr">
        <is>
          <t>XF - EXTREME WEATHER</t>
        </is>
      </c>
      <c r="F449" t="inlineStr">
        <is>
          <t>ERJ-175</t>
        </is>
      </c>
      <c r="G449" t="inlineStr">
        <is>
          <t>0203</t>
        </is>
      </c>
      <c r="H449" t="n">
        <v>50</v>
      </c>
      <c r="I449" s="289" t="n">
        <v>45989.86875</v>
      </c>
      <c r="J449" s="289" t="n">
        <v>45989.61959150463</v>
      </c>
      <c r="K449" t="inlineStr">
        <is>
          <t>(05:58)</t>
        </is>
      </c>
      <c r="L449" t="inlineStr"/>
    </row>
    <row r="450">
      <c r="A450" t="inlineStr">
        <is>
          <t>OO-Skywest</t>
        </is>
      </c>
      <c r="B450" t="n">
        <v>5392</v>
      </c>
      <c r="C450" t="inlineStr">
        <is>
          <t>MSN</t>
        </is>
      </c>
      <c r="D450" t="inlineStr">
        <is>
          <t>ORD</t>
        </is>
      </c>
      <c r="E450" t="inlineStr">
        <is>
          <t>XF - EXTREME WEATHER</t>
        </is>
      </c>
      <c r="F450" t="inlineStr">
        <is>
          <t>CRJ-550</t>
        </is>
      </c>
      <c r="G450" t="inlineStr">
        <is>
          <t>0783</t>
        </is>
      </c>
      <c r="H450" t="n">
        <v>27</v>
      </c>
      <c r="I450" s="289" t="n">
        <v>45990.73472222222</v>
      </c>
      <c r="J450" s="289" t="n">
        <v>45989.81581320602</v>
      </c>
      <c r="K450" t="inlineStr">
        <is>
          <t>(22:03)</t>
        </is>
      </c>
      <c r="L450" t="inlineStr"/>
    </row>
    <row r="451">
      <c r="A451" t="inlineStr">
        <is>
          <t>OO-Skywest</t>
        </is>
      </c>
      <c r="B451" t="n">
        <v>5392</v>
      </c>
      <c r="C451" t="inlineStr">
        <is>
          <t>MSN</t>
        </is>
      </c>
      <c r="D451" t="inlineStr">
        <is>
          <t>ORD</t>
        </is>
      </c>
      <c r="E451" t="inlineStr">
        <is>
          <t>XF - EXTREME WEATHER</t>
        </is>
      </c>
      <c r="F451" t="inlineStr">
        <is>
          <t>CRJ-550</t>
        </is>
      </c>
      <c r="G451" t="inlineStr">
        <is>
          <t>0448</t>
        </is>
      </c>
      <c r="H451" t="n">
        <v>49</v>
      </c>
      <c r="I451" s="289" t="n">
        <v>45992.73472222222</v>
      </c>
      <c r="J451" s="289" t="n">
        <v>45992.9043521412</v>
      </c>
      <c r="K451" t="inlineStr">
        <is>
          <t>04:04</t>
        </is>
      </c>
      <c r="L451" t="inlineStr"/>
    </row>
    <row r="452">
      <c r="A452" t="inlineStr">
        <is>
          <t>OO-Skywest</t>
        </is>
      </c>
      <c r="B452" t="n">
        <v>5395</v>
      </c>
      <c r="C452" t="inlineStr">
        <is>
          <t>ORD</t>
        </is>
      </c>
      <c r="D452" t="inlineStr">
        <is>
          <t>GSO</t>
        </is>
      </c>
      <c r="E452" t="inlineStr">
        <is>
          <t>XF - EXTREME WEATHER</t>
        </is>
      </c>
      <c r="F452" t="inlineStr">
        <is>
          <t>ERJ-175</t>
        </is>
      </c>
      <c r="G452" t="inlineStr">
        <is>
          <t>0121</t>
        </is>
      </c>
      <c r="H452" t="n">
        <v>56</v>
      </c>
      <c r="I452" s="289" t="n">
        <v>45990.57430555556</v>
      </c>
      <c r="J452" s="289" t="n">
        <v>45990.00045241898</v>
      </c>
      <c r="K452" t="inlineStr">
        <is>
          <t>(13:46)</t>
        </is>
      </c>
      <c r="L452" t="inlineStr"/>
    </row>
    <row r="453">
      <c r="A453" t="inlineStr">
        <is>
          <t>OO-Skywest</t>
        </is>
      </c>
      <c r="B453" t="n">
        <v>5396</v>
      </c>
      <c r="C453" t="inlineStr">
        <is>
          <t>ORD</t>
        </is>
      </c>
      <c r="D453" t="inlineStr">
        <is>
          <t>GSO</t>
        </is>
      </c>
      <c r="E453" t="inlineStr">
        <is>
          <t>XF - EXTREME WEATHER</t>
        </is>
      </c>
      <c r="F453" t="inlineStr">
        <is>
          <t>ERJ-175</t>
        </is>
      </c>
      <c r="G453" t="inlineStr">
        <is>
          <t>0152</t>
        </is>
      </c>
      <c r="H453" t="n">
        <v>72</v>
      </c>
      <c r="I453" s="289" t="n">
        <v>45990.74375</v>
      </c>
      <c r="J453" s="289" t="n">
        <v>45990.43791396991</v>
      </c>
      <c r="K453" t="inlineStr">
        <is>
          <t>(07:20)</t>
        </is>
      </c>
      <c r="L453" t="inlineStr"/>
    </row>
    <row r="454">
      <c r="A454" t="inlineStr">
        <is>
          <t>OO-Skywest</t>
        </is>
      </c>
      <c r="B454" t="n">
        <v>5402</v>
      </c>
      <c r="C454" t="inlineStr">
        <is>
          <t>MKE</t>
        </is>
      </c>
      <c r="D454" t="inlineStr">
        <is>
          <t>ORD</t>
        </is>
      </c>
      <c r="E454" t="inlineStr">
        <is>
          <t>XF - EXTREME WEATHER</t>
        </is>
      </c>
      <c r="F454" t="inlineStr">
        <is>
          <t>CRJ-200</t>
        </is>
      </c>
      <c r="G454" t="inlineStr">
        <is>
          <t>0917</t>
        </is>
      </c>
      <c r="H454" t="n">
        <v>50</v>
      </c>
      <c r="I454" s="289" t="n">
        <v>45992.36388888889</v>
      </c>
      <c r="J454" s="289" t="n">
        <v>45991.96109619213</v>
      </c>
      <c r="K454" t="inlineStr">
        <is>
          <t>(09:40)</t>
        </is>
      </c>
      <c r="L454" t="inlineStr"/>
    </row>
    <row r="455">
      <c r="A455" t="inlineStr">
        <is>
          <t>OO-Skywest</t>
        </is>
      </c>
      <c r="B455" t="n">
        <v>5407</v>
      </c>
      <c r="C455" t="inlineStr">
        <is>
          <t>CHO</t>
        </is>
      </c>
      <c r="D455" t="inlineStr">
        <is>
          <t>ORD</t>
        </is>
      </c>
      <c r="E455" t="inlineStr">
        <is>
          <t>XF - EXTREME WEATHER</t>
        </is>
      </c>
      <c r="F455" t="inlineStr">
        <is>
          <t>CRJ-550</t>
        </is>
      </c>
      <c r="G455" t="inlineStr">
        <is>
          <t>0773</t>
        </is>
      </c>
      <c r="H455" t="n">
        <v>48</v>
      </c>
      <c r="I455" s="289" t="n">
        <v>45991.29236111111</v>
      </c>
      <c r="J455" s="289" t="n">
        <v>45990.5804147338</v>
      </c>
      <c r="K455" t="inlineStr">
        <is>
          <t>(17:05)</t>
        </is>
      </c>
      <c r="L455" t="inlineStr"/>
    </row>
    <row r="456">
      <c r="A456" t="inlineStr">
        <is>
          <t>OO-Skywest</t>
        </is>
      </c>
      <c r="B456" t="n">
        <v>5409</v>
      </c>
      <c r="C456" t="inlineStr">
        <is>
          <t>HSV</t>
        </is>
      </c>
      <c r="D456" t="inlineStr">
        <is>
          <t>ORD</t>
        </is>
      </c>
      <c r="E456" t="inlineStr">
        <is>
          <t>XF - EXTREME WEATHER</t>
        </is>
      </c>
      <c r="F456" t="inlineStr">
        <is>
          <t>CRJ-550</t>
        </is>
      </c>
      <c r="G456" t="inlineStr">
        <is>
          <t>0771</t>
        </is>
      </c>
      <c r="H456" t="n">
        <v>42</v>
      </c>
      <c r="I456" s="289" t="n">
        <v>45990.55208333334</v>
      </c>
      <c r="J456" s="289" t="n">
        <v>45990.45187325231</v>
      </c>
      <c r="K456" t="inlineStr">
        <is>
          <t>(02:24)</t>
        </is>
      </c>
      <c r="L456" t="inlineStr"/>
    </row>
    <row r="457">
      <c r="A457" t="inlineStr">
        <is>
          <t>OO-Skywest</t>
        </is>
      </c>
      <c r="B457" t="n">
        <v>5409</v>
      </c>
      <c r="C457" t="inlineStr">
        <is>
          <t>HSV</t>
        </is>
      </c>
      <c r="D457" t="inlineStr">
        <is>
          <t>ORD</t>
        </is>
      </c>
      <c r="E457" t="inlineStr">
        <is>
          <t>XF - EXTREME WEATHER</t>
        </is>
      </c>
      <c r="F457" t="inlineStr">
        <is>
          <t>CRJ-550</t>
        </is>
      </c>
      <c r="G457" t="inlineStr">
        <is>
          <t>0572</t>
        </is>
      </c>
      <c r="H457" t="n">
        <v>46</v>
      </c>
      <c r="I457" s="289" t="n">
        <v>45992.55208333334</v>
      </c>
      <c r="J457" s="289" t="n">
        <v>45992.40505694444</v>
      </c>
      <c r="K457" t="inlineStr">
        <is>
          <t>(03:31)</t>
        </is>
      </c>
      <c r="L457" t="inlineStr"/>
    </row>
    <row r="458">
      <c r="A458" t="inlineStr">
        <is>
          <t>OO-Skywest</t>
        </is>
      </c>
      <c r="B458" t="n">
        <v>5411</v>
      </c>
      <c r="C458" t="inlineStr">
        <is>
          <t>ORD</t>
        </is>
      </c>
      <c r="D458" t="inlineStr">
        <is>
          <t>OMA</t>
        </is>
      </c>
      <c r="E458" t="inlineStr">
        <is>
          <t>XF - EXTREME WEATHER</t>
        </is>
      </c>
      <c r="F458" t="inlineStr">
        <is>
          <t>ERJ-175</t>
        </is>
      </c>
      <c r="G458" t="inlineStr">
        <is>
          <t>0154</t>
        </is>
      </c>
      <c r="H458" t="n">
        <v>53</v>
      </c>
      <c r="I458" s="289" t="n">
        <v>45990.53125</v>
      </c>
      <c r="J458" s="289" t="n">
        <v>45990.00045210648</v>
      </c>
      <c r="K458" t="inlineStr">
        <is>
          <t>(12:44)</t>
        </is>
      </c>
      <c r="L458" t="inlineStr"/>
    </row>
    <row r="459">
      <c r="A459" t="inlineStr">
        <is>
          <t>OO-Skywest</t>
        </is>
      </c>
      <c r="B459" t="n">
        <v>5417</v>
      </c>
      <c r="C459" t="inlineStr">
        <is>
          <t>GRR</t>
        </is>
      </c>
      <c r="D459" t="inlineStr">
        <is>
          <t>ORD</t>
        </is>
      </c>
      <c r="E459" t="inlineStr">
        <is>
          <t>XF - EXTREME WEATHER</t>
        </is>
      </c>
      <c r="F459" t="inlineStr">
        <is>
          <t>CRJ-200</t>
        </is>
      </c>
      <c r="G459" t="inlineStr">
        <is>
          <t>0904</t>
        </is>
      </c>
      <c r="H459" t="n">
        <v>45</v>
      </c>
      <c r="I459" s="289" t="n">
        <v>45990.64305555556</v>
      </c>
      <c r="J459" s="289" t="n">
        <v>45989.81549917824</v>
      </c>
      <c r="K459" t="inlineStr">
        <is>
          <t>(19:51)</t>
        </is>
      </c>
      <c r="L459" t="inlineStr"/>
    </row>
    <row r="460">
      <c r="A460" t="inlineStr">
        <is>
          <t>OO-Skywest</t>
        </is>
      </c>
      <c r="B460" t="n">
        <v>5417</v>
      </c>
      <c r="C460" t="inlineStr">
        <is>
          <t>GRR</t>
        </is>
      </c>
      <c r="D460" t="inlineStr">
        <is>
          <t>ORD</t>
        </is>
      </c>
      <c r="E460" t="inlineStr">
        <is>
          <t>XF - EXTREME WEATHER</t>
        </is>
      </c>
      <c r="F460" t="inlineStr">
        <is>
          <t>CRJ-200</t>
        </is>
      </c>
      <c r="G460" t="inlineStr">
        <is>
          <t>0448</t>
        </is>
      </c>
      <c r="H460" t="n">
        <v>51</v>
      </c>
      <c r="I460" s="289" t="n">
        <v>45992.64305555556</v>
      </c>
      <c r="J460" s="289" t="n">
        <v>45992.45872319445</v>
      </c>
      <c r="K460" t="inlineStr">
        <is>
          <t>(04:25)</t>
        </is>
      </c>
      <c r="L460" t="inlineStr"/>
    </row>
    <row r="461">
      <c r="A461" t="inlineStr">
        <is>
          <t>OO-Skywest</t>
        </is>
      </c>
      <c r="B461" t="n">
        <v>5420</v>
      </c>
      <c r="C461" t="inlineStr">
        <is>
          <t>MCI</t>
        </is>
      </c>
      <c r="D461" t="inlineStr">
        <is>
          <t>ORD</t>
        </is>
      </c>
      <c r="E461" t="inlineStr">
        <is>
          <t>XF - EXTREME WEATHER</t>
        </is>
      </c>
      <c r="F461" t="inlineStr">
        <is>
          <t>ERJ-175</t>
        </is>
      </c>
      <c r="G461" t="inlineStr">
        <is>
          <t>0160</t>
        </is>
      </c>
      <c r="H461" t="n">
        <v>51</v>
      </c>
      <c r="I461" s="289" t="n">
        <v>45990.41527777778</v>
      </c>
      <c r="J461" s="289" t="n">
        <v>45990.00616523148</v>
      </c>
      <c r="K461" t="inlineStr">
        <is>
          <t>(09:49)</t>
        </is>
      </c>
      <c r="L461" t="inlineStr"/>
    </row>
    <row r="462">
      <c r="A462" t="inlineStr">
        <is>
          <t>OO-Skywest</t>
        </is>
      </c>
      <c r="B462" t="n">
        <v>5422</v>
      </c>
      <c r="C462" t="inlineStr">
        <is>
          <t>MKE</t>
        </is>
      </c>
      <c r="D462" t="inlineStr">
        <is>
          <t>ORD</t>
        </is>
      </c>
      <c r="E462" t="inlineStr">
        <is>
          <t>XF - EXTREME WEATHER</t>
        </is>
      </c>
      <c r="F462" t="inlineStr">
        <is>
          <t>ERJ-175</t>
        </is>
      </c>
      <c r="G462" t="inlineStr">
        <is>
          <t>0157</t>
        </is>
      </c>
      <c r="H462" t="n">
        <v>45</v>
      </c>
      <c r="I462" s="289" t="n">
        <v>45990.71736111111</v>
      </c>
      <c r="J462" s="289" t="n">
        <v>45989.74436359954</v>
      </c>
      <c r="K462" t="inlineStr">
        <is>
          <t>(23:21)</t>
        </is>
      </c>
      <c r="L462" t="inlineStr"/>
    </row>
    <row r="463">
      <c r="A463" t="inlineStr">
        <is>
          <t>OO-Skywest</t>
        </is>
      </c>
      <c r="B463" t="n">
        <v>5422</v>
      </c>
      <c r="C463" t="inlineStr">
        <is>
          <t>MKE</t>
        </is>
      </c>
      <c r="D463" t="inlineStr">
        <is>
          <t>ORD</t>
        </is>
      </c>
      <c r="E463" t="inlineStr">
        <is>
          <t>XF - EXTREME WEATHER</t>
        </is>
      </c>
      <c r="F463" t="inlineStr">
        <is>
          <t>ERJ-175</t>
        </is>
      </c>
      <c r="G463" t="inlineStr">
        <is>
          <t>0145</t>
        </is>
      </c>
      <c r="H463" t="n">
        <v>72</v>
      </c>
      <c r="I463" s="289" t="n">
        <v>45992.71736111111</v>
      </c>
      <c r="J463" s="289" t="n">
        <v>45992.38513518518</v>
      </c>
      <c r="K463" t="inlineStr">
        <is>
          <t>(07:58)</t>
        </is>
      </c>
      <c r="L463" t="inlineStr"/>
    </row>
    <row r="464">
      <c r="A464" t="inlineStr">
        <is>
          <t>OO-Skywest</t>
        </is>
      </c>
      <c r="B464" t="n">
        <v>5427</v>
      </c>
      <c r="C464" t="inlineStr">
        <is>
          <t>ORD</t>
        </is>
      </c>
      <c r="D464" t="inlineStr">
        <is>
          <t>BUF</t>
        </is>
      </c>
      <c r="E464" t="inlineStr">
        <is>
          <t>XF - EXTREME WEATHER</t>
        </is>
      </c>
      <c r="F464" t="inlineStr">
        <is>
          <t>ERJ-175</t>
        </is>
      </c>
      <c r="G464" t="inlineStr">
        <is>
          <t>0140</t>
        </is>
      </c>
      <c r="H464" t="n">
        <v>29</v>
      </c>
      <c r="I464" s="289" t="n">
        <v>45990.58541666667</v>
      </c>
      <c r="J464" s="289" t="n">
        <v>45989.99898621528</v>
      </c>
      <c r="K464" t="inlineStr">
        <is>
          <t>(14:04)</t>
        </is>
      </c>
      <c r="L464" t="inlineStr"/>
    </row>
    <row r="465">
      <c r="A465" t="inlineStr">
        <is>
          <t>OO-Skywest</t>
        </is>
      </c>
      <c r="B465" t="n">
        <v>5427</v>
      </c>
      <c r="C465" t="inlineStr">
        <is>
          <t>ORD</t>
        </is>
      </c>
      <c r="D465" t="inlineStr">
        <is>
          <t>BUF</t>
        </is>
      </c>
      <c r="E465" t="inlineStr">
        <is>
          <t>XF - EXTREME WEATHER</t>
        </is>
      </c>
      <c r="F465" t="inlineStr">
        <is>
          <t>ERJ-175</t>
        </is>
      </c>
      <c r="G465" t="inlineStr">
        <is>
          <t>0617</t>
        </is>
      </c>
      <c r="H465" t="n">
        <v>68</v>
      </c>
      <c r="I465" s="289" t="n">
        <v>45991.58541666667</v>
      </c>
      <c r="J465" s="289" t="n">
        <v>45991.53951856482</v>
      </c>
      <c r="K465" t="inlineStr">
        <is>
          <t>(01:06)</t>
        </is>
      </c>
      <c r="L465" t="inlineStr"/>
    </row>
    <row r="466">
      <c r="A466" t="inlineStr">
        <is>
          <t>OO-Skywest</t>
        </is>
      </c>
      <c r="B466" t="n">
        <v>5431</v>
      </c>
      <c r="C466" t="inlineStr">
        <is>
          <t>LNK</t>
        </is>
      </c>
      <c r="D466" t="inlineStr">
        <is>
          <t>DEN</t>
        </is>
      </c>
      <c r="E466" t="inlineStr">
        <is>
          <t>XF - EXTREME WEATHER</t>
        </is>
      </c>
      <c r="F466" t="inlineStr">
        <is>
          <t>CRJ-200</t>
        </is>
      </c>
      <c r="G466" t="inlineStr">
        <is>
          <t>1913</t>
        </is>
      </c>
      <c r="H466" t="n">
        <v>50</v>
      </c>
      <c r="I466" s="289" t="n">
        <v>45990.71875</v>
      </c>
      <c r="J466" s="289" t="n">
        <v>45989.94852752315</v>
      </c>
      <c r="K466" t="inlineStr">
        <is>
          <t>(18:29)</t>
        </is>
      </c>
      <c r="L466" t="inlineStr"/>
    </row>
    <row r="467">
      <c r="A467" t="inlineStr">
        <is>
          <t>OO-Skywest</t>
        </is>
      </c>
      <c r="B467" t="n">
        <v>5434</v>
      </c>
      <c r="C467" t="inlineStr">
        <is>
          <t>FWA</t>
        </is>
      </c>
      <c r="D467" t="inlineStr">
        <is>
          <t>ORD</t>
        </is>
      </c>
      <c r="E467" t="inlineStr">
        <is>
          <t>XF - EXTREME WEATHER</t>
        </is>
      </c>
      <c r="F467" t="inlineStr">
        <is>
          <t>CRJ-200</t>
        </is>
      </c>
      <c r="G467" t="inlineStr">
        <is>
          <t>0699</t>
        </is>
      </c>
      <c r="H467" t="n">
        <v>50</v>
      </c>
      <c r="I467" s="289" t="n">
        <v>45992.30208333334</v>
      </c>
      <c r="J467" s="289" t="n">
        <v>45992.04650785879</v>
      </c>
      <c r="K467" t="inlineStr">
        <is>
          <t>(06:08)</t>
        </is>
      </c>
      <c r="L467" t="inlineStr"/>
    </row>
    <row r="468">
      <c r="A468" t="inlineStr">
        <is>
          <t>OO-Skywest</t>
        </is>
      </c>
      <c r="B468" t="n">
        <v>5434</v>
      </c>
      <c r="C468" t="inlineStr">
        <is>
          <t>FWA</t>
        </is>
      </c>
      <c r="D468" t="inlineStr">
        <is>
          <t>ORD</t>
        </is>
      </c>
      <c r="E468" t="inlineStr">
        <is>
          <t>XF - EXTREME WEATHER</t>
        </is>
      </c>
      <c r="F468" t="inlineStr">
        <is>
          <t>CRJ-200</t>
        </is>
      </c>
      <c r="G468" t="inlineStr">
        <is>
          <t>0461</t>
        </is>
      </c>
      <c r="H468" t="n">
        <v>50</v>
      </c>
      <c r="I468" s="289" t="n">
        <v>45993.30208333334</v>
      </c>
      <c r="J468" s="289" t="n">
        <v>45993.06566471065</v>
      </c>
      <c r="K468" t="inlineStr">
        <is>
          <t>(05:40)</t>
        </is>
      </c>
      <c r="L468" t="inlineStr"/>
    </row>
    <row r="469">
      <c r="A469" t="inlineStr">
        <is>
          <t>OO-Skywest</t>
        </is>
      </c>
      <c r="B469" t="n">
        <v>5436</v>
      </c>
      <c r="C469" t="inlineStr">
        <is>
          <t>FWA</t>
        </is>
      </c>
      <c r="D469" t="inlineStr">
        <is>
          <t>ORD</t>
        </is>
      </c>
      <c r="E469" t="inlineStr">
        <is>
          <t>XF - EXTREME WEATHER</t>
        </is>
      </c>
      <c r="F469" t="inlineStr">
        <is>
          <t>CRJ-200</t>
        </is>
      </c>
      <c r="G469" t="inlineStr">
        <is>
          <t>0982</t>
        </is>
      </c>
      <c r="H469" t="n">
        <v>45</v>
      </c>
      <c r="I469" s="289" t="n">
        <v>45990.70138888889</v>
      </c>
      <c r="J469" s="289" t="n">
        <v>45989.80979907407</v>
      </c>
      <c r="K469" t="inlineStr">
        <is>
          <t>(21:23)</t>
        </is>
      </c>
      <c r="L469" t="inlineStr"/>
    </row>
    <row r="470">
      <c r="A470" t="inlineStr">
        <is>
          <t>OO-Skywest</t>
        </is>
      </c>
      <c r="B470" t="n">
        <v>5436</v>
      </c>
      <c r="C470" t="inlineStr">
        <is>
          <t>FWA</t>
        </is>
      </c>
      <c r="D470" t="inlineStr">
        <is>
          <t>ORD</t>
        </is>
      </c>
      <c r="E470" t="inlineStr">
        <is>
          <t>XF - EXTREME WEATHER</t>
        </is>
      </c>
      <c r="F470" t="inlineStr">
        <is>
          <t>CRJ-200</t>
        </is>
      </c>
      <c r="G470" t="inlineStr">
        <is>
          <t>0971</t>
        </is>
      </c>
      <c r="H470" t="n">
        <v>50</v>
      </c>
      <c r="I470" s="289" t="n">
        <v>45991.70138888889</v>
      </c>
      <c r="J470" s="289" t="n">
        <v>45991.9282091088</v>
      </c>
      <c r="K470" t="inlineStr">
        <is>
          <t>05:26</t>
        </is>
      </c>
      <c r="L470" t="inlineStr"/>
    </row>
    <row r="471">
      <c r="A471" t="inlineStr">
        <is>
          <t>OO-Skywest</t>
        </is>
      </c>
      <c r="B471" t="n">
        <v>5437</v>
      </c>
      <c r="C471" t="inlineStr">
        <is>
          <t>ORD</t>
        </is>
      </c>
      <c r="D471" t="inlineStr">
        <is>
          <t>DLH</t>
        </is>
      </c>
      <c r="E471" t="inlineStr">
        <is>
          <t>XF - EXTREME WEATHER</t>
        </is>
      </c>
      <c r="F471" t="inlineStr">
        <is>
          <t>CRJ-550</t>
        </is>
      </c>
      <c r="G471" t="inlineStr">
        <is>
          <t>0530</t>
        </is>
      </c>
      <c r="H471" t="n">
        <v>32</v>
      </c>
      <c r="I471" s="289" t="n">
        <v>45990.5375</v>
      </c>
      <c r="J471" s="289" t="n">
        <v>45990.33840121527</v>
      </c>
      <c r="K471" t="inlineStr">
        <is>
          <t>(04:46)</t>
        </is>
      </c>
      <c r="L471" t="inlineStr"/>
    </row>
    <row r="472">
      <c r="A472" t="inlineStr">
        <is>
          <t>OO-Skywest</t>
        </is>
      </c>
      <c r="B472" t="n">
        <v>5439</v>
      </c>
      <c r="C472" t="inlineStr">
        <is>
          <t>ORD</t>
        </is>
      </c>
      <c r="D472" t="inlineStr">
        <is>
          <t>GSP</t>
        </is>
      </c>
      <c r="E472" t="inlineStr">
        <is>
          <t>XF - EXTREME WEATHER</t>
        </is>
      </c>
      <c r="F472" t="inlineStr">
        <is>
          <t>CRJ-550</t>
        </is>
      </c>
      <c r="G472" t="inlineStr">
        <is>
          <t>0773</t>
        </is>
      </c>
      <c r="H472" t="n">
        <v>50</v>
      </c>
      <c r="I472" s="289" t="n">
        <v>45991.36666666667</v>
      </c>
      <c r="J472" s="289" t="n">
        <v>45990.67288653935</v>
      </c>
      <c r="K472" t="inlineStr">
        <is>
          <t>(16:39)</t>
        </is>
      </c>
      <c r="L472" t="inlineStr"/>
    </row>
    <row r="473">
      <c r="A473" t="inlineStr">
        <is>
          <t>OO-Skywest</t>
        </is>
      </c>
      <c r="B473" t="n">
        <v>5439</v>
      </c>
      <c r="C473" t="inlineStr">
        <is>
          <t>ORD</t>
        </is>
      </c>
      <c r="D473" t="inlineStr">
        <is>
          <t>GSP</t>
        </is>
      </c>
      <c r="E473" t="inlineStr">
        <is>
          <t>XF - EXTREME WEATHER</t>
        </is>
      </c>
      <c r="F473" t="inlineStr">
        <is>
          <t>CRJ-550</t>
        </is>
      </c>
      <c r="G473" t="inlineStr">
        <is>
          <t>0783</t>
        </is>
      </c>
      <c r="H473" t="n">
        <v>51</v>
      </c>
      <c r="I473" s="289" t="n">
        <v>45992.36666666667</v>
      </c>
      <c r="J473" s="289" t="n">
        <v>45992.40458725695</v>
      </c>
      <c r="K473" t="inlineStr">
        <is>
          <t>00:54</t>
        </is>
      </c>
      <c r="L473" t="inlineStr"/>
    </row>
    <row r="474">
      <c r="A474" t="inlineStr">
        <is>
          <t>OO-Skywest</t>
        </is>
      </c>
      <c r="B474" t="n">
        <v>5443</v>
      </c>
      <c r="C474" t="inlineStr">
        <is>
          <t>RAP</t>
        </is>
      </c>
      <c r="D474" t="inlineStr">
        <is>
          <t>ORD</t>
        </is>
      </c>
      <c r="E474" t="inlineStr">
        <is>
          <t>XF - EXTREME WEATHER</t>
        </is>
      </c>
      <c r="F474" t="inlineStr">
        <is>
          <t>ERJ-175</t>
        </is>
      </c>
      <c r="G474" t="inlineStr">
        <is>
          <t>1369</t>
        </is>
      </c>
      <c r="H474" t="n">
        <v>41</v>
      </c>
      <c r="I474" s="289" t="n">
        <v>45990.5625</v>
      </c>
      <c r="J474" s="289" t="n">
        <v>45989.98398349537</v>
      </c>
      <c r="K474" t="inlineStr">
        <is>
          <t>(13:53)</t>
        </is>
      </c>
      <c r="L474" t="inlineStr"/>
    </row>
    <row r="475">
      <c r="A475" t="inlineStr">
        <is>
          <t>OO-Skywest</t>
        </is>
      </c>
      <c r="B475" t="n">
        <v>5444</v>
      </c>
      <c r="C475" t="inlineStr">
        <is>
          <t>ORD</t>
        </is>
      </c>
      <c r="D475" t="inlineStr">
        <is>
          <t>DTW</t>
        </is>
      </c>
      <c r="E475" t="inlineStr">
        <is>
          <t>XF - EXTREME WEATHER</t>
        </is>
      </c>
      <c r="F475" t="inlineStr">
        <is>
          <t>ERJ-175</t>
        </is>
      </c>
      <c r="G475" t="inlineStr">
        <is>
          <t>0620</t>
        </is>
      </c>
      <c r="H475" t="n">
        <v>33</v>
      </c>
      <c r="I475" s="289" t="n">
        <v>45990.59722222222</v>
      </c>
      <c r="J475" s="289" t="n">
        <v>45990.54642989583</v>
      </c>
      <c r="K475" t="inlineStr">
        <is>
          <t>(01:13)</t>
        </is>
      </c>
      <c r="L475" t="inlineStr"/>
    </row>
    <row r="476">
      <c r="A476" t="inlineStr">
        <is>
          <t>OO-Skywest</t>
        </is>
      </c>
      <c r="B476" t="n">
        <v>5444</v>
      </c>
      <c r="C476" t="inlineStr">
        <is>
          <t>ORD</t>
        </is>
      </c>
      <c r="D476" t="inlineStr">
        <is>
          <t>SAT</t>
        </is>
      </c>
      <c r="E476" t="inlineStr">
        <is>
          <t>XF - EXTREME WEATHER</t>
        </is>
      </c>
      <c r="F476" t="inlineStr">
        <is>
          <t>ERJ-175</t>
        </is>
      </c>
      <c r="G476" t="inlineStr">
        <is>
          <t>1379</t>
        </is>
      </c>
      <c r="H476" t="n">
        <v>70</v>
      </c>
      <c r="I476" s="289" t="n">
        <v>45991.54375</v>
      </c>
      <c r="J476" s="289" t="n">
        <v>45991.79716065972</v>
      </c>
      <c r="K476" t="inlineStr">
        <is>
          <t>06:04</t>
        </is>
      </c>
      <c r="L476" t="inlineStr"/>
    </row>
    <row r="477">
      <c r="A477" t="inlineStr">
        <is>
          <t>OO-Skywest</t>
        </is>
      </c>
      <c r="B477" t="n">
        <v>5448</v>
      </c>
      <c r="C477" t="inlineStr">
        <is>
          <t>ORD</t>
        </is>
      </c>
      <c r="D477" t="inlineStr">
        <is>
          <t>FWA</t>
        </is>
      </c>
      <c r="E477" t="inlineStr">
        <is>
          <t>XF - EXTREME WEATHER</t>
        </is>
      </c>
      <c r="F477" t="inlineStr">
        <is>
          <t>CRJ-200</t>
        </is>
      </c>
      <c r="G477" t="inlineStr">
        <is>
          <t>0982</t>
        </is>
      </c>
      <c r="H477" t="n">
        <v>36</v>
      </c>
      <c r="I477" s="289" t="n">
        <v>45990.57986111111</v>
      </c>
      <c r="J477" s="289" t="n">
        <v>45989.78353903935</v>
      </c>
      <c r="K477" t="inlineStr">
        <is>
          <t>(19:06)</t>
        </is>
      </c>
      <c r="L477" t="inlineStr"/>
    </row>
    <row r="478">
      <c r="A478" t="inlineStr">
        <is>
          <t>OO-Skywest</t>
        </is>
      </c>
      <c r="B478" t="n">
        <v>5449</v>
      </c>
      <c r="C478" t="inlineStr">
        <is>
          <t>MLI</t>
        </is>
      </c>
      <c r="D478" t="inlineStr">
        <is>
          <t>ORD</t>
        </is>
      </c>
      <c r="E478" t="inlineStr">
        <is>
          <t>XF - EXTREME WEATHER</t>
        </is>
      </c>
      <c r="F478" t="inlineStr">
        <is>
          <t>CRJ-550</t>
        </is>
      </c>
      <c r="G478" t="inlineStr">
        <is>
          <t>0532</t>
        </is>
      </c>
      <c r="H478" t="n">
        <v>39</v>
      </c>
      <c r="I478" s="289" t="n">
        <v>45990.27430555555</v>
      </c>
      <c r="J478" s="289" t="n">
        <v>45989.73013611111</v>
      </c>
      <c r="K478" t="inlineStr">
        <is>
          <t>(13:03)</t>
        </is>
      </c>
      <c r="L478" t="inlineStr"/>
    </row>
    <row r="479">
      <c r="A479" t="inlineStr">
        <is>
          <t>OO-Skywest</t>
        </is>
      </c>
      <c r="B479" t="n">
        <v>5449</v>
      </c>
      <c r="C479" t="inlineStr">
        <is>
          <t>MLI</t>
        </is>
      </c>
      <c r="D479" t="inlineStr">
        <is>
          <t>ORD</t>
        </is>
      </c>
      <c r="E479" t="inlineStr">
        <is>
          <t>XF - EXTREME WEATHER</t>
        </is>
      </c>
      <c r="F479" t="inlineStr">
        <is>
          <t>CRJ-550</t>
        </is>
      </c>
      <c r="G479" t="inlineStr">
        <is>
          <t>0783</t>
        </is>
      </c>
      <c r="H479" t="n">
        <v>49</v>
      </c>
      <c r="I479" s="289" t="n">
        <v>45991.27430555555</v>
      </c>
      <c r="J479" s="289" t="n">
        <v>45990.56352621528</v>
      </c>
      <c r="K479" t="inlineStr">
        <is>
          <t>(17:03)</t>
        </is>
      </c>
      <c r="L479" t="inlineStr"/>
    </row>
    <row r="480">
      <c r="A480" t="inlineStr">
        <is>
          <t>OO-Skywest</t>
        </is>
      </c>
      <c r="B480" t="n">
        <v>5449</v>
      </c>
      <c r="C480" t="inlineStr">
        <is>
          <t>MLI</t>
        </is>
      </c>
      <c r="D480" t="inlineStr">
        <is>
          <t>ORD</t>
        </is>
      </c>
      <c r="E480" t="inlineStr">
        <is>
          <t>XF - EXTREME WEATHER</t>
        </is>
      </c>
      <c r="F480" t="inlineStr">
        <is>
          <t>CRJ-200</t>
        </is>
      </c>
      <c r="G480" t="inlineStr">
        <is>
          <t>0961</t>
        </is>
      </c>
      <c r="H480" t="n">
        <v>50</v>
      </c>
      <c r="I480" s="289" t="n">
        <v>45993.27083333334</v>
      </c>
      <c r="J480" s="289" t="n">
        <v>45993.00428994213</v>
      </c>
      <c r="K480" t="inlineStr">
        <is>
          <t>(06:23)</t>
        </is>
      </c>
      <c r="L480" t="inlineStr"/>
    </row>
    <row r="481">
      <c r="A481" t="inlineStr">
        <is>
          <t>OO-Skywest</t>
        </is>
      </c>
      <c r="B481" t="n">
        <v>5451</v>
      </c>
      <c r="C481" t="inlineStr">
        <is>
          <t>ORD</t>
        </is>
      </c>
      <c r="D481" t="inlineStr">
        <is>
          <t>BNA</t>
        </is>
      </c>
      <c r="E481" t="inlineStr">
        <is>
          <t>XF - EXTREME WEATHER</t>
        </is>
      </c>
      <c r="F481" t="inlineStr">
        <is>
          <t>ERJ-175</t>
        </is>
      </c>
      <c r="G481" t="inlineStr">
        <is>
          <t>1374</t>
        </is>
      </c>
      <c r="H481" t="n">
        <v>48</v>
      </c>
      <c r="I481" s="289" t="n">
        <v>45990.58472222222</v>
      </c>
      <c r="J481" s="289" t="n">
        <v>45989.98940605324</v>
      </c>
      <c r="K481" t="inlineStr">
        <is>
          <t>(14:17)</t>
        </is>
      </c>
      <c r="L481" t="inlineStr"/>
    </row>
    <row r="482">
      <c r="A482" t="inlineStr">
        <is>
          <t>OO-Skywest</t>
        </is>
      </c>
      <c r="B482" t="n">
        <v>5455</v>
      </c>
      <c r="C482" t="inlineStr">
        <is>
          <t>PIA</t>
        </is>
      </c>
      <c r="D482" t="inlineStr">
        <is>
          <t>DEN</t>
        </is>
      </c>
      <c r="E482" t="inlineStr">
        <is>
          <t>XF - EXTREME WEATHER</t>
        </is>
      </c>
      <c r="F482" t="inlineStr">
        <is>
          <t>ERJ-175</t>
        </is>
      </c>
      <c r="G482" t="inlineStr">
        <is>
          <t>0622</t>
        </is>
      </c>
      <c r="H482" t="n">
        <v>63</v>
      </c>
      <c r="I482" s="289" t="n">
        <v>45990.36319444444</v>
      </c>
      <c r="J482" s="289" t="n">
        <v>45989.71178609953</v>
      </c>
      <c r="K482" t="inlineStr">
        <is>
          <t>(15:38)</t>
        </is>
      </c>
      <c r="L482" t="inlineStr"/>
    </row>
    <row r="483">
      <c r="A483" t="inlineStr">
        <is>
          <t>OO-Skywest</t>
        </is>
      </c>
      <c r="B483" t="n">
        <v>5458</v>
      </c>
      <c r="C483" t="inlineStr">
        <is>
          <t>ORD</t>
        </is>
      </c>
      <c r="D483" t="inlineStr">
        <is>
          <t>FSD</t>
        </is>
      </c>
      <c r="E483" t="inlineStr">
        <is>
          <t>XF - EXTREME WEATHER</t>
        </is>
      </c>
      <c r="F483" t="inlineStr">
        <is>
          <t>ERJ-175</t>
        </is>
      </c>
      <c r="G483" t="inlineStr">
        <is>
          <t>0208</t>
        </is>
      </c>
      <c r="H483" t="n">
        <v>57</v>
      </c>
      <c r="I483" s="289" t="n">
        <v>45990.65277777778</v>
      </c>
      <c r="J483" s="289" t="n">
        <v>45990.60984623843</v>
      </c>
      <c r="K483" t="inlineStr">
        <is>
          <t>(01:01)</t>
        </is>
      </c>
      <c r="L483" t="inlineStr"/>
    </row>
    <row r="484">
      <c r="A484" t="inlineStr">
        <is>
          <t>OO-Skywest</t>
        </is>
      </c>
      <c r="B484" t="n">
        <v>5462</v>
      </c>
      <c r="C484" t="inlineStr">
        <is>
          <t>FAR</t>
        </is>
      </c>
      <c r="D484" t="inlineStr">
        <is>
          <t>DEN</t>
        </is>
      </c>
      <c r="E484" t="inlineStr">
        <is>
          <t>XF - EXTREME WEATHER</t>
        </is>
      </c>
      <c r="F484" t="inlineStr">
        <is>
          <t>CRJ-550</t>
        </is>
      </c>
      <c r="G484" t="inlineStr">
        <is>
          <t>0762</t>
        </is>
      </c>
      <c r="H484" t="n">
        <v>39</v>
      </c>
      <c r="I484" s="289" t="n">
        <v>45990.48263888889</v>
      </c>
      <c r="J484" s="289" t="n">
        <v>45990.60210376157</v>
      </c>
      <c r="K484" t="inlineStr">
        <is>
          <t>02:52</t>
        </is>
      </c>
      <c r="L484" t="inlineStr"/>
    </row>
    <row r="485">
      <c r="A485" t="inlineStr">
        <is>
          <t>OO-Skywest</t>
        </is>
      </c>
      <c r="B485" t="n">
        <v>5463</v>
      </c>
      <c r="C485" t="inlineStr">
        <is>
          <t>BNA</t>
        </is>
      </c>
      <c r="D485" t="inlineStr">
        <is>
          <t>ORD</t>
        </is>
      </c>
      <c r="E485" t="inlineStr">
        <is>
          <t>XF - EXTREME WEATHER</t>
        </is>
      </c>
      <c r="F485" t="inlineStr">
        <is>
          <t>ERJ-175</t>
        </is>
      </c>
      <c r="G485" t="inlineStr">
        <is>
          <t>1374</t>
        </is>
      </c>
      <c r="H485" t="n">
        <v>63</v>
      </c>
      <c r="I485" s="289" t="n">
        <v>45990.69444444445</v>
      </c>
      <c r="J485" s="289" t="n">
        <v>45990.61052444445</v>
      </c>
      <c r="K485" t="inlineStr">
        <is>
          <t>(02:00)</t>
        </is>
      </c>
      <c r="L485" t="inlineStr"/>
    </row>
    <row r="486">
      <c r="A486" t="inlineStr">
        <is>
          <t>OO-Skywest</t>
        </is>
      </c>
      <c r="B486" t="n">
        <v>5466</v>
      </c>
      <c r="C486" t="inlineStr">
        <is>
          <t>FWA</t>
        </is>
      </c>
      <c r="D486" t="inlineStr">
        <is>
          <t>ORD</t>
        </is>
      </c>
      <c r="E486" t="inlineStr">
        <is>
          <t>XF - EXTREME WEATHER</t>
        </is>
      </c>
      <c r="F486" t="inlineStr">
        <is>
          <t>CRJ-550</t>
        </is>
      </c>
      <c r="G486" t="inlineStr">
        <is>
          <t>0785</t>
        </is>
      </c>
      <c r="H486" t="n">
        <v>46</v>
      </c>
      <c r="I486" s="289" t="n">
        <v>45990.7625</v>
      </c>
      <c r="J486" s="289" t="n">
        <v>45990.4698760301</v>
      </c>
      <c r="K486" t="inlineStr">
        <is>
          <t>(07:01)</t>
        </is>
      </c>
      <c r="L486" t="inlineStr"/>
    </row>
    <row r="487">
      <c r="A487" t="inlineStr">
        <is>
          <t>OO-Skywest</t>
        </is>
      </c>
      <c r="B487" t="n">
        <v>5470</v>
      </c>
      <c r="C487" t="inlineStr">
        <is>
          <t>ORD</t>
        </is>
      </c>
      <c r="D487" t="inlineStr">
        <is>
          <t>GEG</t>
        </is>
      </c>
      <c r="E487" t="inlineStr">
        <is>
          <t>XF - EXTREME WEATHER</t>
        </is>
      </c>
      <c r="F487" t="inlineStr">
        <is>
          <t>ERJ-175</t>
        </is>
      </c>
      <c r="G487" t="inlineStr">
        <is>
          <t>0133</t>
        </is>
      </c>
      <c r="H487" t="n">
        <v>59</v>
      </c>
      <c r="I487" s="289" t="n">
        <v>45990.38541666666</v>
      </c>
      <c r="J487" s="289" t="n">
        <v>45990.73492009259</v>
      </c>
      <c r="K487" t="inlineStr">
        <is>
          <t>08:23</t>
        </is>
      </c>
      <c r="L487" t="inlineStr"/>
    </row>
    <row r="488">
      <c r="A488" t="inlineStr">
        <is>
          <t>OO-Skywest</t>
        </is>
      </c>
      <c r="B488" t="n">
        <v>5473</v>
      </c>
      <c r="C488" t="inlineStr">
        <is>
          <t>MBS</t>
        </is>
      </c>
      <c r="D488" t="inlineStr">
        <is>
          <t>ORD</t>
        </is>
      </c>
      <c r="E488" t="inlineStr">
        <is>
          <t>XU - WX/ATC-UA INITIATED</t>
        </is>
      </c>
      <c r="F488" t="inlineStr">
        <is>
          <t>CRJ-550</t>
        </is>
      </c>
      <c r="G488" t="inlineStr">
        <is>
          <t>0572</t>
        </is>
      </c>
      <c r="H488" t="n">
        <v>46</v>
      </c>
      <c r="I488" s="289" t="n">
        <v>45991.29861111111</v>
      </c>
      <c r="J488" s="289" t="n">
        <v>45991.32643883102</v>
      </c>
      <c r="K488" t="inlineStr">
        <is>
          <t>00:40</t>
        </is>
      </c>
      <c r="L488" t="inlineStr"/>
    </row>
    <row r="489">
      <c r="A489" t="inlineStr">
        <is>
          <t>OO-Skywest</t>
        </is>
      </c>
      <c r="B489" t="n">
        <v>5474</v>
      </c>
      <c r="C489" t="inlineStr">
        <is>
          <t>ORD</t>
        </is>
      </c>
      <c r="D489" t="inlineStr">
        <is>
          <t>MBS</t>
        </is>
      </c>
      <c r="E489" t="inlineStr">
        <is>
          <t>XF - EXTREME WEATHER</t>
        </is>
      </c>
      <c r="F489" t="inlineStr">
        <is>
          <t>CRJ-550</t>
        </is>
      </c>
      <c r="G489" t="inlineStr">
        <is>
          <t>0723</t>
        </is>
      </c>
      <c r="H489" t="n">
        <v>49</v>
      </c>
      <c r="I489" s="289" t="n">
        <v>45990.76388888889</v>
      </c>
      <c r="J489" s="289" t="n">
        <v>45990.34682115741</v>
      </c>
      <c r="K489" t="inlineStr">
        <is>
          <t>(10:00)</t>
        </is>
      </c>
      <c r="L489" t="inlineStr"/>
    </row>
    <row r="490">
      <c r="A490" t="inlineStr">
        <is>
          <t>OO-Skywest</t>
        </is>
      </c>
      <c r="B490" t="n">
        <v>5477</v>
      </c>
      <c r="C490" t="inlineStr">
        <is>
          <t>MBS</t>
        </is>
      </c>
      <c r="D490" t="inlineStr">
        <is>
          <t>ORD</t>
        </is>
      </c>
      <c r="E490" t="inlineStr">
        <is>
          <t>XF - EXTREME WEATHER</t>
        </is>
      </c>
      <c r="F490" t="inlineStr">
        <is>
          <t>CRJ-550</t>
        </is>
      </c>
      <c r="G490" t="inlineStr">
        <is>
          <t>0572</t>
        </is>
      </c>
      <c r="H490" t="n">
        <v>50</v>
      </c>
      <c r="I490" s="289" t="n">
        <v>45990.69444444445</v>
      </c>
      <c r="J490" s="289" t="n">
        <v>45990.62581585648</v>
      </c>
      <c r="K490" t="inlineStr">
        <is>
          <t>(01:38)</t>
        </is>
      </c>
      <c r="L490" t="inlineStr"/>
    </row>
    <row r="491">
      <c r="A491" t="inlineStr">
        <is>
          <t>OO-Skywest</t>
        </is>
      </c>
      <c r="B491" t="n">
        <v>5477</v>
      </c>
      <c r="C491" t="inlineStr">
        <is>
          <t>MBS</t>
        </is>
      </c>
      <c r="D491" t="inlineStr">
        <is>
          <t>ORD</t>
        </is>
      </c>
      <c r="E491" t="inlineStr">
        <is>
          <t>XF - EXTREME WEATHER</t>
        </is>
      </c>
      <c r="F491" t="inlineStr">
        <is>
          <t>CRJ-200</t>
        </is>
      </c>
      <c r="G491" t="inlineStr">
        <is>
          <t>0466</t>
        </is>
      </c>
      <c r="H491" t="n">
        <v>50</v>
      </c>
      <c r="I491" s="289" t="n">
        <v>45993.69444444445</v>
      </c>
      <c r="J491" s="289" t="n">
        <v>45993.76535877315</v>
      </c>
      <c r="K491" t="inlineStr">
        <is>
          <t>01:42</t>
        </is>
      </c>
      <c r="L491" t="inlineStr"/>
    </row>
    <row r="492">
      <c r="A492" t="inlineStr">
        <is>
          <t>OO-Skywest</t>
        </is>
      </c>
      <c r="B492" t="n">
        <v>5478</v>
      </c>
      <c r="C492" t="inlineStr">
        <is>
          <t>MDT</t>
        </is>
      </c>
      <c r="D492" t="inlineStr">
        <is>
          <t>ORD</t>
        </is>
      </c>
      <c r="E492" t="inlineStr">
        <is>
          <t>XF - EXTREME WEATHER</t>
        </is>
      </c>
      <c r="F492" t="inlineStr">
        <is>
          <t>ERJ-175</t>
        </is>
      </c>
      <c r="G492" t="inlineStr">
        <is>
          <t>0165</t>
        </is>
      </c>
      <c r="H492" t="n">
        <v>55</v>
      </c>
      <c r="I492" s="289" t="n">
        <v>45990.73611111111</v>
      </c>
      <c r="J492" s="289" t="n">
        <v>45990.46359590278</v>
      </c>
      <c r="K492" t="inlineStr">
        <is>
          <t>(06:32)</t>
        </is>
      </c>
      <c r="L492" t="inlineStr"/>
    </row>
    <row r="493">
      <c r="A493" t="inlineStr">
        <is>
          <t>OO-Skywest</t>
        </is>
      </c>
      <c r="B493" t="n">
        <v>5483</v>
      </c>
      <c r="C493" t="inlineStr">
        <is>
          <t>ORD</t>
        </is>
      </c>
      <c r="D493" t="inlineStr">
        <is>
          <t>OKC</t>
        </is>
      </c>
      <c r="E493" t="inlineStr">
        <is>
          <t>XF - EXTREME WEATHER</t>
        </is>
      </c>
      <c r="F493" t="inlineStr">
        <is>
          <t>ERJ-175</t>
        </is>
      </c>
      <c r="G493" t="inlineStr">
        <is>
          <t>0206</t>
        </is>
      </c>
      <c r="H493" t="n">
        <v>53</v>
      </c>
      <c r="I493" s="289" t="n">
        <v>45990.81597222222</v>
      </c>
      <c r="J493" s="289" t="n">
        <v>45990.06180054398</v>
      </c>
      <c r="K493" t="inlineStr">
        <is>
          <t>(18:06)</t>
        </is>
      </c>
      <c r="L493" t="inlineStr"/>
    </row>
    <row r="494">
      <c r="A494" t="inlineStr">
        <is>
          <t>OO-Skywest</t>
        </is>
      </c>
      <c r="B494" t="n">
        <v>5489</v>
      </c>
      <c r="C494" t="inlineStr">
        <is>
          <t>SBN</t>
        </is>
      </c>
      <c r="D494" t="inlineStr">
        <is>
          <t>ORD</t>
        </is>
      </c>
      <c r="E494" t="inlineStr">
        <is>
          <t>XF - EXTREME WEATHER</t>
        </is>
      </c>
      <c r="F494" t="inlineStr">
        <is>
          <t>CRJ-550</t>
        </is>
      </c>
      <c r="G494" t="inlineStr">
        <is>
          <t>0767</t>
        </is>
      </c>
      <c r="H494" t="n">
        <v>46</v>
      </c>
      <c r="I494" s="289" t="n">
        <v>45990.54722222222</v>
      </c>
      <c r="J494" s="289" t="n">
        <v>45990.3840271875</v>
      </c>
      <c r="K494" t="inlineStr">
        <is>
          <t>(03:55)</t>
        </is>
      </c>
      <c r="L494" t="inlineStr"/>
    </row>
    <row r="495">
      <c r="A495" t="inlineStr">
        <is>
          <t>OO-Skywest</t>
        </is>
      </c>
      <c r="B495" t="n">
        <v>5493</v>
      </c>
      <c r="C495" t="inlineStr">
        <is>
          <t>TYS</t>
        </is>
      </c>
      <c r="D495" t="inlineStr">
        <is>
          <t>ORD</t>
        </is>
      </c>
      <c r="E495" t="inlineStr">
        <is>
          <t>XF - EXTREME WEATHER</t>
        </is>
      </c>
      <c r="F495" t="inlineStr">
        <is>
          <t>CRJ-200</t>
        </is>
      </c>
      <c r="G495" t="inlineStr">
        <is>
          <t>0445</t>
        </is>
      </c>
      <c r="H495" t="n">
        <v>45</v>
      </c>
      <c r="I495" s="289" t="n">
        <v>45990.35138888889</v>
      </c>
      <c r="J495" s="289" t="n">
        <v>45989.95749858797</v>
      </c>
      <c r="K495" t="inlineStr">
        <is>
          <t>(09:27)</t>
        </is>
      </c>
      <c r="L495" t="inlineStr"/>
    </row>
    <row r="496">
      <c r="A496" t="inlineStr">
        <is>
          <t>OO-Skywest</t>
        </is>
      </c>
      <c r="B496" t="n">
        <v>5499</v>
      </c>
      <c r="C496" t="inlineStr">
        <is>
          <t>ORD</t>
        </is>
      </c>
      <c r="D496" t="inlineStr">
        <is>
          <t>SBN</t>
        </is>
      </c>
      <c r="E496" t="inlineStr">
        <is>
          <t>XF - EXTREME WEATHER</t>
        </is>
      </c>
      <c r="F496" t="inlineStr">
        <is>
          <t>CRJ-550</t>
        </is>
      </c>
      <c r="G496" t="inlineStr">
        <is>
          <t>0533</t>
        </is>
      </c>
      <c r="H496" t="n">
        <v>34</v>
      </c>
      <c r="I496" s="289" t="n">
        <v>45990.81597222222</v>
      </c>
      <c r="J496" s="289" t="n">
        <v>45990.0227228588</v>
      </c>
      <c r="K496" t="inlineStr">
        <is>
          <t>(19:02)</t>
        </is>
      </c>
      <c r="L496" t="inlineStr"/>
    </row>
    <row r="497">
      <c r="A497" t="inlineStr">
        <is>
          <t>OO-Skywest</t>
        </is>
      </c>
      <c r="B497" t="n">
        <v>5499</v>
      </c>
      <c r="C497" t="inlineStr">
        <is>
          <t>ORD</t>
        </is>
      </c>
      <c r="D497" t="inlineStr">
        <is>
          <t>SBN</t>
        </is>
      </c>
      <c r="E497" t="inlineStr">
        <is>
          <t>XF - EXTREME WEATHER</t>
        </is>
      </c>
      <c r="F497" t="inlineStr">
        <is>
          <t>CRJ-550</t>
        </is>
      </c>
      <c r="G497" t="inlineStr">
        <is>
          <t>0718</t>
        </is>
      </c>
      <c r="H497" t="n">
        <v>50</v>
      </c>
      <c r="I497" s="289" t="n">
        <v>45992.81597222222</v>
      </c>
      <c r="J497" s="289" t="n">
        <v>45993.0156525463</v>
      </c>
      <c r="K497" t="inlineStr">
        <is>
          <t>04:47</t>
        </is>
      </c>
      <c r="L497" t="inlineStr"/>
    </row>
    <row r="498">
      <c r="A498" t="inlineStr">
        <is>
          <t>OO-Skywest</t>
        </is>
      </c>
      <c r="B498" t="n">
        <v>5505</v>
      </c>
      <c r="C498" t="inlineStr">
        <is>
          <t>ORD</t>
        </is>
      </c>
      <c r="D498" t="inlineStr">
        <is>
          <t>SBN</t>
        </is>
      </c>
      <c r="E498" t="inlineStr">
        <is>
          <t>XF - EXTREME WEATHER</t>
        </is>
      </c>
      <c r="F498" t="inlineStr">
        <is>
          <t>CRJ-200</t>
        </is>
      </c>
      <c r="G498" t="inlineStr">
        <is>
          <t>0917</t>
        </is>
      </c>
      <c r="H498" t="n">
        <v>45</v>
      </c>
      <c r="I498" s="289" t="n">
        <v>45990.67361111111</v>
      </c>
      <c r="J498" s="289" t="n">
        <v>45989.79403193287</v>
      </c>
      <c r="K498" t="inlineStr">
        <is>
          <t>(21:06)</t>
        </is>
      </c>
      <c r="L498" t="inlineStr"/>
    </row>
    <row r="499">
      <c r="A499" t="inlineStr">
        <is>
          <t>OO-Skywest</t>
        </is>
      </c>
      <c r="B499" t="n">
        <v>5505</v>
      </c>
      <c r="C499" t="inlineStr">
        <is>
          <t>ORD</t>
        </is>
      </c>
      <c r="D499" t="inlineStr">
        <is>
          <t>SBN</t>
        </is>
      </c>
      <c r="E499" t="inlineStr">
        <is>
          <t>XF - EXTREME WEATHER</t>
        </is>
      </c>
      <c r="F499" t="inlineStr">
        <is>
          <t>CRJ-200</t>
        </is>
      </c>
      <c r="G499" t="inlineStr">
        <is>
          <t>1905</t>
        </is>
      </c>
      <c r="H499" t="n">
        <v>50</v>
      </c>
      <c r="I499" s="289" t="n">
        <v>45992.67361111111</v>
      </c>
      <c r="J499" s="289" t="n">
        <v>45992.41717457176</v>
      </c>
      <c r="K499" t="inlineStr">
        <is>
          <t>(06:09)</t>
        </is>
      </c>
      <c r="L499" t="inlineStr"/>
    </row>
    <row r="500">
      <c r="A500" t="inlineStr">
        <is>
          <t>OO-Skywest</t>
        </is>
      </c>
      <c r="B500" t="n">
        <v>5510</v>
      </c>
      <c r="C500" t="inlineStr">
        <is>
          <t>ORD</t>
        </is>
      </c>
      <c r="D500" t="inlineStr">
        <is>
          <t>LNK</t>
        </is>
      </c>
      <c r="E500" t="inlineStr">
        <is>
          <t>XF - EXTREME WEATHER</t>
        </is>
      </c>
      <c r="F500" t="inlineStr">
        <is>
          <t>CRJ-550</t>
        </is>
      </c>
      <c r="G500" t="inlineStr">
        <is>
          <t>1753</t>
        </is>
      </c>
      <c r="H500" t="n">
        <v>43</v>
      </c>
      <c r="I500" s="289" t="n">
        <v>45990.53125</v>
      </c>
      <c r="J500" s="289" t="n">
        <v>45990.4377390625</v>
      </c>
      <c r="K500" t="inlineStr">
        <is>
          <t>(02:14)</t>
        </is>
      </c>
      <c r="L500" t="inlineStr"/>
    </row>
    <row r="501">
      <c r="A501" t="inlineStr">
        <is>
          <t>OO-Skywest</t>
        </is>
      </c>
      <c r="B501" t="n">
        <v>5510</v>
      </c>
      <c r="C501" t="inlineStr">
        <is>
          <t>ORD</t>
        </is>
      </c>
      <c r="D501" t="inlineStr">
        <is>
          <t>LNK</t>
        </is>
      </c>
      <c r="E501" t="inlineStr">
        <is>
          <t>XF - EXTREME WEATHER</t>
        </is>
      </c>
      <c r="F501" t="inlineStr">
        <is>
          <t>CRJ-550</t>
        </is>
      </c>
      <c r="G501" t="inlineStr">
        <is>
          <t>0571</t>
        </is>
      </c>
      <c r="H501" t="n">
        <v>52</v>
      </c>
      <c r="I501" s="289" t="n">
        <v>45992.53125</v>
      </c>
      <c r="J501" s="289" t="n">
        <v>45992.33917347222</v>
      </c>
      <c r="K501" t="inlineStr">
        <is>
          <t>(04:36)</t>
        </is>
      </c>
      <c r="L501" t="inlineStr"/>
    </row>
    <row r="502">
      <c r="A502" t="inlineStr">
        <is>
          <t>OO-Skywest</t>
        </is>
      </c>
      <c r="B502" t="n">
        <v>5510</v>
      </c>
      <c r="C502" t="inlineStr">
        <is>
          <t>ORD</t>
        </is>
      </c>
      <c r="D502" t="inlineStr">
        <is>
          <t>LNK</t>
        </is>
      </c>
      <c r="E502" t="inlineStr">
        <is>
          <t>XF - EXTREME WEATHER</t>
        </is>
      </c>
      <c r="F502" t="inlineStr">
        <is>
          <t>CRJ-550</t>
        </is>
      </c>
      <c r="G502" t="inlineStr">
        <is>
          <t>0718</t>
        </is>
      </c>
      <c r="H502" t="n">
        <v>46</v>
      </c>
      <c r="I502" s="289" t="n">
        <v>45993.53472222222</v>
      </c>
      <c r="J502" s="289" t="n">
        <v>45993.74196447917</v>
      </c>
      <c r="K502" t="inlineStr">
        <is>
          <t>04:58</t>
        </is>
      </c>
      <c r="L502" t="inlineStr"/>
    </row>
    <row r="503">
      <c r="A503" t="inlineStr">
        <is>
          <t>OO-Skywest</t>
        </is>
      </c>
      <c r="B503" t="n">
        <v>5516</v>
      </c>
      <c r="C503" t="inlineStr">
        <is>
          <t>GSP</t>
        </is>
      </c>
      <c r="D503" t="inlineStr">
        <is>
          <t>ORD</t>
        </is>
      </c>
      <c r="E503" t="inlineStr">
        <is>
          <t>XF - EXTREME WEATHER</t>
        </is>
      </c>
      <c r="F503" t="inlineStr">
        <is>
          <t>CRJ-550</t>
        </is>
      </c>
      <c r="G503" t="inlineStr">
        <is>
          <t>1603</t>
        </is>
      </c>
      <c r="H503" t="n">
        <v>46</v>
      </c>
      <c r="I503" s="289" t="n">
        <v>45990.51597222222</v>
      </c>
      <c r="J503" s="289" t="n">
        <v>45990.04243365741</v>
      </c>
      <c r="K503" t="inlineStr">
        <is>
          <t>(11:21)</t>
        </is>
      </c>
      <c r="L503" t="inlineStr"/>
    </row>
    <row r="504">
      <c r="A504" t="inlineStr">
        <is>
          <t>OO-Skywest</t>
        </is>
      </c>
      <c r="B504" t="n">
        <v>5516</v>
      </c>
      <c r="C504" t="inlineStr">
        <is>
          <t>GSP</t>
        </is>
      </c>
      <c r="D504" t="inlineStr">
        <is>
          <t>ORD</t>
        </is>
      </c>
      <c r="E504" t="inlineStr">
        <is>
          <t>XF - EXTREME WEATHER</t>
        </is>
      </c>
      <c r="F504" t="inlineStr">
        <is>
          <t>CRJ-550</t>
        </is>
      </c>
      <c r="G504" t="inlineStr">
        <is>
          <t>0783</t>
        </is>
      </c>
      <c r="H504" t="n">
        <v>50</v>
      </c>
      <c r="I504" s="289" t="n">
        <v>45992.51597222222</v>
      </c>
      <c r="J504" s="289" t="n">
        <v>45992.44625472222</v>
      </c>
      <c r="K504" t="inlineStr">
        <is>
          <t>(01:40)</t>
        </is>
      </c>
      <c r="L504" t="inlineStr"/>
    </row>
    <row r="505">
      <c r="A505" t="inlineStr">
        <is>
          <t>OO-Skywest</t>
        </is>
      </c>
      <c r="B505" t="n">
        <v>5517</v>
      </c>
      <c r="C505" t="inlineStr">
        <is>
          <t>ORD</t>
        </is>
      </c>
      <c r="D505" t="inlineStr">
        <is>
          <t>PVD</t>
        </is>
      </c>
      <c r="E505" t="inlineStr">
        <is>
          <t>XF - EXTREME WEATHER</t>
        </is>
      </c>
      <c r="F505" t="inlineStr">
        <is>
          <t>ERJ-175</t>
        </is>
      </c>
      <c r="G505" t="inlineStr">
        <is>
          <t>0154</t>
        </is>
      </c>
      <c r="H505" t="n">
        <v>68</v>
      </c>
      <c r="I505" s="289" t="n">
        <v>45990.75347222222</v>
      </c>
      <c r="J505" s="289" t="n">
        <v>45990.02464372685</v>
      </c>
      <c r="K505" t="inlineStr">
        <is>
          <t>(17:29)</t>
        </is>
      </c>
      <c r="L505" t="inlineStr"/>
    </row>
    <row r="506">
      <c r="A506" t="inlineStr">
        <is>
          <t>OO-Skywest</t>
        </is>
      </c>
      <c r="B506" t="n">
        <v>5517</v>
      </c>
      <c r="C506" t="inlineStr">
        <is>
          <t>ORD</t>
        </is>
      </c>
      <c r="D506" t="inlineStr">
        <is>
          <t>PVD</t>
        </is>
      </c>
      <c r="E506" t="inlineStr">
        <is>
          <t>XF - EXTREME WEATHER</t>
        </is>
      </c>
      <c r="F506" t="inlineStr">
        <is>
          <t>ERJ-175</t>
        </is>
      </c>
      <c r="G506" t="inlineStr">
        <is>
          <t>0128</t>
        </is>
      </c>
      <c r="H506" t="n">
        <v>75</v>
      </c>
      <c r="I506" s="289" t="n">
        <v>45991.75347222222</v>
      </c>
      <c r="J506" s="289" t="n">
        <v>45991.92273471065</v>
      </c>
      <c r="K506" t="inlineStr">
        <is>
          <t>04:03</t>
        </is>
      </c>
      <c r="L506" t="inlineStr"/>
    </row>
    <row r="507">
      <c r="A507" t="inlineStr">
        <is>
          <t>OO-Skywest</t>
        </is>
      </c>
      <c r="B507" t="n">
        <v>5521</v>
      </c>
      <c r="C507" t="inlineStr">
        <is>
          <t>ORD</t>
        </is>
      </c>
      <c r="D507" t="inlineStr">
        <is>
          <t>COU</t>
        </is>
      </c>
      <c r="E507" t="inlineStr">
        <is>
          <t>XF - EXTREME WEATHER</t>
        </is>
      </c>
      <c r="F507" t="inlineStr">
        <is>
          <t>CRJ-550</t>
        </is>
      </c>
      <c r="G507" t="inlineStr">
        <is>
          <t>0723</t>
        </is>
      </c>
      <c r="H507" t="n">
        <v>37</v>
      </c>
      <c r="I507" s="289" t="n">
        <v>45990.53125</v>
      </c>
      <c r="J507" s="289" t="n">
        <v>45990.47554592592</v>
      </c>
      <c r="K507" t="inlineStr">
        <is>
          <t>(01:20)</t>
        </is>
      </c>
      <c r="L507" t="inlineStr"/>
    </row>
    <row r="508">
      <c r="A508" t="inlineStr">
        <is>
          <t>OO-Skywest</t>
        </is>
      </c>
      <c r="B508" t="n">
        <v>5523</v>
      </c>
      <c r="C508" t="inlineStr">
        <is>
          <t>ORD</t>
        </is>
      </c>
      <c r="D508" t="inlineStr">
        <is>
          <t>GRB</t>
        </is>
      </c>
      <c r="E508" t="inlineStr">
        <is>
          <t>XF - EXTREME WEATHER</t>
        </is>
      </c>
      <c r="F508" t="inlineStr">
        <is>
          <t>CRJ-200</t>
        </is>
      </c>
      <c r="G508" t="inlineStr">
        <is>
          <t>1913</t>
        </is>
      </c>
      <c r="H508" t="n">
        <v>24</v>
      </c>
      <c r="I508" s="289" t="n">
        <v>45990.64930555555</v>
      </c>
      <c r="J508" s="289" t="n">
        <v>45989.78963995371</v>
      </c>
      <c r="K508" t="inlineStr">
        <is>
          <t>(20:37)</t>
        </is>
      </c>
      <c r="L508" t="inlineStr"/>
    </row>
    <row r="509">
      <c r="A509" t="inlineStr">
        <is>
          <t>OO-Skywest</t>
        </is>
      </c>
      <c r="B509" t="n">
        <v>5523</v>
      </c>
      <c r="C509" t="inlineStr">
        <is>
          <t>ORD</t>
        </is>
      </c>
      <c r="D509" t="inlineStr">
        <is>
          <t>GRB</t>
        </is>
      </c>
      <c r="E509" t="inlineStr">
        <is>
          <t>XU - WX/ATC-UA INITIATED</t>
        </is>
      </c>
      <c r="F509" t="inlineStr">
        <is>
          <t>CRJ-200</t>
        </is>
      </c>
      <c r="G509" t="inlineStr">
        <is>
          <t>1917</t>
        </is>
      </c>
      <c r="H509" t="n">
        <v>32</v>
      </c>
      <c r="I509" s="289" t="n">
        <v>45991.64930555555</v>
      </c>
      <c r="J509" s="289" t="n">
        <v>45991.29876027778</v>
      </c>
      <c r="K509" t="inlineStr">
        <is>
          <t>(08:24)</t>
        </is>
      </c>
      <c r="L509" t="inlineStr"/>
    </row>
    <row r="510">
      <c r="A510" t="inlineStr">
        <is>
          <t>OO-Skywest</t>
        </is>
      </c>
      <c r="B510" t="n">
        <v>5538</v>
      </c>
      <c r="C510" t="inlineStr">
        <is>
          <t>ORD</t>
        </is>
      </c>
      <c r="D510" t="inlineStr">
        <is>
          <t>HSV</t>
        </is>
      </c>
      <c r="E510" t="inlineStr">
        <is>
          <t>XF - EXTREME WEATHER</t>
        </is>
      </c>
      <c r="F510" t="inlineStr">
        <is>
          <t>ERJ-175</t>
        </is>
      </c>
      <c r="G510" t="inlineStr">
        <is>
          <t>0156</t>
        </is>
      </c>
      <c r="H510" t="n">
        <v>64</v>
      </c>
      <c r="I510" s="289" t="n">
        <v>45990.74930555555</v>
      </c>
      <c r="J510" s="289" t="n">
        <v>45990.34342840278</v>
      </c>
      <c r="K510" t="inlineStr">
        <is>
          <t>(09:44)</t>
        </is>
      </c>
      <c r="L510" t="inlineStr"/>
    </row>
    <row r="511">
      <c r="A511" t="inlineStr">
        <is>
          <t>OO-Skywest</t>
        </is>
      </c>
      <c r="B511" t="n">
        <v>5550</v>
      </c>
      <c r="C511" t="inlineStr">
        <is>
          <t>ORD</t>
        </is>
      </c>
      <c r="D511" t="inlineStr">
        <is>
          <t>MLI</t>
        </is>
      </c>
      <c r="E511" t="inlineStr">
        <is>
          <t>XF - EXTREME WEATHER</t>
        </is>
      </c>
      <c r="F511" t="inlineStr">
        <is>
          <t>CRJ-550</t>
        </is>
      </c>
      <c r="G511" t="inlineStr">
        <is>
          <t>0771</t>
        </is>
      </c>
      <c r="H511" t="n">
        <v>45</v>
      </c>
      <c r="I511" s="289" t="n">
        <v>45990.59027777778</v>
      </c>
      <c r="J511" s="289" t="n">
        <v>45990.4616944213</v>
      </c>
      <c r="K511" t="inlineStr">
        <is>
          <t>(03:05)</t>
        </is>
      </c>
      <c r="L511" t="inlineStr"/>
    </row>
    <row r="512">
      <c r="A512" t="inlineStr">
        <is>
          <t>OO-Skywest</t>
        </is>
      </c>
      <c r="B512" t="n">
        <v>5550</v>
      </c>
      <c r="C512" t="inlineStr">
        <is>
          <t>ORD</t>
        </is>
      </c>
      <c r="D512" t="inlineStr">
        <is>
          <t>MLI</t>
        </is>
      </c>
      <c r="E512" t="inlineStr">
        <is>
          <t>XF - EXTREME WEATHER</t>
        </is>
      </c>
      <c r="F512" t="inlineStr">
        <is>
          <t>CRJ-550</t>
        </is>
      </c>
      <c r="G512" t="inlineStr">
        <is>
          <t>1753</t>
        </is>
      </c>
      <c r="H512" t="n">
        <v>44</v>
      </c>
      <c r="I512" s="289" t="n">
        <v>45991.59027777778</v>
      </c>
      <c r="J512" s="289" t="n">
        <v>45991.49402371528</v>
      </c>
      <c r="K512" t="inlineStr">
        <is>
          <t>(02:18)</t>
        </is>
      </c>
      <c r="L512" t="inlineStr"/>
    </row>
    <row r="513">
      <c r="A513" t="inlineStr">
        <is>
          <t>OO-Skywest</t>
        </is>
      </c>
      <c r="B513" t="n">
        <v>5555</v>
      </c>
      <c r="C513" t="inlineStr">
        <is>
          <t>ORD</t>
        </is>
      </c>
      <c r="D513" t="inlineStr">
        <is>
          <t>MKE</t>
        </is>
      </c>
      <c r="E513" t="inlineStr">
        <is>
          <t>XF - EXTREME WEATHER</t>
        </is>
      </c>
      <c r="F513" t="inlineStr">
        <is>
          <t>CRJ-550</t>
        </is>
      </c>
      <c r="G513" t="inlineStr">
        <is>
          <t>1753</t>
        </is>
      </c>
      <c r="H513" t="n">
        <v>50</v>
      </c>
      <c r="I513" s="289" t="n">
        <v>45990.74305555555</v>
      </c>
      <c r="J513" s="289" t="n">
        <v>45990.56237744213</v>
      </c>
      <c r="K513" t="inlineStr">
        <is>
          <t>(04:20)</t>
        </is>
      </c>
      <c r="L513" t="inlineStr"/>
    </row>
    <row r="514">
      <c r="A514" t="inlineStr">
        <is>
          <t>OO-Skywest</t>
        </is>
      </c>
      <c r="B514" t="n">
        <v>5557</v>
      </c>
      <c r="C514" t="inlineStr">
        <is>
          <t>ORD</t>
        </is>
      </c>
      <c r="D514" t="inlineStr">
        <is>
          <t>OKC</t>
        </is>
      </c>
      <c r="E514" t="inlineStr">
        <is>
          <t>XF - EXTREME WEATHER</t>
        </is>
      </c>
      <c r="F514" t="inlineStr">
        <is>
          <t>ERJ-175</t>
        </is>
      </c>
      <c r="G514" t="inlineStr">
        <is>
          <t>0211</t>
        </is>
      </c>
      <c r="H514" t="n">
        <v>70</v>
      </c>
      <c r="I514" s="289" t="n">
        <v>45991.38194444445</v>
      </c>
      <c r="J514" s="289" t="n">
        <v>45990.79800410879</v>
      </c>
      <c r="K514" t="inlineStr">
        <is>
          <t>(14:00)</t>
        </is>
      </c>
      <c r="L514" t="inlineStr"/>
    </row>
    <row r="515">
      <c r="A515" t="inlineStr">
        <is>
          <t>OO-Skywest</t>
        </is>
      </c>
      <c r="B515" t="n">
        <v>5562</v>
      </c>
      <c r="C515" t="inlineStr">
        <is>
          <t>COS</t>
        </is>
      </c>
      <c r="D515" t="inlineStr">
        <is>
          <t>ORD</t>
        </is>
      </c>
      <c r="E515" t="inlineStr">
        <is>
          <t>XF - EXTREME WEATHER</t>
        </is>
      </c>
      <c r="F515" t="inlineStr">
        <is>
          <t>ERJ-175</t>
        </is>
      </c>
      <c r="G515" t="inlineStr">
        <is>
          <t>0631</t>
        </is>
      </c>
      <c r="H515" t="n">
        <v>64</v>
      </c>
      <c r="I515" s="289" t="n">
        <v>45990.39027777778</v>
      </c>
      <c r="J515" s="289" t="n">
        <v>45989.95360652778</v>
      </c>
      <c r="K515" t="inlineStr">
        <is>
          <t>(10:28)</t>
        </is>
      </c>
      <c r="L515" t="inlineStr"/>
    </row>
    <row r="516">
      <c r="A516" t="inlineStr">
        <is>
          <t>OO-Skywest</t>
        </is>
      </c>
      <c r="B516" t="n">
        <v>5564</v>
      </c>
      <c r="C516" t="inlineStr">
        <is>
          <t>ORD</t>
        </is>
      </c>
      <c r="D516" t="inlineStr">
        <is>
          <t>SBN</t>
        </is>
      </c>
      <c r="E516" t="inlineStr">
        <is>
          <t>XF - EXTREME WEATHER</t>
        </is>
      </c>
      <c r="F516" t="inlineStr">
        <is>
          <t>CRJ-550</t>
        </is>
      </c>
      <c r="G516" t="inlineStr">
        <is>
          <t>1603</t>
        </is>
      </c>
      <c r="H516" t="n">
        <v>40</v>
      </c>
      <c r="I516" s="289" t="n">
        <v>45990.59375</v>
      </c>
      <c r="J516" s="289" t="n">
        <v>45990.00076768518</v>
      </c>
      <c r="K516" t="inlineStr">
        <is>
          <t>(14:13)</t>
        </is>
      </c>
      <c r="L516" t="inlineStr"/>
    </row>
    <row r="517">
      <c r="A517" t="inlineStr">
        <is>
          <t>OO-Skywest</t>
        </is>
      </c>
      <c r="B517" t="n">
        <v>5565</v>
      </c>
      <c r="C517" t="inlineStr">
        <is>
          <t>ORD</t>
        </is>
      </c>
      <c r="D517" t="inlineStr">
        <is>
          <t>CHO</t>
        </is>
      </c>
      <c r="E517" t="inlineStr">
        <is>
          <t>XF - EXTREME WEATHER</t>
        </is>
      </c>
      <c r="F517" t="inlineStr">
        <is>
          <t>CRJ-550</t>
        </is>
      </c>
      <c r="G517" t="inlineStr">
        <is>
          <t>0773</t>
        </is>
      </c>
      <c r="H517" t="n">
        <v>29</v>
      </c>
      <c r="I517" s="289" t="n">
        <v>45990.57986111111</v>
      </c>
      <c r="J517" s="289" t="n">
        <v>45990.59546324074</v>
      </c>
      <c r="K517" t="inlineStr">
        <is>
          <t>00:22</t>
        </is>
      </c>
      <c r="L517" t="inlineStr"/>
    </row>
    <row r="518">
      <c r="A518" t="inlineStr">
        <is>
          <t>OO-Skywest</t>
        </is>
      </c>
      <c r="B518" t="n">
        <v>5568</v>
      </c>
      <c r="C518" t="inlineStr">
        <is>
          <t>ORD</t>
        </is>
      </c>
      <c r="D518" t="inlineStr">
        <is>
          <t>MLI</t>
        </is>
      </c>
      <c r="E518" t="inlineStr">
        <is>
          <t>XF - EXTREME WEATHER</t>
        </is>
      </c>
      <c r="F518" t="inlineStr">
        <is>
          <t>CRJ-200</t>
        </is>
      </c>
      <c r="G518" t="inlineStr">
        <is>
          <t>0917</t>
        </is>
      </c>
      <c r="H518" t="n">
        <v>26</v>
      </c>
      <c r="I518" s="289" t="n">
        <v>45990.375</v>
      </c>
      <c r="J518" s="289" t="n">
        <v>45989.81455966435</v>
      </c>
      <c r="K518" t="inlineStr">
        <is>
          <t>(13:27)</t>
        </is>
      </c>
      <c r="L518" t="inlineStr"/>
    </row>
    <row r="519">
      <c r="A519" t="inlineStr">
        <is>
          <t>OO-Skywest</t>
        </is>
      </c>
      <c r="B519" t="n">
        <v>5575</v>
      </c>
      <c r="C519" t="inlineStr">
        <is>
          <t>SFO</t>
        </is>
      </c>
      <c r="D519" t="inlineStr">
        <is>
          <t>OMA</t>
        </is>
      </c>
      <c r="E519" t="inlineStr">
        <is>
          <t>XF - EXTREME WEATHER</t>
        </is>
      </c>
      <c r="F519" t="inlineStr">
        <is>
          <t>ERJ-175</t>
        </is>
      </c>
      <c r="G519" t="inlineStr">
        <is>
          <t>0108</t>
        </is>
      </c>
      <c r="H519" t="n">
        <v>62</v>
      </c>
      <c r="I519" s="289" t="n">
        <v>45989.68055555555</v>
      </c>
      <c r="J519" s="289" t="n">
        <v>45989.42888914352</v>
      </c>
      <c r="K519" t="inlineStr">
        <is>
          <t>(06:02)</t>
        </is>
      </c>
      <c r="L519" t="inlineStr"/>
    </row>
    <row r="520">
      <c r="A520" t="inlineStr">
        <is>
          <t>OO-Skywest</t>
        </is>
      </c>
      <c r="B520" t="n">
        <v>5577</v>
      </c>
      <c r="C520" t="inlineStr">
        <is>
          <t>TVC</t>
        </is>
      </c>
      <c r="D520" t="inlineStr">
        <is>
          <t>ORD</t>
        </is>
      </c>
      <c r="E520" t="inlineStr">
        <is>
          <t>XF - EXTREME WEATHER</t>
        </is>
      </c>
      <c r="F520" t="inlineStr">
        <is>
          <t>CRJ-200</t>
        </is>
      </c>
      <c r="G520" t="inlineStr">
        <is>
          <t>0971</t>
        </is>
      </c>
      <c r="H520" t="n">
        <v>38</v>
      </c>
      <c r="I520" s="289" t="n">
        <v>45990.80972222222</v>
      </c>
      <c r="J520" s="289" t="n">
        <v>45989.82986942129</v>
      </c>
      <c r="K520" t="inlineStr">
        <is>
          <t>(23:31)</t>
        </is>
      </c>
      <c r="L520" t="inlineStr"/>
    </row>
    <row r="521">
      <c r="A521" t="inlineStr">
        <is>
          <t>OO-Skywest</t>
        </is>
      </c>
      <c r="B521" t="n">
        <v>5577</v>
      </c>
      <c r="C521" t="inlineStr">
        <is>
          <t>TVC</t>
        </is>
      </c>
      <c r="D521" t="inlineStr">
        <is>
          <t>ORD</t>
        </is>
      </c>
      <c r="E521" t="inlineStr">
        <is>
          <t>XF - EXTREME WEATHER</t>
        </is>
      </c>
      <c r="F521" t="inlineStr">
        <is>
          <t>CRJ-200</t>
        </is>
      </c>
      <c r="G521" t="inlineStr">
        <is>
          <t>1207</t>
        </is>
      </c>
      <c r="H521" t="n">
        <v>50</v>
      </c>
      <c r="I521" s="289" t="n">
        <v>45991.77222222222</v>
      </c>
      <c r="J521" s="289" t="n">
        <v>45991.93707103009</v>
      </c>
      <c r="K521" t="inlineStr">
        <is>
          <t>03:57</t>
        </is>
      </c>
      <c r="L521" t="inlineStr"/>
    </row>
    <row r="522">
      <c r="A522" t="inlineStr">
        <is>
          <t>OO-Skywest</t>
        </is>
      </c>
      <c r="B522" t="n">
        <v>5581</v>
      </c>
      <c r="C522" t="inlineStr">
        <is>
          <t>ORD</t>
        </is>
      </c>
      <c r="D522" t="inlineStr">
        <is>
          <t>GRB</t>
        </is>
      </c>
      <c r="E522" t="inlineStr">
        <is>
          <t>XF - EXTREME WEATHER</t>
        </is>
      </c>
      <c r="F522" t="inlineStr">
        <is>
          <t>CRJ-550</t>
        </is>
      </c>
      <c r="G522" t="inlineStr">
        <is>
          <t>0773</t>
        </is>
      </c>
      <c r="H522" t="n">
        <v>42</v>
      </c>
      <c r="I522" s="289" t="n">
        <v>45993.74305555555</v>
      </c>
      <c r="J522" s="289" t="n">
        <v>45993.69135289352</v>
      </c>
      <c r="K522" t="inlineStr">
        <is>
          <t>(01:14)</t>
        </is>
      </c>
      <c r="L522" t="inlineStr"/>
    </row>
    <row r="523">
      <c r="A523" t="inlineStr">
        <is>
          <t>OO-Skywest</t>
        </is>
      </c>
      <c r="B523" t="n">
        <v>5584</v>
      </c>
      <c r="C523" t="inlineStr">
        <is>
          <t>CAK</t>
        </is>
      </c>
      <c r="D523" t="inlineStr">
        <is>
          <t>ORD</t>
        </is>
      </c>
      <c r="E523" t="inlineStr">
        <is>
          <t>XF - EXTREME WEATHER</t>
        </is>
      </c>
      <c r="F523" t="inlineStr">
        <is>
          <t>CRJ-550</t>
        </is>
      </c>
      <c r="G523" t="inlineStr">
        <is>
          <t>0767</t>
        </is>
      </c>
      <c r="H523" t="n">
        <v>48</v>
      </c>
      <c r="I523" s="289" t="n">
        <v>45990.36111111111</v>
      </c>
      <c r="J523" s="289" t="n">
        <v>45990.49823265046</v>
      </c>
      <c r="K523" t="inlineStr">
        <is>
          <t>03:17</t>
        </is>
      </c>
      <c r="L523" t="inlineStr"/>
    </row>
    <row r="524">
      <c r="A524" t="inlineStr">
        <is>
          <t>OO-Skywest</t>
        </is>
      </c>
      <c r="B524" t="n">
        <v>5584</v>
      </c>
      <c r="C524" t="inlineStr">
        <is>
          <t>CAK</t>
        </is>
      </c>
      <c r="D524" t="inlineStr">
        <is>
          <t>ORD</t>
        </is>
      </c>
      <c r="E524" t="inlineStr">
        <is>
          <t>XF - EXTREME WEATHER</t>
        </is>
      </c>
      <c r="F524" t="inlineStr">
        <is>
          <t>CRJ-550</t>
        </is>
      </c>
      <c r="G524" t="inlineStr">
        <is>
          <t>0785</t>
        </is>
      </c>
      <c r="H524" t="n">
        <v>47</v>
      </c>
      <c r="I524" s="289" t="n">
        <v>45991.36111111111</v>
      </c>
      <c r="J524" s="289" t="n">
        <v>45990.60432646991</v>
      </c>
      <c r="K524" t="inlineStr">
        <is>
          <t>(18:09)</t>
        </is>
      </c>
      <c r="L524" t="inlineStr"/>
    </row>
    <row r="525">
      <c r="A525" t="inlineStr">
        <is>
          <t>OO-Skywest</t>
        </is>
      </c>
      <c r="B525" t="n">
        <v>5588</v>
      </c>
      <c r="C525" t="inlineStr">
        <is>
          <t>ORD</t>
        </is>
      </c>
      <c r="D525" t="inlineStr">
        <is>
          <t>DAY</t>
        </is>
      </c>
      <c r="E525" t="inlineStr">
        <is>
          <t>XF - EXTREME WEATHER</t>
        </is>
      </c>
      <c r="F525" t="inlineStr">
        <is>
          <t>CRJ-550</t>
        </is>
      </c>
      <c r="G525" t="inlineStr">
        <is>
          <t>0792</t>
        </is>
      </c>
      <c r="H525" t="n">
        <v>41</v>
      </c>
      <c r="I525" s="289" t="n">
        <v>45990.46180555555</v>
      </c>
      <c r="J525" s="289" t="n">
        <v>45990.42331332176</v>
      </c>
      <c r="K525" t="inlineStr">
        <is>
          <t>(00:55)</t>
        </is>
      </c>
      <c r="L525" t="inlineStr"/>
    </row>
    <row r="526">
      <c r="A526" t="inlineStr">
        <is>
          <t>OO-Skywest</t>
        </is>
      </c>
      <c r="B526" t="n">
        <v>5588</v>
      </c>
      <c r="C526" t="inlineStr">
        <is>
          <t>ORD</t>
        </is>
      </c>
      <c r="D526" t="inlineStr">
        <is>
          <t>DAY</t>
        </is>
      </c>
      <c r="E526" t="inlineStr">
        <is>
          <t>XF - EXTREME WEATHER</t>
        </is>
      </c>
      <c r="F526" t="inlineStr">
        <is>
          <t>CRJ-550</t>
        </is>
      </c>
      <c r="G526" t="inlineStr">
        <is>
          <t>0533</t>
        </is>
      </c>
      <c r="H526" t="n">
        <v>49</v>
      </c>
      <c r="I526" s="289" t="n">
        <v>45992.46180555555</v>
      </c>
      <c r="J526" s="289" t="n">
        <v>45992.39710655092</v>
      </c>
      <c r="K526" t="inlineStr">
        <is>
          <t>(01:33)</t>
        </is>
      </c>
      <c r="L526" t="inlineStr"/>
    </row>
    <row r="527">
      <c r="A527" t="inlineStr">
        <is>
          <t>OO-Skywest</t>
        </is>
      </c>
      <c r="B527" t="n">
        <v>5593</v>
      </c>
      <c r="C527" t="inlineStr">
        <is>
          <t>ORD</t>
        </is>
      </c>
      <c r="D527" t="inlineStr">
        <is>
          <t>MEM</t>
        </is>
      </c>
      <c r="E527" t="inlineStr">
        <is>
          <t>XF - EXTREME WEATHER</t>
        </is>
      </c>
      <c r="F527" t="inlineStr">
        <is>
          <t>ERJ-175</t>
        </is>
      </c>
      <c r="G527" t="inlineStr">
        <is>
          <t>0135</t>
        </is>
      </c>
      <c r="H527" t="n">
        <v>77</v>
      </c>
      <c r="I527" s="289" t="n">
        <v>45991.36805555555</v>
      </c>
      <c r="J527" s="289" t="n">
        <v>45990.803575625</v>
      </c>
      <c r="K527" t="inlineStr">
        <is>
          <t>(13:32)</t>
        </is>
      </c>
      <c r="L527" t="inlineStr"/>
    </row>
    <row r="528">
      <c r="A528" t="inlineStr">
        <is>
          <t>OO-Skywest</t>
        </is>
      </c>
      <c r="B528" t="n">
        <v>5594</v>
      </c>
      <c r="C528" t="inlineStr">
        <is>
          <t>ORD</t>
        </is>
      </c>
      <c r="D528" t="inlineStr">
        <is>
          <t>CAE</t>
        </is>
      </c>
      <c r="E528" t="inlineStr">
        <is>
          <t>XF - EXTREME WEATHER</t>
        </is>
      </c>
      <c r="F528" t="inlineStr">
        <is>
          <t>ERJ-175</t>
        </is>
      </c>
      <c r="G528" t="inlineStr">
        <is>
          <t>0135</t>
        </is>
      </c>
      <c r="H528" t="n">
        <v>61</v>
      </c>
      <c r="I528" s="289" t="n">
        <v>45990.74305555555</v>
      </c>
      <c r="J528" s="289" t="n">
        <v>45990.42489265047</v>
      </c>
      <c r="K528" t="inlineStr">
        <is>
          <t>(07:38)</t>
        </is>
      </c>
      <c r="L528" t="inlineStr"/>
    </row>
    <row r="529">
      <c r="A529" t="inlineStr">
        <is>
          <t>OO-Skywest</t>
        </is>
      </c>
      <c r="B529" t="n">
        <v>5594</v>
      </c>
      <c r="C529" t="inlineStr">
        <is>
          <t>ORD</t>
        </is>
      </c>
      <c r="D529" t="inlineStr">
        <is>
          <t>CAE</t>
        </is>
      </c>
      <c r="E529" t="inlineStr">
        <is>
          <t>XF - EXTREME WEATHER</t>
        </is>
      </c>
      <c r="F529" t="inlineStr">
        <is>
          <t>ERJ-175</t>
        </is>
      </c>
      <c r="G529" t="inlineStr">
        <is>
          <t>0139</t>
        </is>
      </c>
      <c r="H529" t="n">
        <v>75</v>
      </c>
      <c r="I529" s="289" t="n">
        <v>45991.74305555555</v>
      </c>
      <c r="J529" s="289" t="n">
        <v>45991.85822377315</v>
      </c>
      <c r="K529" t="inlineStr">
        <is>
          <t>02:45</t>
        </is>
      </c>
      <c r="L529" t="inlineStr"/>
    </row>
    <row r="530">
      <c r="A530" t="inlineStr">
        <is>
          <t>OO-Skywest</t>
        </is>
      </c>
      <c r="B530" t="n">
        <v>5599</v>
      </c>
      <c r="C530" t="inlineStr">
        <is>
          <t>OKC</t>
        </is>
      </c>
      <c r="D530" t="inlineStr">
        <is>
          <t>ORD</t>
        </is>
      </c>
      <c r="E530" t="inlineStr">
        <is>
          <t>XF - EXTREME WEATHER</t>
        </is>
      </c>
      <c r="F530" t="inlineStr">
        <is>
          <t>ERJ-175</t>
        </is>
      </c>
      <c r="G530" t="inlineStr">
        <is>
          <t>0165</t>
        </is>
      </c>
      <c r="H530" t="n">
        <v>44</v>
      </c>
      <c r="I530" s="289" t="n">
        <v>45990.68680555555</v>
      </c>
      <c r="J530" s="289" t="n">
        <v>45990.49486378472</v>
      </c>
      <c r="K530" t="inlineStr">
        <is>
          <t>(04:36)</t>
        </is>
      </c>
      <c r="L530" t="inlineStr"/>
    </row>
    <row r="531">
      <c r="A531" t="inlineStr">
        <is>
          <t>OO-Skywest</t>
        </is>
      </c>
      <c r="B531" t="n">
        <v>5601</v>
      </c>
      <c r="C531" t="inlineStr">
        <is>
          <t>ORD</t>
        </is>
      </c>
      <c r="D531" t="inlineStr">
        <is>
          <t>FNT</t>
        </is>
      </c>
      <c r="E531" t="inlineStr">
        <is>
          <t>XF - EXTREME WEATHER</t>
        </is>
      </c>
      <c r="F531" t="inlineStr">
        <is>
          <t>CRJ-200</t>
        </is>
      </c>
      <c r="G531" t="inlineStr">
        <is>
          <t>0693</t>
        </is>
      </c>
      <c r="H531" t="n">
        <v>34</v>
      </c>
      <c r="I531" s="289" t="n">
        <v>45990.575</v>
      </c>
      <c r="J531" s="289" t="n">
        <v>45989.80686721065</v>
      </c>
      <c r="K531" t="inlineStr">
        <is>
          <t>(18:26)</t>
        </is>
      </c>
      <c r="L531" t="inlineStr"/>
    </row>
    <row r="532">
      <c r="A532" t="inlineStr">
        <is>
          <t>OO-Skywest</t>
        </is>
      </c>
      <c r="B532" t="n">
        <v>5603</v>
      </c>
      <c r="C532" t="inlineStr">
        <is>
          <t>ORD</t>
        </is>
      </c>
      <c r="D532" t="inlineStr">
        <is>
          <t>FNT</t>
        </is>
      </c>
      <c r="E532" t="inlineStr">
        <is>
          <t>XF - EXTREME WEATHER</t>
        </is>
      </c>
      <c r="F532" t="inlineStr">
        <is>
          <t>CRJ-200</t>
        </is>
      </c>
      <c r="G532" t="inlineStr">
        <is>
          <t>0963</t>
        </is>
      </c>
      <c r="H532" t="n">
        <v>19</v>
      </c>
      <c r="I532" s="289" t="n">
        <v>45990.74305555555</v>
      </c>
      <c r="J532" s="289" t="n">
        <v>45989.79492130787</v>
      </c>
      <c r="K532" t="inlineStr">
        <is>
          <t>(22:45)</t>
        </is>
      </c>
      <c r="L532" t="inlineStr"/>
    </row>
    <row r="533">
      <c r="A533" t="inlineStr">
        <is>
          <t>OO-Skywest</t>
        </is>
      </c>
      <c r="B533" t="n">
        <v>5603</v>
      </c>
      <c r="C533" t="inlineStr">
        <is>
          <t>ORD</t>
        </is>
      </c>
      <c r="D533" t="inlineStr">
        <is>
          <t>FNT</t>
        </is>
      </c>
      <c r="E533" t="inlineStr">
        <is>
          <t>XF - EXTREME WEATHER</t>
        </is>
      </c>
      <c r="F533" t="inlineStr">
        <is>
          <t>CRJ-200</t>
        </is>
      </c>
      <c r="G533" t="inlineStr">
        <is>
          <t>0971</t>
        </is>
      </c>
      <c r="H533" t="n">
        <v>49</v>
      </c>
      <c r="I533" s="289" t="n">
        <v>45991.83888888889</v>
      </c>
      <c r="J533" s="289" t="n">
        <v>45991.88626179398</v>
      </c>
      <c r="K533" t="inlineStr">
        <is>
          <t>01:08</t>
        </is>
      </c>
      <c r="L533" t="inlineStr"/>
    </row>
    <row r="534">
      <c r="A534" t="inlineStr">
        <is>
          <t>OO-Skywest</t>
        </is>
      </c>
      <c r="B534" t="n">
        <v>5605</v>
      </c>
      <c r="C534" t="inlineStr">
        <is>
          <t>ASE</t>
        </is>
      </c>
      <c r="D534" t="inlineStr">
        <is>
          <t>LAX</t>
        </is>
      </c>
      <c r="E534" t="inlineStr">
        <is>
          <t>XF - EXTREME WEATHER</t>
        </is>
      </c>
      <c r="F534" t="inlineStr">
        <is>
          <t>ERJ-175</t>
        </is>
      </c>
      <c r="G534" t="inlineStr">
        <is>
          <t>0627</t>
        </is>
      </c>
      <c r="H534" t="n">
        <v>70</v>
      </c>
      <c r="I534" s="289" t="n">
        <v>45991.56944444445</v>
      </c>
      <c r="J534" s="289" t="n">
        <v>45991.55900981482</v>
      </c>
      <c r="K534" t="inlineStr">
        <is>
          <t>(00:15)</t>
        </is>
      </c>
      <c r="L534" t="inlineStr"/>
    </row>
    <row r="535">
      <c r="A535" t="inlineStr">
        <is>
          <t>OO-Skywest</t>
        </is>
      </c>
      <c r="B535" t="n">
        <v>5605</v>
      </c>
      <c r="C535" t="inlineStr">
        <is>
          <t>ASE</t>
        </is>
      </c>
      <c r="D535" t="inlineStr">
        <is>
          <t>LAX</t>
        </is>
      </c>
      <c r="E535" t="inlineStr">
        <is>
          <t>XF - EXTREME WEATHER</t>
        </is>
      </c>
      <c r="F535" t="inlineStr">
        <is>
          <t>ERJ-175</t>
        </is>
      </c>
      <c r="G535" t="inlineStr">
        <is>
          <t>0629</t>
        </is>
      </c>
      <c r="H535" t="n">
        <v>20</v>
      </c>
      <c r="I535" s="289" t="n">
        <v>45994.6125</v>
      </c>
      <c r="J535" s="289" t="n">
        <v>45994.60080424768</v>
      </c>
      <c r="K535" t="inlineStr">
        <is>
          <t>(00:16)</t>
        </is>
      </c>
      <c r="L535" t="inlineStr"/>
    </row>
    <row r="536">
      <c r="A536" t="inlineStr">
        <is>
          <t>OO-Skywest</t>
        </is>
      </c>
      <c r="B536" t="n">
        <v>5606</v>
      </c>
      <c r="C536" t="inlineStr">
        <is>
          <t>CHO</t>
        </is>
      </c>
      <c r="D536" t="inlineStr">
        <is>
          <t>ORD</t>
        </is>
      </c>
      <c r="E536" t="inlineStr">
        <is>
          <t>XF - EXTREME WEATHER</t>
        </is>
      </c>
      <c r="F536" t="inlineStr">
        <is>
          <t>CRJ-550</t>
        </is>
      </c>
      <c r="G536" t="inlineStr">
        <is>
          <t>0773</t>
        </is>
      </c>
      <c r="H536" t="n">
        <v>39</v>
      </c>
      <c r="I536" s="289" t="n">
        <v>45990.73472222222</v>
      </c>
      <c r="J536" s="289" t="n">
        <v>45990.07678002315</v>
      </c>
      <c r="K536" t="inlineStr">
        <is>
          <t>(15:47)</t>
        </is>
      </c>
      <c r="L536" t="inlineStr"/>
    </row>
    <row r="537">
      <c r="A537" t="inlineStr">
        <is>
          <t>OO-Skywest</t>
        </is>
      </c>
      <c r="B537" t="n">
        <v>5606</v>
      </c>
      <c r="C537" t="inlineStr">
        <is>
          <t>CHO</t>
        </is>
      </c>
      <c r="D537" t="inlineStr">
        <is>
          <t>ORD</t>
        </is>
      </c>
      <c r="E537" t="inlineStr">
        <is>
          <t>XF - EXTREME WEATHER</t>
        </is>
      </c>
      <c r="F537" t="inlineStr">
        <is>
          <t>CRJ-550</t>
        </is>
      </c>
      <c r="G537" t="inlineStr">
        <is>
          <t>0723</t>
        </is>
      </c>
      <c r="H537" t="n">
        <v>51</v>
      </c>
      <c r="I537" s="289" t="n">
        <v>45991.73472222222</v>
      </c>
      <c r="J537" s="289" t="n">
        <v>45991.92549204861</v>
      </c>
      <c r="K537" t="inlineStr">
        <is>
          <t>04:34</t>
        </is>
      </c>
      <c r="L537" t="inlineStr"/>
    </row>
    <row r="538">
      <c r="A538" t="inlineStr">
        <is>
          <t>OO-Skywest</t>
        </is>
      </c>
      <c r="B538" t="n">
        <v>5608</v>
      </c>
      <c r="C538" t="inlineStr">
        <is>
          <t>SFO</t>
        </is>
      </c>
      <c r="D538" t="inlineStr">
        <is>
          <t>FAT</t>
        </is>
      </c>
      <c r="E538" t="inlineStr">
        <is>
          <t>XF - EXTREME WEATHER</t>
        </is>
      </c>
      <c r="F538" t="inlineStr">
        <is>
          <t>CRJ-200</t>
        </is>
      </c>
      <c r="G538" t="inlineStr">
        <is>
          <t>0873</t>
        </is>
      </c>
      <c r="H538" t="n">
        <v>35</v>
      </c>
      <c r="I538" s="289" t="n">
        <v>45993.86458333334</v>
      </c>
      <c r="J538" s="289" t="n">
        <v>45993.89741532407</v>
      </c>
      <c r="K538" t="inlineStr">
        <is>
          <t>00:47</t>
        </is>
      </c>
      <c r="L538" t="inlineStr"/>
    </row>
    <row r="539">
      <c r="A539" t="inlineStr">
        <is>
          <t>OO-Skywest</t>
        </is>
      </c>
      <c r="B539" t="n">
        <v>5609</v>
      </c>
      <c r="C539" t="inlineStr">
        <is>
          <t>COU</t>
        </is>
      </c>
      <c r="D539" t="inlineStr">
        <is>
          <t>ORD</t>
        </is>
      </c>
      <c r="E539" t="inlineStr">
        <is>
          <t>XF - EXTREME WEATHER</t>
        </is>
      </c>
      <c r="F539" t="inlineStr">
        <is>
          <t>CRJ-550</t>
        </is>
      </c>
      <c r="G539" t="inlineStr">
        <is>
          <t>0785</t>
        </is>
      </c>
      <c r="H539" t="n">
        <v>46</v>
      </c>
      <c r="I539" s="289" t="n">
        <v>45990.33333333334</v>
      </c>
      <c r="J539" s="289" t="n">
        <v>45990.61178706019</v>
      </c>
      <c r="K539" t="inlineStr">
        <is>
          <t>06:40</t>
        </is>
      </c>
      <c r="L539" t="inlineStr"/>
    </row>
    <row r="540">
      <c r="A540" t="inlineStr">
        <is>
          <t>OO-Skywest</t>
        </is>
      </c>
      <c r="B540" t="n">
        <v>5609</v>
      </c>
      <c r="C540" t="inlineStr">
        <is>
          <t>COU</t>
        </is>
      </c>
      <c r="D540" t="inlineStr">
        <is>
          <t>ORD</t>
        </is>
      </c>
      <c r="E540" t="inlineStr">
        <is>
          <t>XU - WX/ATC-UA INITIATED</t>
        </is>
      </c>
      <c r="F540" t="inlineStr">
        <is>
          <t>CRJ-550</t>
        </is>
      </c>
      <c r="G540" t="inlineStr">
        <is>
          <t>0723</t>
        </is>
      </c>
      <c r="H540" t="n">
        <v>49</v>
      </c>
      <c r="I540" s="289" t="n">
        <v>45991.33333333334</v>
      </c>
      <c r="J540" s="289" t="n">
        <v>45991.2870086574</v>
      </c>
      <c r="K540" t="inlineStr">
        <is>
          <t>(01:06)</t>
        </is>
      </c>
      <c r="L540" t="inlineStr"/>
    </row>
    <row r="541">
      <c r="A541" t="inlineStr">
        <is>
          <t>OO-Skywest</t>
        </is>
      </c>
      <c r="B541" t="n">
        <v>5610</v>
      </c>
      <c r="C541" t="inlineStr">
        <is>
          <t>ORD</t>
        </is>
      </c>
      <c r="D541" t="inlineStr">
        <is>
          <t>CHO</t>
        </is>
      </c>
      <c r="E541" t="inlineStr">
        <is>
          <t>XF - EXTREME WEATHER</t>
        </is>
      </c>
      <c r="F541" t="inlineStr">
        <is>
          <t>CRJ-550</t>
        </is>
      </c>
      <c r="G541" t="inlineStr">
        <is>
          <t>0571</t>
        </is>
      </c>
      <c r="H541" t="n">
        <v>24</v>
      </c>
      <c r="I541" s="289" t="n">
        <v>45990.76041666666</v>
      </c>
      <c r="J541" s="289" t="n">
        <v>45990.42379091435</v>
      </c>
      <c r="K541" t="inlineStr">
        <is>
          <t>(08:04)</t>
        </is>
      </c>
      <c r="L541" t="inlineStr"/>
    </row>
    <row r="542">
      <c r="A542" t="inlineStr">
        <is>
          <t>OO-Skywest</t>
        </is>
      </c>
      <c r="B542" t="n">
        <v>5610</v>
      </c>
      <c r="C542" t="inlineStr">
        <is>
          <t>ORD</t>
        </is>
      </c>
      <c r="D542" t="inlineStr">
        <is>
          <t>CHO</t>
        </is>
      </c>
      <c r="E542" t="inlineStr">
        <is>
          <t>XF - EXTREME WEATHER</t>
        </is>
      </c>
      <c r="F542" t="inlineStr">
        <is>
          <t>CRJ-550</t>
        </is>
      </c>
      <c r="G542" t="inlineStr">
        <is>
          <t>0762</t>
        </is>
      </c>
      <c r="H542" t="n">
        <v>47</v>
      </c>
      <c r="I542" s="289" t="n">
        <v>45991.76041666666</v>
      </c>
      <c r="J542" s="289" t="n">
        <v>45991.84696119213</v>
      </c>
      <c r="K542" t="inlineStr">
        <is>
          <t>02:04</t>
        </is>
      </c>
      <c r="L542" t="inlineStr"/>
    </row>
    <row r="543">
      <c r="A543" t="inlineStr">
        <is>
          <t>OO-Skywest</t>
        </is>
      </c>
      <c r="B543" t="n">
        <v>5619</v>
      </c>
      <c r="C543" t="inlineStr">
        <is>
          <t>ORD</t>
        </is>
      </c>
      <c r="D543" t="inlineStr">
        <is>
          <t>GRR</t>
        </is>
      </c>
      <c r="E543" t="inlineStr">
        <is>
          <t>XF - EXTREME WEATHER</t>
        </is>
      </c>
      <c r="F543" t="inlineStr">
        <is>
          <t>CRJ-550</t>
        </is>
      </c>
      <c r="G543" t="inlineStr">
        <is>
          <t>0571</t>
        </is>
      </c>
      <c r="H543" t="n">
        <v>26</v>
      </c>
      <c r="I543" s="289" t="n">
        <v>45990.89583333334</v>
      </c>
      <c r="J543" s="289" t="n">
        <v>45990.50260505787</v>
      </c>
      <c r="K543" t="inlineStr">
        <is>
          <t>(09:26)</t>
        </is>
      </c>
      <c r="L543" t="inlineStr"/>
    </row>
    <row r="544">
      <c r="A544" t="inlineStr">
        <is>
          <t>OO-Skywest</t>
        </is>
      </c>
      <c r="B544" t="n">
        <v>5621</v>
      </c>
      <c r="C544" t="inlineStr">
        <is>
          <t>ORD</t>
        </is>
      </c>
      <c r="D544" t="inlineStr">
        <is>
          <t>TYS</t>
        </is>
      </c>
      <c r="E544" t="inlineStr">
        <is>
          <t>XF - EXTREME WEATHER</t>
        </is>
      </c>
      <c r="F544" t="inlineStr">
        <is>
          <t>CRJ-200</t>
        </is>
      </c>
      <c r="G544" t="inlineStr">
        <is>
          <t>0693</t>
        </is>
      </c>
      <c r="H544" t="n">
        <v>27</v>
      </c>
      <c r="I544" s="289" t="n">
        <v>45990.74305555555</v>
      </c>
      <c r="J544" s="289" t="n">
        <v>45989.8067612037</v>
      </c>
      <c r="K544" t="inlineStr">
        <is>
          <t>(22:28)</t>
        </is>
      </c>
      <c r="L544" t="inlineStr"/>
    </row>
    <row r="545">
      <c r="A545" t="inlineStr">
        <is>
          <t>OO-Skywest</t>
        </is>
      </c>
      <c r="B545" t="n">
        <v>5623</v>
      </c>
      <c r="C545" t="inlineStr">
        <is>
          <t>GEG</t>
        </is>
      </c>
      <c r="D545" t="inlineStr">
        <is>
          <t>ORD</t>
        </is>
      </c>
      <c r="E545" t="inlineStr">
        <is>
          <t>XF - EXTREME WEATHER</t>
        </is>
      </c>
      <c r="F545" t="inlineStr">
        <is>
          <t>ERJ-175</t>
        </is>
      </c>
      <c r="G545" t="inlineStr">
        <is>
          <t>0133</t>
        </is>
      </c>
      <c r="H545" t="n">
        <v>48</v>
      </c>
      <c r="I545" s="289" t="n">
        <v>45990.47569444445</v>
      </c>
      <c r="J545" s="289" t="n">
        <v>45990.6515872338</v>
      </c>
      <c r="K545" t="inlineStr">
        <is>
          <t>04:13</t>
        </is>
      </c>
      <c r="L545" t="inlineStr"/>
    </row>
    <row r="546">
      <c r="A546" t="inlineStr">
        <is>
          <t>OO-Skywest</t>
        </is>
      </c>
      <c r="B546" t="n">
        <v>5624</v>
      </c>
      <c r="C546" t="inlineStr">
        <is>
          <t>ORD</t>
        </is>
      </c>
      <c r="D546" t="inlineStr">
        <is>
          <t>LEX</t>
        </is>
      </c>
      <c r="E546" t="inlineStr">
        <is>
          <t>XF - EXTREME WEATHER</t>
        </is>
      </c>
      <c r="F546" t="inlineStr">
        <is>
          <t>ERJ-175</t>
        </is>
      </c>
      <c r="G546" t="inlineStr">
        <is>
          <t>0602</t>
        </is>
      </c>
      <c r="H546" t="n">
        <v>54</v>
      </c>
      <c r="I546" s="289" t="n">
        <v>45990.76041666666</v>
      </c>
      <c r="J546" s="289" t="n">
        <v>45990.61080460648</v>
      </c>
      <c r="K546" t="inlineStr">
        <is>
          <t>(03:35)</t>
        </is>
      </c>
      <c r="L546" t="inlineStr"/>
    </row>
    <row r="547">
      <c r="A547" t="inlineStr">
        <is>
          <t>OO-Skywest</t>
        </is>
      </c>
      <c r="B547" t="n">
        <v>5627</v>
      </c>
      <c r="C547" t="inlineStr">
        <is>
          <t>SAT</t>
        </is>
      </c>
      <c r="D547" t="inlineStr">
        <is>
          <t>ORD</t>
        </is>
      </c>
      <c r="E547" t="inlineStr">
        <is>
          <t>XF - EXTREME WEATHER</t>
        </is>
      </c>
      <c r="F547" t="inlineStr">
        <is>
          <t>ERJ-175</t>
        </is>
      </c>
      <c r="G547" t="inlineStr">
        <is>
          <t>1379</t>
        </is>
      </c>
      <c r="H547" t="n">
        <v>68</v>
      </c>
      <c r="I547" s="289" t="n">
        <v>45991.71736111111</v>
      </c>
      <c r="J547" s="289" t="n">
        <v>45991.79704126158</v>
      </c>
      <c r="K547" t="inlineStr">
        <is>
          <t>01:54</t>
        </is>
      </c>
      <c r="L547" t="inlineStr"/>
    </row>
    <row r="548">
      <c r="A548" t="inlineStr">
        <is>
          <t>OO-Skywest</t>
        </is>
      </c>
      <c r="B548" t="n">
        <v>5635</v>
      </c>
      <c r="C548" t="inlineStr">
        <is>
          <t>TUS</t>
        </is>
      </c>
      <c r="D548" t="inlineStr">
        <is>
          <t>ORD</t>
        </is>
      </c>
      <c r="E548" t="inlineStr">
        <is>
          <t>XF - EXTREME WEATHER</t>
        </is>
      </c>
      <c r="F548" t="inlineStr">
        <is>
          <t>ERJ-175</t>
        </is>
      </c>
      <c r="G548" t="inlineStr">
        <is>
          <t>0615</t>
        </is>
      </c>
      <c r="H548" t="n">
        <v>70</v>
      </c>
      <c r="I548" s="289" t="n">
        <v>45990.35416666666</v>
      </c>
      <c r="J548" s="289" t="n">
        <v>45989.95305642361</v>
      </c>
      <c r="K548" t="inlineStr">
        <is>
          <t>(09:37)</t>
        </is>
      </c>
      <c r="L548" t="inlineStr"/>
    </row>
    <row r="549">
      <c r="A549" t="inlineStr">
        <is>
          <t>OO-Skywest</t>
        </is>
      </c>
      <c r="B549" t="n">
        <v>5635</v>
      </c>
      <c r="C549" t="inlineStr">
        <is>
          <t>TUS</t>
        </is>
      </c>
      <c r="D549" t="inlineStr">
        <is>
          <t>ORD</t>
        </is>
      </c>
      <c r="E549" t="inlineStr">
        <is>
          <t>XF - EXTREME WEATHER</t>
        </is>
      </c>
      <c r="F549" t="inlineStr">
        <is>
          <t>ERJ-175</t>
        </is>
      </c>
      <c r="G549" t="inlineStr">
        <is>
          <t>0160</t>
        </is>
      </c>
      <c r="H549" t="n">
        <v>70</v>
      </c>
      <c r="I549" s="289" t="n">
        <v>45992.35694444444</v>
      </c>
      <c r="J549" s="289" t="n">
        <v>45991.8717512037</v>
      </c>
      <c r="K549" t="inlineStr">
        <is>
          <t>(11:38)</t>
        </is>
      </c>
      <c r="L549" t="inlineStr"/>
    </row>
    <row r="550">
      <c r="A550" t="inlineStr">
        <is>
          <t>OO-Skywest</t>
        </is>
      </c>
      <c r="B550" t="n">
        <v>5645</v>
      </c>
      <c r="C550" t="inlineStr">
        <is>
          <t>ORD</t>
        </is>
      </c>
      <c r="D550" t="inlineStr">
        <is>
          <t>SCE</t>
        </is>
      </c>
      <c r="E550" t="inlineStr">
        <is>
          <t>XF - EXTREME WEATHER</t>
        </is>
      </c>
      <c r="F550" t="inlineStr">
        <is>
          <t>CRJ-550</t>
        </is>
      </c>
      <c r="G550" t="inlineStr">
        <is>
          <t>1603</t>
        </is>
      </c>
      <c r="H550" t="n">
        <v>49</v>
      </c>
      <c r="I550" s="289" t="n">
        <v>45992.30902777778</v>
      </c>
      <c r="J550" s="289" t="n">
        <v>45992.40499956018</v>
      </c>
      <c r="K550" t="inlineStr">
        <is>
          <t>02:18</t>
        </is>
      </c>
      <c r="L550" t="inlineStr"/>
    </row>
    <row r="551">
      <c r="A551" t="inlineStr">
        <is>
          <t>OO-Skywest</t>
        </is>
      </c>
      <c r="B551" t="n">
        <v>5648</v>
      </c>
      <c r="C551" t="inlineStr">
        <is>
          <t>MKE</t>
        </is>
      </c>
      <c r="D551" t="inlineStr">
        <is>
          <t>ORD</t>
        </is>
      </c>
      <c r="E551" t="inlineStr">
        <is>
          <t>XF - EXTREME WEATHER</t>
        </is>
      </c>
      <c r="F551" t="inlineStr">
        <is>
          <t>CRJ-200</t>
        </is>
      </c>
      <c r="G551" t="inlineStr">
        <is>
          <t>1909</t>
        </is>
      </c>
      <c r="H551" t="n">
        <v>34</v>
      </c>
      <c r="I551" s="289" t="n">
        <v>45990.79166666666</v>
      </c>
      <c r="J551" s="289" t="n">
        <v>45989.74817880787</v>
      </c>
      <c r="K551" t="inlineStr">
        <is>
          <t>(2 01:)</t>
        </is>
      </c>
      <c r="L551" t="inlineStr"/>
    </row>
    <row r="552">
      <c r="A552" t="inlineStr">
        <is>
          <t>OO-Skywest</t>
        </is>
      </c>
      <c r="B552" t="n">
        <v>5648</v>
      </c>
      <c r="C552" t="inlineStr">
        <is>
          <t>MKE</t>
        </is>
      </c>
      <c r="D552" t="inlineStr">
        <is>
          <t>ORD</t>
        </is>
      </c>
      <c r="E552" t="inlineStr">
        <is>
          <t>XF - EXTREME WEATHER</t>
        </is>
      </c>
      <c r="F552" t="inlineStr">
        <is>
          <t>CRJ-200</t>
        </is>
      </c>
      <c r="G552" t="inlineStr">
        <is>
          <t>0699</t>
        </is>
      </c>
      <c r="H552" t="n">
        <v>51</v>
      </c>
      <c r="I552" s="289" t="n">
        <v>45991.74444444444</v>
      </c>
      <c r="J552" s="289" t="n">
        <v>45991.86638371528</v>
      </c>
      <c r="K552" t="inlineStr">
        <is>
          <t>02:55</t>
        </is>
      </c>
      <c r="L552" t="inlineStr"/>
    </row>
    <row r="553">
      <c r="A553" t="inlineStr">
        <is>
          <t>OO-Skywest</t>
        </is>
      </c>
      <c r="B553" t="n">
        <v>5650</v>
      </c>
      <c r="C553" t="inlineStr">
        <is>
          <t>SCE</t>
        </is>
      </c>
      <c r="D553" t="inlineStr">
        <is>
          <t>ORD</t>
        </is>
      </c>
      <c r="E553" t="inlineStr">
        <is>
          <t>XF - EXTREME WEATHER</t>
        </is>
      </c>
      <c r="F553" t="inlineStr">
        <is>
          <t>CRJ-550</t>
        </is>
      </c>
      <c r="G553" t="inlineStr">
        <is>
          <t>0572</t>
        </is>
      </c>
      <c r="H553" t="n">
        <v>39</v>
      </c>
      <c r="I553" s="289" t="n">
        <v>45990.45138888889</v>
      </c>
      <c r="J553" s="289" t="n">
        <v>45990.37813506945</v>
      </c>
      <c r="K553" t="inlineStr">
        <is>
          <t>(01:45)</t>
        </is>
      </c>
      <c r="L553" t="inlineStr"/>
    </row>
    <row r="554">
      <c r="A554" t="inlineStr">
        <is>
          <t>OO-Skywest</t>
        </is>
      </c>
      <c r="B554" t="n">
        <v>5650</v>
      </c>
      <c r="C554" t="inlineStr">
        <is>
          <t>SCE</t>
        </is>
      </c>
      <c r="D554" t="inlineStr">
        <is>
          <t>ORD</t>
        </is>
      </c>
      <c r="E554" t="inlineStr">
        <is>
          <t>XF - EXTREME WEATHER</t>
        </is>
      </c>
      <c r="F554" t="inlineStr">
        <is>
          <t>CRJ-550</t>
        </is>
      </c>
      <c r="G554" t="inlineStr">
        <is>
          <t>1603</t>
        </is>
      </c>
      <c r="H554" t="n">
        <v>48</v>
      </c>
      <c r="I554" s="289" t="n">
        <v>45992.45138888889</v>
      </c>
      <c r="J554" s="289" t="n">
        <v>45992.44666672454</v>
      </c>
      <c r="K554" t="inlineStr">
        <is>
          <t>(00:06)</t>
        </is>
      </c>
      <c r="L554" t="inlineStr"/>
    </row>
    <row r="555">
      <c r="A555" t="inlineStr">
        <is>
          <t>OO-Skywest</t>
        </is>
      </c>
      <c r="B555" t="n">
        <v>5657</v>
      </c>
      <c r="C555" t="inlineStr">
        <is>
          <t>LEX</t>
        </is>
      </c>
      <c r="D555" t="inlineStr">
        <is>
          <t>ORD</t>
        </is>
      </c>
      <c r="E555" t="inlineStr">
        <is>
          <t>XF - EXTREME WEATHER</t>
        </is>
      </c>
      <c r="F555" t="inlineStr">
        <is>
          <t>ERJ-175</t>
        </is>
      </c>
      <c r="G555" t="inlineStr">
        <is>
          <t>0208</t>
        </is>
      </c>
      <c r="H555" t="n">
        <v>66</v>
      </c>
      <c r="I555" s="289" t="n">
        <v>45990.58263888889</v>
      </c>
      <c r="J555" s="289" t="n">
        <v>45990.65151263889</v>
      </c>
      <c r="K555" t="inlineStr">
        <is>
          <t>01:39</t>
        </is>
      </c>
      <c r="L555" t="inlineStr"/>
    </row>
    <row r="556">
      <c r="A556" t="inlineStr">
        <is>
          <t>OO-Skywest</t>
        </is>
      </c>
      <c r="B556" t="n">
        <v>5659</v>
      </c>
      <c r="C556" t="inlineStr">
        <is>
          <t>ELP</t>
        </is>
      </c>
      <c r="D556" t="inlineStr">
        <is>
          <t>ORD</t>
        </is>
      </c>
      <c r="E556" t="inlineStr">
        <is>
          <t>XF - EXTREME WEATHER</t>
        </is>
      </c>
      <c r="F556" t="inlineStr">
        <is>
          <t>ERJ-175</t>
        </is>
      </c>
      <c r="G556" t="inlineStr">
        <is>
          <t>0121</t>
        </is>
      </c>
      <c r="H556" t="n">
        <v>62</v>
      </c>
      <c r="I556" s="289" t="n">
        <v>45990.33333333334</v>
      </c>
      <c r="J556" s="289" t="n">
        <v>45989.95873704861</v>
      </c>
      <c r="K556" t="inlineStr">
        <is>
          <t>(08:59)</t>
        </is>
      </c>
      <c r="L556" t="inlineStr"/>
    </row>
    <row r="557">
      <c r="A557" t="inlineStr">
        <is>
          <t>OO-Skywest</t>
        </is>
      </c>
      <c r="B557" t="n">
        <v>5659</v>
      </c>
      <c r="C557" t="inlineStr">
        <is>
          <t>ELP</t>
        </is>
      </c>
      <c r="D557" t="inlineStr">
        <is>
          <t>ORD</t>
        </is>
      </c>
      <c r="E557" t="inlineStr">
        <is>
          <t>XF - EXTREME WEATHER</t>
        </is>
      </c>
      <c r="F557" t="inlineStr">
        <is>
          <t>ERJ-175</t>
        </is>
      </c>
      <c r="G557" t="inlineStr">
        <is>
          <t>0142</t>
        </is>
      </c>
      <c r="H557" t="n">
        <v>75</v>
      </c>
      <c r="I557" s="289" t="n">
        <v>45992.33333333334</v>
      </c>
      <c r="J557" s="289" t="n">
        <v>45991.87872993055</v>
      </c>
      <c r="K557" t="inlineStr">
        <is>
          <t>(10:54)</t>
        </is>
      </c>
      <c r="L557" t="inlineStr"/>
    </row>
    <row r="558">
      <c r="A558" t="inlineStr">
        <is>
          <t>OO-Skywest</t>
        </is>
      </c>
      <c r="B558" t="n">
        <v>5663</v>
      </c>
      <c r="C558" t="inlineStr">
        <is>
          <t>ORD</t>
        </is>
      </c>
      <c r="D558" t="inlineStr">
        <is>
          <t>LIT</t>
        </is>
      </c>
      <c r="E558" t="inlineStr">
        <is>
          <t>XU - WX/ATC-UA INITIATED</t>
        </is>
      </c>
      <c r="F558" t="inlineStr">
        <is>
          <t>CRJ-550</t>
        </is>
      </c>
      <c r="G558" t="inlineStr">
        <is>
          <t>0571</t>
        </is>
      </c>
      <c r="H558" t="n">
        <v>48</v>
      </c>
      <c r="I558" s="289" t="n">
        <v>45991.36458333334</v>
      </c>
      <c r="J558" s="289" t="n">
        <v>45991.28271217593</v>
      </c>
      <c r="K558" t="inlineStr">
        <is>
          <t>(01:57)</t>
        </is>
      </c>
      <c r="L558" t="inlineStr"/>
    </row>
    <row r="559">
      <c r="A559" t="inlineStr">
        <is>
          <t>OO-Skywest</t>
        </is>
      </c>
      <c r="B559" t="n">
        <v>5663</v>
      </c>
      <c r="C559" t="inlineStr">
        <is>
          <t>ORD</t>
        </is>
      </c>
      <c r="D559" t="inlineStr">
        <is>
          <t>LIT</t>
        </is>
      </c>
      <c r="E559" t="inlineStr">
        <is>
          <t>XF - EXTREME WEATHER</t>
        </is>
      </c>
      <c r="F559" t="inlineStr">
        <is>
          <t>CRJ-550</t>
        </is>
      </c>
      <c r="G559" t="inlineStr">
        <is>
          <t>0791</t>
        </is>
      </c>
      <c r="H559" t="n">
        <v>53</v>
      </c>
      <c r="I559" s="289" t="n">
        <v>45992.36458333334</v>
      </c>
      <c r="J559" s="289" t="n">
        <v>45992.30048417824</v>
      </c>
      <c r="K559" t="inlineStr">
        <is>
          <t>(01:32)</t>
        </is>
      </c>
      <c r="L559" t="inlineStr"/>
    </row>
    <row r="560">
      <c r="A560" t="inlineStr">
        <is>
          <t>OO-Skywest</t>
        </is>
      </c>
      <c r="B560" t="n">
        <v>5663</v>
      </c>
      <c r="C560" t="inlineStr">
        <is>
          <t>ORD</t>
        </is>
      </c>
      <c r="D560" t="inlineStr">
        <is>
          <t>LIT</t>
        </is>
      </c>
      <c r="E560" t="inlineStr">
        <is>
          <t>XF - EXTREME WEATHER</t>
        </is>
      </c>
      <c r="F560" t="inlineStr">
        <is>
          <t>CRJ-550</t>
        </is>
      </c>
      <c r="G560" t="inlineStr">
        <is>
          <t>0532</t>
        </is>
      </c>
      <c r="H560" t="n">
        <v>51</v>
      </c>
      <c r="I560" s="289" t="n">
        <v>45993.36458333334</v>
      </c>
      <c r="J560" s="289" t="n">
        <v>45993.27138924768</v>
      </c>
      <c r="K560" t="inlineStr">
        <is>
          <t>(02:14)</t>
        </is>
      </c>
      <c r="L560" t="inlineStr"/>
    </row>
    <row r="561">
      <c r="A561" t="inlineStr">
        <is>
          <t>OO-Skywest</t>
        </is>
      </c>
      <c r="B561" t="n">
        <v>5675</v>
      </c>
      <c r="C561" t="inlineStr">
        <is>
          <t>SBN</t>
        </is>
      </c>
      <c r="D561" t="inlineStr">
        <is>
          <t>ORD</t>
        </is>
      </c>
      <c r="E561" t="inlineStr">
        <is>
          <t>XF - EXTREME WEATHER</t>
        </is>
      </c>
      <c r="F561" t="inlineStr">
        <is>
          <t>CRJ-550</t>
        </is>
      </c>
      <c r="G561" t="inlineStr">
        <is>
          <t>1603</t>
        </is>
      </c>
      <c r="H561" t="n">
        <v>47</v>
      </c>
      <c r="I561" s="289" t="n">
        <v>45990.70486111111</v>
      </c>
      <c r="J561" s="289" t="n">
        <v>45990.38374622685</v>
      </c>
      <c r="K561" t="inlineStr">
        <is>
          <t>(07:42)</t>
        </is>
      </c>
      <c r="L561" t="inlineStr"/>
    </row>
    <row r="562">
      <c r="A562" t="inlineStr">
        <is>
          <t>OO-Skywest</t>
        </is>
      </c>
      <c r="B562" t="n">
        <v>5676</v>
      </c>
      <c r="C562" t="inlineStr">
        <is>
          <t>LIT</t>
        </is>
      </c>
      <c r="D562" t="inlineStr">
        <is>
          <t>ORD</t>
        </is>
      </c>
      <c r="E562" t="inlineStr">
        <is>
          <t>XF - EXTREME WEATHER</t>
        </is>
      </c>
      <c r="F562" t="inlineStr">
        <is>
          <t>CRJ-550</t>
        </is>
      </c>
      <c r="G562" t="inlineStr">
        <is>
          <t>0791</t>
        </is>
      </c>
      <c r="H562" t="n">
        <v>47</v>
      </c>
      <c r="I562" s="289" t="n">
        <v>45990.47916666666</v>
      </c>
      <c r="J562" s="289" t="n">
        <v>45990.61180555556</v>
      </c>
      <c r="K562" t="inlineStr">
        <is>
          <t>03:11</t>
        </is>
      </c>
      <c r="L562" t="inlineStr"/>
    </row>
    <row r="563">
      <c r="A563" t="inlineStr">
        <is>
          <t>OO-Skywest</t>
        </is>
      </c>
      <c r="B563" t="n">
        <v>5676</v>
      </c>
      <c r="C563" t="inlineStr">
        <is>
          <t>LIT</t>
        </is>
      </c>
      <c r="D563" t="inlineStr">
        <is>
          <t>ORD</t>
        </is>
      </c>
      <c r="E563" t="inlineStr">
        <is>
          <t>XF - EXTREME WEATHER</t>
        </is>
      </c>
      <c r="F563" t="inlineStr">
        <is>
          <t>CRJ-550</t>
        </is>
      </c>
      <c r="G563" t="inlineStr">
        <is>
          <t>0532</t>
        </is>
      </c>
      <c r="H563" t="n">
        <v>50</v>
      </c>
      <c r="I563" s="289" t="n">
        <v>45993.47916666666</v>
      </c>
      <c r="J563" s="289" t="n">
        <v>45993.27149633102</v>
      </c>
      <c r="K563" t="inlineStr">
        <is>
          <t>(04:59)</t>
        </is>
      </c>
      <c r="L563" t="inlineStr"/>
    </row>
    <row r="564">
      <c r="A564" t="inlineStr">
        <is>
          <t>OO-Skywest</t>
        </is>
      </c>
      <c r="B564" t="n">
        <v>5679</v>
      </c>
      <c r="C564" t="inlineStr">
        <is>
          <t>ORD</t>
        </is>
      </c>
      <c r="D564" t="inlineStr">
        <is>
          <t>COU</t>
        </is>
      </c>
      <c r="E564" t="inlineStr">
        <is>
          <t>XF - EXTREME WEATHER</t>
        </is>
      </c>
      <c r="F564" t="inlineStr">
        <is>
          <t>CRJ-550</t>
        </is>
      </c>
      <c r="G564" t="inlineStr">
        <is>
          <t>0773</t>
        </is>
      </c>
      <c r="H564" t="n">
        <v>29</v>
      </c>
      <c r="I564" s="289" t="n">
        <v>45990.81944444445</v>
      </c>
      <c r="J564" s="289" t="n">
        <v>45990.03511395834</v>
      </c>
      <c r="K564" t="inlineStr">
        <is>
          <t>(18:49)</t>
        </is>
      </c>
      <c r="L564" t="inlineStr"/>
    </row>
    <row r="565">
      <c r="A565" t="inlineStr">
        <is>
          <t>OO-Skywest</t>
        </is>
      </c>
      <c r="B565" t="n">
        <v>5679</v>
      </c>
      <c r="C565" t="inlineStr">
        <is>
          <t>ORD</t>
        </is>
      </c>
      <c r="D565" t="inlineStr">
        <is>
          <t>COU</t>
        </is>
      </c>
      <c r="E565" t="inlineStr">
        <is>
          <t>XF - EXTREME WEATHER</t>
        </is>
      </c>
      <c r="F565" t="inlineStr">
        <is>
          <t>CRJ-550</t>
        </is>
      </c>
      <c r="G565" t="inlineStr">
        <is>
          <t>0723</t>
        </is>
      </c>
      <c r="H565" t="n">
        <v>49</v>
      </c>
      <c r="I565" s="289" t="n">
        <v>45991.81944444445</v>
      </c>
      <c r="J565" s="289" t="n">
        <v>45991.88389703703</v>
      </c>
      <c r="K565" t="inlineStr">
        <is>
          <t>01:32</t>
        </is>
      </c>
      <c r="L565" t="inlineStr"/>
    </row>
    <row r="566">
      <c r="A566" t="inlineStr">
        <is>
          <t>OO-Skywest</t>
        </is>
      </c>
      <c r="B566" t="n">
        <v>5682</v>
      </c>
      <c r="C566" t="inlineStr">
        <is>
          <t>SYR</t>
        </is>
      </c>
      <c r="D566" t="inlineStr">
        <is>
          <t>ORD</t>
        </is>
      </c>
      <c r="E566" t="inlineStr">
        <is>
          <t>XF - EXTREME WEATHER</t>
        </is>
      </c>
      <c r="F566" t="inlineStr">
        <is>
          <t>ERJ-175</t>
        </is>
      </c>
      <c r="G566" t="inlineStr">
        <is>
          <t>0139</t>
        </is>
      </c>
      <c r="H566" t="n">
        <v>75</v>
      </c>
      <c r="I566" s="289" t="n">
        <v>45990.72708333333</v>
      </c>
      <c r="J566" s="289" t="n">
        <v>45990.46667774305</v>
      </c>
      <c r="K566" t="inlineStr">
        <is>
          <t>(06:15)</t>
        </is>
      </c>
      <c r="L566" t="inlineStr"/>
    </row>
    <row r="567">
      <c r="A567" t="inlineStr">
        <is>
          <t>OO-Skywest</t>
        </is>
      </c>
      <c r="B567" t="n">
        <v>5686</v>
      </c>
      <c r="C567" t="inlineStr">
        <is>
          <t>FNT</t>
        </is>
      </c>
      <c r="D567" t="inlineStr">
        <is>
          <t>ORD</t>
        </is>
      </c>
      <c r="E567" t="inlineStr">
        <is>
          <t>XF - EXTREME WEATHER</t>
        </is>
      </c>
      <c r="F567" t="inlineStr">
        <is>
          <t>CRJ-200</t>
        </is>
      </c>
      <c r="G567" t="inlineStr">
        <is>
          <t>0693</t>
        </is>
      </c>
      <c r="H567" t="n">
        <v>41</v>
      </c>
      <c r="I567" s="289" t="n">
        <v>45990.69583333333</v>
      </c>
      <c r="J567" s="289" t="n">
        <v>45989.84791666667</v>
      </c>
      <c r="K567" t="inlineStr">
        <is>
          <t>(20:21)</t>
        </is>
      </c>
      <c r="L567" t="inlineStr"/>
    </row>
    <row r="568">
      <c r="A568" t="inlineStr">
        <is>
          <t>OO-Skywest</t>
        </is>
      </c>
      <c r="B568" t="n">
        <v>5686</v>
      </c>
      <c r="C568" t="inlineStr">
        <is>
          <t>FNT</t>
        </is>
      </c>
      <c r="D568" t="inlineStr">
        <is>
          <t>ORD</t>
        </is>
      </c>
      <c r="E568" t="inlineStr">
        <is>
          <t>XF - EXTREME WEATHER</t>
        </is>
      </c>
      <c r="F568" t="inlineStr">
        <is>
          <t>CRJ-200</t>
        </is>
      </c>
      <c r="G568" t="inlineStr">
        <is>
          <t>0924</t>
        </is>
      </c>
      <c r="H568" t="n">
        <v>50</v>
      </c>
      <c r="I568" s="289" t="n">
        <v>45991.69583333333</v>
      </c>
      <c r="J568" s="289" t="n">
        <v>45991.85277777778</v>
      </c>
      <c r="K568" t="inlineStr">
        <is>
          <t>03:46</t>
        </is>
      </c>
      <c r="L568" t="inlineStr"/>
    </row>
    <row r="569">
      <c r="A569" t="inlineStr">
        <is>
          <t>OO-Skywest</t>
        </is>
      </c>
      <c r="B569" t="n">
        <v>5687</v>
      </c>
      <c r="C569" t="inlineStr">
        <is>
          <t>TUL</t>
        </is>
      </c>
      <c r="D569" t="inlineStr">
        <is>
          <t>ORD</t>
        </is>
      </c>
      <c r="E569" t="inlineStr">
        <is>
          <t>XF - EXTREME WEATHER</t>
        </is>
      </c>
      <c r="F569" t="inlineStr">
        <is>
          <t>ERJ-175</t>
        </is>
      </c>
      <c r="G569" t="inlineStr">
        <is>
          <t>0139</t>
        </is>
      </c>
      <c r="H569" t="n">
        <v>38</v>
      </c>
      <c r="I569" s="289" t="n">
        <v>45990.44791666666</v>
      </c>
      <c r="J569" s="289" t="n">
        <v>45990.6095654051</v>
      </c>
      <c r="K569" t="inlineStr">
        <is>
          <t>03:52</t>
        </is>
      </c>
      <c r="L569" t="inlineStr"/>
    </row>
    <row r="570">
      <c r="A570" t="inlineStr">
        <is>
          <t>OO-Skywest</t>
        </is>
      </c>
      <c r="B570" t="n">
        <v>5687</v>
      </c>
      <c r="C570" t="inlineStr">
        <is>
          <t>ORD</t>
        </is>
      </c>
      <c r="D570" t="inlineStr">
        <is>
          <t>MSN</t>
        </is>
      </c>
      <c r="E570" t="inlineStr">
        <is>
          <t>XF - EXTREME WEATHER</t>
        </is>
      </c>
      <c r="F570" t="inlineStr">
        <is>
          <t>CRJ-550</t>
        </is>
      </c>
      <c r="G570" t="inlineStr">
        <is>
          <t>0783</t>
        </is>
      </c>
      <c r="H570" t="n">
        <v>34</v>
      </c>
      <c r="I570" s="289" t="n">
        <v>45990.65972222222</v>
      </c>
      <c r="J570" s="289" t="n">
        <v>45989.81576532407</v>
      </c>
      <c r="K570" t="inlineStr">
        <is>
          <t>(20:15)</t>
        </is>
      </c>
      <c r="L570" t="inlineStr"/>
    </row>
    <row r="571">
      <c r="A571" t="inlineStr">
        <is>
          <t>OO-Skywest</t>
        </is>
      </c>
      <c r="B571" t="n">
        <v>5687</v>
      </c>
      <c r="C571" t="inlineStr">
        <is>
          <t>ORD</t>
        </is>
      </c>
      <c r="D571" t="inlineStr">
        <is>
          <t>MSN</t>
        </is>
      </c>
      <c r="E571" t="inlineStr">
        <is>
          <t>XF - EXTREME WEATHER</t>
        </is>
      </c>
      <c r="F571" t="inlineStr">
        <is>
          <t>CRJ-550</t>
        </is>
      </c>
      <c r="G571" t="inlineStr">
        <is>
          <t>0448</t>
        </is>
      </c>
      <c r="H571" t="n">
        <v>50</v>
      </c>
      <c r="I571" s="289" t="n">
        <v>45992.65972222222</v>
      </c>
      <c r="J571" s="289" t="n">
        <v>45992.96399640046</v>
      </c>
      <c r="K571" t="inlineStr">
        <is>
          <t>07:18</t>
        </is>
      </c>
      <c r="L571" t="inlineStr"/>
    </row>
    <row r="572">
      <c r="A572" t="inlineStr">
        <is>
          <t>OO-Skywest</t>
        </is>
      </c>
      <c r="B572" t="n">
        <v>5691</v>
      </c>
      <c r="C572" t="inlineStr">
        <is>
          <t>ATW</t>
        </is>
      </c>
      <c r="D572" t="inlineStr">
        <is>
          <t>ORD</t>
        </is>
      </c>
      <c r="E572" t="inlineStr">
        <is>
          <t>XF - EXTREME WEATHER</t>
        </is>
      </c>
      <c r="F572" t="inlineStr">
        <is>
          <t>CRJ-200</t>
        </is>
      </c>
      <c r="G572" t="inlineStr">
        <is>
          <t>0971</t>
        </is>
      </c>
      <c r="H572" t="n">
        <v>30</v>
      </c>
      <c r="I572" s="289" t="n">
        <v>45990.76458333333</v>
      </c>
      <c r="J572" s="289" t="n">
        <v>45989.81061402778</v>
      </c>
      <c r="K572" t="inlineStr">
        <is>
          <t>(22:53)</t>
        </is>
      </c>
      <c r="L572" t="inlineStr"/>
    </row>
    <row r="573">
      <c r="A573" t="inlineStr">
        <is>
          <t>OO-Skywest</t>
        </is>
      </c>
      <c r="B573" t="n">
        <v>5691</v>
      </c>
      <c r="C573" t="inlineStr">
        <is>
          <t>ATW</t>
        </is>
      </c>
      <c r="D573" t="inlineStr">
        <is>
          <t>ORD</t>
        </is>
      </c>
      <c r="E573" t="inlineStr">
        <is>
          <t>XF - EXTREME WEATHER</t>
        </is>
      </c>
      <c r="F573" t="inlineStr">
        <is>
          <t>CRJ-200</t>
        </is>
      </c>
      <c r="G573" t="inlineStr">
        <is>
          <t>1905</t>
        </is>
      </c>
      <c r="H573" t="n">
        <v>51</v>
      </c>
      <c r="I573" s="289" t="n">
        <v>45991.72986111111</v>
      </c>
      <c r="J573" s="289" t="n">
        <v>45991.8685628588</v>
      </c>
      <c r="K573" t="inlineStr">
        <is>
          <t>03:19</t>
        </is>
      </c>
      <c r="L573" t="inlineStr"/>
    </row>
    <row r="574">
      <c r="A574" t="inlineStr">
        <is>
          <t>OO-Skywest</t>
        </is>
      </c>
      <c r="B574" t="n">
        <v>5691</v>
      </c>
      <c r="C574" t="inlineStr">
        <is>
          <t>ATW</t>
        </is>
      </c>
      <c r="D574" t="inlineStr">
        <is>
          <t>ORD</t>
        </is>
      </c>
      <c r="E574" t="inlineStr">
        <is>
          <t>XF - EXTREME WEATHER</t>
        </is>
      </c>
      <c r="F574" t="inlineStr">
        <is>
          <t>CRJ-200</t>
        </is>
      </c>
      <c r="G574" t="inlineStr">
        <is>
          <t>0464</t>
        </is>
      </c>
      <c r="H574" t="n">
        <v>50</v>
      </c>
      <c r="I574" s="289" t="n">
        <v>45992.72986111111</v>
      </c>
      <c r="J574" s="289" t="n">
        <v>45992.41951440972</v>
      </c>
      <c r="K574" t="inlineStr">
        <is>
          <t>(07:26)</t>
        </is>
      </c>
      <c r="L574" t="inlineStr"/>
    </row>
    <row r="575">
      <c r="A575" t="inlineStr">
        <is>
          <t>OO-Skywest</t>
        </is>
      </c>
      <c r="B575" t="n">
        <v>5691</v>
      </c>
      <c r="C575" t="inlineStr">
        <is>
          <t>ATW</t>
        </is>
      </c>
      <c r="D575" t="inlineStr">
        <is>
          <t>ORD</t>
        </is>
      </c>
      <c r="E575" t="inlineStr">
        <is>
          <t>XF - EXTREME WEATHER</t>
        </is>
      </c>
      <c r="F575" t="inlineStr">
        <is>
          <t>CRJ-200</t>
        </is>
      </c>
      <c r="G575" t="inlineStr">
        <is>
          <t>0963</t>
        </is>
      </c>
      <c r="H575" t="n">
        <v>41</v>
      </c>
      <c r="I575" s="289" t="n">
        <v>45993.72222222222</v>
      </c>
      <c r="J575" s="289" t="n">
        <v>45993.75101</v>
      </c>
      <c r="K575" t="inlineStr">
        <is>
          <t>00:41</t>
        </is>
      </c>
      <c r="L575" t="inlineStr"/>
    </row>
    <row r="576">
      <c r="A576" t="inlineStr">
        <is>
          <t>OO-Skywest</t>
        </is>
      </c>
      <c r="B576" t="n">
        <v>5691</v>
      </c>
      <c r="C576" t="inlineStr">
        <is>
          <t>ATW</t>
        </is>
      </c>
      <c r="D576" t="inlineStr">
        <is>
          <t>ORD</t>
        </is>
      </c>
      <c r="E576" t="inlineStr">
        <is>
          <t>XF - EXTREME WEATHER</t>
        </is>
      </c>
      <c r="F576" t="inlineStr">
        <is>
          <t>CRJ-200</t>
        </is>
      </c>
      <c r="G576" t="inlineStr">
        <is>
          <t>0466</t>
        </is>
      </c>
      <c r="H576" t="n">
        <v>49</v>
      </c>
      <c r="I576" s="289" t="n">
        <v>45994.72222222222</v>
      </c>
      <c r="J576" s="289" t="n">
        <v>45994.83271268519</v>
      </c>
      <c r="K576" t="inlineStr">
        <is>
          <t>02:39</t>
        </is>
      </c>
      <c r="L576" t="inlineStr"/>
    </row>
    <row r="577">
      <c r="A577" t="inlineStr">
        <is>
          <t>OO-Skywest</t>
        </is>
      </c>
      <c r="B577" t="n">
        <v>5702</v>
      </c>
      <c r="C577" t="inlineStr">
        <is>
          <t>ORD</t>
        </is>
      </c>
      <c r="D577" t="inlineStr">
        <is>
          <t>SBN</t>
        </is>
      </c>
      <c r="E577" t="inlineStr">
        <is>
          <t>XF - EXTREME WEATHER</t>
        </is>
      </c>
      <c r="F577" t="inlineStr">
        <is>
          <t>CRJ-200</t>
        </is>
      </c>
      <c r="G577" t="inlineStr">
        <is>
          <t>0917</t>
        </is>
      </c>
      <c r="H577" t="n">
        <v>46</v>
      </c>
      <c r="I577" s="289" t="n">
        <v>45990.53125</v>
      </c>
      <c r="J577" s="289" t="n">
        <v>45989.79391460648</v>
      </c>
      <c r="K577" t="inlineStr">
        <is>
          <t>(17:41)</t>
        </is>
      </c>
      <c r="L577" t="inlineStr"/>
    </row>
    <row r="578">
      <c r="A578" t="inlineStr">
        <is>
          <t>OO-Skywest</t>
        </is>
      </c>
      <c r="B578" t="n">
        <v>5707</v>
      </c>
      <c r="C578" t="inlineStr">
        <is>
          <t>MCI</t>
        </is>
      </c>
      <c r="D578" t="inlineStr">
        <is>
          <t>ORD</t>
        </is>
      </c>
      <c r="E578" t="inlineStr">
        <is>
          <t>XF - EXTREME WEATHER</t>
        </is>
      </c>
      <c r="F578" t="inlineStr">
        <is>
          <t>ERJ-175</t>
        </is>
      </c>
      <c r="G578" t="inlineStr">
        <is>
          <t>0605</t>
        </is>
      </c>
      <c r="H578" t="n">
        <v>67</v>
      </c>
      <c r="I578" s="289" t="n">
        <v>45992.70138888889</v>
      </c>
      <c r="J578" s="289" t="n">
        <v>45992.45311200232</v>
      </c>
      <c r="K578" t="inlineStr">
        <is>
          <t>(05:57)</t>
        </is>
      </c>
      <c r="L578" t="inlineStr"/>
    </row>
    <row r="579">
      <c r="A579" t="inlineStr">
        <is>
          <t>OO-Skywest</t>
        </is>
      </c>
      <c r="B579" t="n">
        <v>5711</v>
      </c>
      <c r="C579" t="inlineStr">
        <is>
          <t>DTW</t>
        </is>
      </c>
      <c r="D579" t="inlineStr">
        <is>
          <t>ORD</t>
        </is>
      </c>
      <c r="E579" t="inlineStr">
        <is>
          <t>XF - EXTREME WEATHER</t>
        </is>
      </c>
      <c r="F579" t="inlineStr">
        <is>
          <t>ERJ-175</t>
        </is>
      </c>
      <c r="G579" t="inlineStr">
        <is>
          <t>0620</t>
        </is>
      </c>
      <c r="H579" t="n">
        <v>67</v>
      </c>
      <c r="I579" s="289" t="n">
        <v>45990.74375</v>
      </c>
      <c r="J579" s="289" t="n">
        <v>45990.38644013889</v>
      </c>
      <c r="K579" t="inlineStr">
        <is>
          <t>(08:34)</t>
        </is>
      </c>
      <c r="L579" t="inlineStr"/>
    </row>
    <row r="580">
      <c r="A580" t="inlineStr">
        <is>
          <t>OO-Skywest</t>
        </is>
      </c>
      <c r="B580" t="n">
        <v>5712</v>
      </c>
      <c r="C580" t="inlineStr">
        <is>
          <t>ORD</t>
        </is>
      </c>
      <c r="D580" t="inlineStr">
        <is>
          <t>GSP</t>
        </is>
      </c>
      <c r="E580" t="inlineStr">
        <is>
          <t>XF - EXTREME WEATHER</t>
        </is>
      </c>
      <c r="F580" t="inlineStr">
        <is>
          <t>CRJ-550</t>
        </is>
      </c>
      <c r="G580" t="inlineStr">
        <is>
          <t>0767</t>
        </is>
      </c>
      <c r="H580" t="n">
        <v>42</v>
      </c>
      <c r="I580" s="289" t="n">
        <v>45990.57986111111</v>
      </c>
      <c r="J580" s="289" t="n">
        <v>45990.34236143519</v>
      </c>
      <c r="K580" t="inlineStr">
        <is>
          <t>(05:42)</t>
        </is>
      </c>
      <c r="L580" t="inlineStr"/>
    </row>
    <row r="581">
      <c r="A581" t="inlineStr">
        <is>
          <t>OO-Skywest</t>
        </is>
      </c>
      <c r="B581" t="n">
        <v>5714</v>
      </c>
      <c r="C581" t="inlineStr">
        <is>
          <t>FNT</t>
        </is>
      </c>
      <c r="D581" t="inlineStr">
        <is>
          <t>ORD</t>
        </is>
      </c>
      <c r="E581" t="inlineStr">
        <is>
          <t>XF - EXTREME WEATHER</t>
        </is>
      </c>
      <c r="F581" t="inlineStr">
        <is>
          <t>CRJ-200</t>
        </is>
      </c>
      <c r="G581" t="inlineStr">
        <is>
          <t>0464</t>
        </is>
      </c>
      <c r="H581" t="n">
        <v>39</v>
      </c>
      <c r="I581" s="289" t="n">
        <v>45990.59375</v>
      </c>
      <c r="J581" s="289" t="n">
        <v>45989.81154206018</v>
      </c>
      <c r="K581" t="inlineStr">
        <is>
          <t>(18:46)</t>
        </is>
      </c>
      <c r="L581" t="inlineStr"/>
    </row>
    <row r="582">
      <c r="A582" t="inlineStr">
        <is>
          <t>OO-Skywest</t>
        </is>
      </c>
      <c r="B582" t="n">
        <v>5714</v>
      </c>
      <c r="C582" t="inlineStr">
        <is>
          <t>FNT</t>
        </is>
      </c>
      <c r="D582" t="inlineStr">
        <is>
          <t>ORD</t>
        </is>
      </c>
      <c r="E582" t="inlineStr">
        <is>
          <t>XU - WX/ATC-UA INITIATED</t>
        </is>
      </c>
      <c r="F582" t="inlineStr">
        <is>
          <t>CRJ-200</t>
        </is>
      </c>
      <c r="G582" t="inlineStr">
        <is>
          <t>0954</t>
        </is>
      </c>
      <c r="H582" t="n">
        <v>50</v>
      </c>
      <c r="I582" s="289" t="n">
        <v>45991.59375</v>
      </c>
      <c r="J582" s="289" t="n">
        <v>45991.34136520833</v>
      </c>
      <c r="K582" t="inlineStr">
        <is>
          <t>(06:03)</t>
        </is>
      </c>
      <c r="L582" t="inlineStr"/>
    </row>
    <row r="583">
      <c r="A583" t="inlineStr">
        <is>
          <t>OO-Skywest</t>
        </is>
      </c>
      <c r="B583" t="n">
        <v>5717</v>
      </c>
      <c r="C583" t="inlineStr">
        <is>
          <t>ORD</t>
        </is>
      </c>
      <c r="D583" t="inlineStr">
        <is>
          <t>DTW</t>
        </is>
      </c>
      <c r="E583" t="inlineStr">
        <is>
          <t>XF - EXTREME WEATHER</t>
        </is>
      </c>
      <c r="F583" t="inlineStr">
        <is>
          <t>ERJ-175</t>
        </is>
      </c>
      <c r="G583" t="inlineStr">
        <is>
          <t>0160</t>
        </is>
      </c>
      <c r="H583" t="n">
        <v>77</v>
      </c>
      <c r="I583" s="289" t="n">
        <v>45991.30555555555</v>
      </c>
      <c r="J583" s="289" t="n">
        <v>45990.80684383102</v>
      </c>
      <c r="K583" t="inlineStr">
        <is>
          <t>(11:58)</t>
        </is>
      </c>
      <c r="L583" t="inlineStr"/>
    </row>
    <row r="584">
      <c r="A584" t="inlineStr">
        <is>
          <t>OO-Skywest</t>
        </is>
      </c>
      <c r="B584" t="n">
        <v>5723</v>
      </c>
      <c r="C584" t="inlineStr">
        <is>
          <t>SBN</t>
        </is>
      </c>
      <c r="D584" t="inlineStr">
        <is>
          <t>ORD</t>
        </is>
      </c>
      <c r="E584" t="inlineStr">
        <is>
          <t>XF - EXTREME WEATHER</t>
        </is>
      </c>
      <c r="F584" t="inlineStr">
        <is>
          <t>CRJ-550</t>
        </is>
      </c>
      <c r="G584" t="inlineStr">
        <is>
          <t>0718</t>
        </is>
      </c>
      <c r="H584" t="n">
        <v>46</v>
      </c>
      <c r="I584" s="289" t="n">
        <v>45993.25347222222</v>
      </c>
      <c r="J584" s="289" t="n">
        <v>45993.05758857639</v>
      </c>
      <c r="K584" t="inlineStr">
        <is>
          <t>(04:42)</t>
        </is>
      </c>
      <c r="L584" t="inlineStr"/>
    </row>
    <row r="585">
      <c r="A585" t="inlineStr">
        <is>
          <t>OO-Skywest</t>
        </is>
      </c>
      <c r="B585" t="n">
        <v>5726</v>
      </c>
      <c r="C585" t="inlineStr">
        <is>
          <t>ORD</t>
        </is>
      </c>
      <c r="D585" t="inlineStr">
        <is>
          <t>TYS</t>
        </is>
      </c>
      <c r="E585" t="inlineStr">
        <is>
          <t>XF - EXTREME WEATHER</t>
        </is>
      </c>
      <c r="F585" t="inlineStr">
        <is>
          <t>ERJ-175</t>
        </is>
      </c>
      <c r="G585" t="inlineStr">
        <is>
          <t>1379</t>
        </is>
      </c>
      <c r="H585" t="n">
        <v>71</v>
      </c>
      <c r="I585" s="289" t="n">
        <v>45991.30555555555</v>
      </c>
      <c r="J585" s="289" t="n">
        <v>45990.78435269676</v>
      </c>
      <c r="K585" t="inlineStr">
        <is>
          <t>(12:30)</t>
        </is>
      </c>
      <c r="L585" t="inlineStr"/>
    </row>
    <row r="586">
      <c r="A586" t="inlineStr">
        <is>
          <t>OO-Skywest</t>
        </is>
      </c>
      <c r="B586" t="n">
        <v>5728</v>
      </c>
      <c r="C586" t="inlineStr">
        <is>
          <t>ORD</t>
        </is>
      </c>
      <c r="D586" t="inlineStr">
        <is>
          <t>GRR</t>
        </is>
      </c>
      <c r="E586" t="inlineStr">
        <is>
          <t>XF - EXTREME WEATHER</t>
        </is>
      </c>
      <c r="F586" t="inlineStr">
        <is>
          <t>CRJ-200</t>
        </is>
      </c>
      <c r="G586" t="inlineStr">
        <is>
          <t>0904</t>
        </is>
      </c>
      <c r="H586" t="n">
        <v>40</v>
      </c>
      <c r="I586" s="289" t="n">
        <v>45990.53125</v>
      </c>
      <c r="J586" s="289" t="n">
        <v>45989.773715625</v>
      </c>
      <c r="K586" t="inlineStr">
        <is>
          <t>(18:10)</t>
        </is>
      </c>
      <c r="L586" t="inlineStr"/>
    </row>
    <row r="587">
      <c r="A587" t="inlineStr">
        <is>
          <t>OO-Skywest</t>
        </is>
      </c>
      <c r="B587" t="n">
        <v>5728</v>
      </c>
      <c r="C587" t="inlineStr">
        <is>
          <t>ORD</t>
        </is>
      </c>
      <c r="D587" t="inlineStr">
        <is>
          <t>GRR</t>
        </is>
      </c>
      <c r="E587" t="inlineStr">
        <is>
          <t>XF - EXTREME WEATHER</t>
        </is>
      </c>
      <c r="F587" t="inlineStr">
        <is>
          <t>CRJ-200</t>
        </is>
      </c>
      <c r="G587" t="inlineStr">
        <is>
          <t>0448</t>
        </is>
      </c>
      <c r="H587" t="n">
        <v>50</v>
      </c>
      <c r="I587" s="289" t="n">
        <v>45992.53125</v>
      </c>
      <c r="J587" s="289" t="n">
        <v>45992.41670545139</v>
      </c>
      <c r="K587" t="inlineStr">
        <is>
          <t>(02:44)</t>
        </is>
      </c>
      <c r="L587" t="inlineStr"/>
    </row>
    <row r="588">
      <c r="A588" t="inlineStr">
        <is>
          <t>OO-Skywest</t>
        </is>
      </c>
      <c r="B588" t="n">
        <v>5729</v>
      </c>
      <c r="C588" t="inlineStr">
        <is>
          <t>ORD</t>
        </is>
      </c>
      <c r="D588" t="inlineStr">
        <is>
          <t>FNT</t>
        </is>
      </c>
      <c r="E588" t="inlineStr">
        <is>
          <t>XF - EXTREME WEATHER</t>
        </is>
      </c>
      <c r="F588" t="inlineStr">
        <is>
          <t>CRJ-200</t>
        </is>
      </c>
      <c r="G588" t="inlineStr">
        <is>
          <t>0464</t>
        </is>
      </c>
      <c r="H588" t="n">
        <v>36</v>
      </c>
      <c r="I588" s="289" t="n">
        <v>45990.46527777778</v>
      </c>
      <c r="J588" s="289" t="n">
        <v>45989.93955501157</v>
      </c>
      <c r="K588" t="inlineStr">
        <is>
          <t>(12:37)</t>
        </is>
      </c>
      <c r="L588" t="inlineStr"/>
    </row>
    <row r="589">
      <c r="A589" t="inlineStr">
        <is>
          <t>OO-Skywest</t>
        </is>
      </c>
      <c r="B589" t="n">
        <v>5733</v>
      </c>
      <c r="C589" t="inlineStr">
        <is>
          <t>ORD</t>
        </is>
      </c>
      <c r="D589" t="inlineStr">
        <is>
          <t>PIA</t>
        </is>
      </c>
      <c r="E589" t="inlineStr">
        <is>
          <t>XF - EXTREME WEATHER</t>
        </is>
      </c>
      <c r="F589" t="inlineStr">
        <is>
          <t>CRJ-200</t>
        </is>
      </c>
      <c r="G589" t="inlineStr">
        <is>
          <t>0904</t>
        </is>
      </c>
      <c r="H589" t="n">
        <v>38</v>
      </c>
      <c r="I589" s="289" t="n">
        <v>45990.37430555555</v>
      </c>
      <c r="J589" s="289" t="n">
        <v>45989.75261824074</v>
      </c>
      <c r="K589" t="inlineStr">
        <is>
          <t>(14:55)</t>
        </is>
      </c>
      <c r="L589" t="inlineStr"/>
    </row>
    <row r="590">
      <c r="A590" t="inlineStr">
        <is>
          <t>OO-Skywest</t>
        </is>
      </c>
      <c r="B590" t="n">
        <v>5734</v>
      </c>
      <c r="C590" t="inlineStr">
        <is>
          <t>ORD</t>
        </is>
      </c>
      <c r="D590" t="inlineStr">
        <is>
          <t>MLI</t>
        </is>
      </c>
      <c r="E590" t="inlineStr">
        <is>
          <t>XF - EXTREME WEATHER</t>
        </is>
      </c>
      <c r="F590" t="inlineStr">
        <is>
          <t>CRJ-200</t>
        </is>
      </c>
      <c r="G590" t="inlineStr">
        <is>
          <t>0464</t>
        </is>
      </c>
      <c r="H590" t="n">
        <v>33</v>
      </c>
      <c r="I590" s="289" t="n">
        <v>45990.64930555555</v>
      </c>
      <c r="J590" s="289" t="n">
        <v>45989.77046118055</v>
      </c>
      <c r="K590" t="inlineStr">
        <is>
          <t>(21:05)</t>
        </is>
      </c>
      <c r="L590" t="inlineStr"/>
    </row>
    <row r="591">
      <c r="A591" t="inlineStr">
        <is>
          <t>OO-Skywest</t>
        </is>
      </c>
      <c r="B591" t="n">
        <v>5734</v>
      </c>
      <c r="C591" t="inlineStr">
        <is>
          <t>ORD</t>
        </is>
      </c>
      <c r="D591" t="inlineStr">
        <is>
          <t>MLI</t>
        </is>
      </c>
      <c r="E591" t="inlineStr">
        <is>
          <t>XU - WX/ATC-UA INITIATED</t>
        </is>
      </c>
      <c r="F591" t="inlineStr">
        <is>
          <t>CRJ-200</t>
        </is>
      </c>
      <c r="G591" t="inlineStr">
        <is>
          <t>0954</t>
        </is>
      </c>
      <c r="H591" t="n">
        <v>49</v>
      </c>
      <c r="I591" s="289" t="n">
        <v>45991.64930555555</v>
      </c>
      <c r="J591" s="289" t="n">
        <v>45991.29986136574</v>
      </c>
      <c r="K591" t="inlineStr">
        <is>
          <t>(08:23)</t>
        </is>
      </c>
      <c r="L591" t="inlineStr"/>
    </row>
    <row r="592">
      <c r="A592" t="inlineStr">
        <is>
          <t>OO-Skywest</t>
        </is>
      </c>
      <c r="B592" t="n">
        <v>5734</v>
      </c>
      <c r="C592" t="inlineStr">
        <is>
          <t>ORD</t>
        </is>
      </c>
      <c r="D592" t="inlineStr">
        <is>
          <t>MLI</t>
        </is>
      </c>
      <c r="E592" t="inlineStr">
        <is>
          <t>XF - EXTREME WEATHER</t>
        </is>
      </c>
      <c r="F592" t="inlineStr">
        <is>
          <t>CRJ-200</t>
        </is>
      </c>
      <c r="G592" t="inlineStr">
        <is>
          <t>0693</t>
        </is>
      </c>
      <c r="H592" t="n">
        <v>48</v>
      </c>
      <c r="I592" s="289" t="n">
        <v>45992.64930555555</v>
      </c>
      <c r="J592" s="289" t="n">
        <v>45992.54654978009</v>
      </c>
      <c r="K592" t="inlineStr">
        <is>
          <t>(02:27)</t>
        </is>
      </c>
      <c r="L592" t="inlineStr"/>
    </row>
    <row r="593">
      <c r="A593" t="inlineStr">
        <is>
          <t>OO-Skywest</t>
        </is>
      </c>
      <c r="B593" t="n">
        <v>5740</v>
      </c>
      <c r="C593" t="inlineStr">
        <is>
          <t>ORD</t>
        </is>
      </c>
      <c r="D593" t="inlineStr">
        <is>
          <t>LNK</t>
        </is>
      </c>
      <c r="E593" t="inlineStr">
        <is>
          <t>XF - EXTREME WEATHER</t>
        </is>
      </c>
      <c r="F593" t="inlineStr">
        <is>
          <t>CRJ-550</t>
        </is>
      </c>
      <c r="G593" t="inlineStr">
        <is>
          <t>0792</t>
        </is>
      </c>
      <c r="H593" t="n">
        <v>49</v>
      </c>
      <c r="I593" s="289" t="n">
        <v>45990.67361111111</v>
      </c>
      <c r="J593" s="289" t="n">
        <v>45990.56304707176</v>
      </c>
      <c r="K593" t="inlineStr">
        <is>
          <t>(02:39)</t>
        </is>
      </c>
      <c r="L593" t="inlineStr"/>
    </row>
    <row r="594">
      <c r="A594" t="inlineStr">
        <is>
          <t>OO-Skywest</t>
        </is>
      </c>
      <c r="B594" t="n">
        <v>5740</v>
      </c>
      <c r="C594" t="inlineStr">
        <is>
          <t>ORD</t>
        </is>
      </c>
      <c r="D594" t="inlineStr">
        <is>
          <t>LNK</t>
        </is>
      </c>
      <c r="E594" t="inlineStr">
        <is>
          <t>XF - EXTREME WEATHER</t>
        </is>
      </c>
      <c r="F594" t="inlineStr">
        <is>
          <t>CRJ-550</t>
        </is>
      </c>
      <c r="G594" t="inlineStr">
        <is>
          <t>0767</t>
        </is>
      </c>
      <c r="H594" t="n">
        <v>50</v>
      </c>
      <c r="I594" s="289" t="n">
        <v>45991.67361111111</v>
      </c>
      <c r="J594" s="289" t="n">
        <v>45991.88519508102</v>
      </c>
      <c r="K594" t="inlineStr">
        <is>
          <t>05:04</t>
        </is>
      </c>
      <c r="L594" t="inlineStr"/>
    </row>
    <row r="595">
      <c r="A595" t="inlineStr">
        <is>
          <t>OO-Skywest</t>
        </is>
      </c>
      <c r="B595" t="n">
        <v>5745</v>
      </c>
      <c r="C595" t="inlineStr">
        <is>
          <t>ORD</t>
        </is>
      </c>
      <c r="D595" t="inlineStr">
        <is>
          <t>PIT</t>
        </is>
      </c>
      <c r="E595" t="inlineStr">
        <is>
          <t>XF - EXTREME WEATHER</t>
        </is>
      </c>
      <c r="F595" t="inlineStr">
        <is>
          <t>ERJ-175</t>
        </is>
      </c>
      <c r="G595" t="inlineStr">
        <is>
          <t>0631</t>
        </is>
      </c>
      <c r="H595" t="n">
        <v>70</v>
      </c>
      <c r="I595" s="289" t="n">
        <v>45990.59722222222</v>
      </c>
      <c r="J595" s="289" t="n">
        <v>45989.99532039352</v>
      </c>
      <c r="K595" t="inlineStr">
        <is>
          <t>(14:26)</t>
        </is>
      </c>
      <c r="L595" t="inlineStr"/>
    </row>
    <row r="596">
      <c r="A596" t="inlineStr">
        <is>
          <t>OO-Skywest</t>
        </is>
      </c>
      <c r="B596" t="n">
        <v>5752</v>
      </c>
      <c r="C596" t="inlineStr">
        <is>
          <t>GRR</t>
        </is>
      </c>
      <c r="D596" t="inlineStr">
        <is>
          <t>ORD</t>
        </is>
      </c>
      <c r="E596" t="inlineStr">
        <is>
          <t>XF - EXTREME WEATHER</t>
        </is>
      </c>
      <c r="F596" t="inlineStr">
        <is>
          <t>CRJ-550</t>
        </is>
      </c>
      <c r="G596" t="inlineStr">
        <is>
          <t>0571</t>
        </is>
      </c>
      <c r="H596" t="n">
        <v>48</v>
      </c>
      <c r="I596" s="289" t="n">
        <v>45991.25833333333</v>
      </c>
      <c r="J596" s="289" t="n">
        <v>45990.58714730324</v>
      </c>
      <c r="K596" t="inlineStr">
        <is>
          <t>(16:06)</t>
        </is>
      </c>
      <c r="L596" t="inlineStr"/>
    </row>
    <row r="597">
      <c r="A597" t="inlineStr">
        <is>
          <t>OO-Skywest</t>
        </is>
      </c>
      <c r="B597" t="n">
        <v>5753</v>
      </c>
      <c r="C597" t="inlineStr">
        <is>
          <t>GSP</t>
        </is>
      </c>
      <c r="D597" t="inlineStr">
        <is>
          <t>ORD</t>
        </is>
      </c>
      <c r="E597" t="inlineStr">
        <is>
          <t>XF - EXTREME WEATHER</t>
        </is>
      </c>
      <c r="F597" t="inlineStr">
        <is>
          <t>CRJ-550</t>
        </is>
      </c>
      <c r="G597" t="inlineStr">
        <is>
          <t>0767</t>
        </is>
      </c>
      <c r="H597" t="n">
        <v>50</v>
      </c>
      <c r="I597" s="289" t="n">
        <v>45990.72777777778</v>
      </c>
      <c r="J597" s="289" t="n">
        <v>45990.65281038194</v>
      </c>
      <c r="K597" t="inlineStr">
        <is>
          <t>(01:47)</t>
        </is>
      </c>
      <c r="L597" t="inlineStr"/>
    </row>
    <row r="598">
      <c r="A598" t="inlineStr">
        <is>
          <t>OO-Skywest</t>
        </is>
      </c>
      <c r="B598" t="n">
        <v>5754</v>
      </c>
      <c r="C598" t="inlineStr">
        <is>
          <t>DLH</t>
        </is>
      </c>
      <c r="D598" t="inlineStr">
        <is>
          <t>ORD</t>
        </is>
      </c>
      <c r="E598" t="inlineStr">
        <is>
          <t>XF - EXTREME WEATHER</t>
        </is>
      </c>
      <c r="F598" t="inlineStr">
        <is>
          <t>CRJ-550</t>
        </is>
      </c>
      <c r="G598" t="inlineStr">
        <is>
          <t>0773</t>
        </is>
      </c>
      <c r="H598" t="n">
        <v>48</v>
      </c>
      <c r="I598" s="289" t="n">
        <v>45990.46805555555</v>
      </c>
      <c r="J598" s="289" t="n">
        <v>45990.59546248843</v>
      </c>
      <c r="K598" t="inlineStr">
        <is>
          <t>03:03</t>
        </is>
      </c>
      <c r="L598" t="inlineStr"/>
    </row>
    <row r="599">
      <c r="A599" t="inlineStr">
        <is>
          <t>OO-Skywest</t>
        </is>
      </c>
      <c r="B599" t="n">
        <v>5754</v>
      </c>
      <c r="C599" t="inlineStr">
        <is>
          <t>DLH</t>
        </is>
      </c>
      <c r="D599" t="inlineStr">
        <is>
          <t>ORD</t>
        </is>
      </c>
      <c r="E599" t="inlineStr">
        <is>
          <t>XF - EXTREME WEATHER</t>
        </is>
      </c>
      <c r="F599" t="inlineStr">
        <is>
          <t>CRJ-550</t>
        </is>
      </c>
      <c r="G599" t="inlineStr">
        <is>
          <t>1751</t>
        </is>
      </c>
      <c r="H599" t="n">
        <v>50</v>
      </c>
      <c r="I599" s="289" t="n">
        <v>45992.46805555555</v>
      </c>
      <c r="J599" s="289" t="n">
        <v>45992.30323505787</v>
      </c>
      <c r="K599" t="inlineStr">
        <is>
          <t>(03:57)</t>
        </is>
      </c>
      <c r="L599" t="inlineStr"/>
    </row>
    <row r="600">
      <c r="A600" t="inlineStr">
        <is>
          <t>OO-Skywest</t>
        </is>
      </c>
      <c r="B600" t="n">
        <v>5757</v>
      </c>
      <c r="C600" t="inlineStr">
        <is>
          <t>ORD</t>
        </is>
      </c>
      <c r="D600" t="inlineStr">
        <is>
          <t>TUL</t>
        </is>
      </c>
      <c r="E600" t="inlineStr">
        <is>
          <t>XF - EXTREME WEATHER</t>
        </is>
      </c>
      <c r="F600" t="inlineStr">
        <is>
          <t>ERJ-175</t>
        </is>
      </c>
      <c r="G600" t="inlineStr">
        <is>
          <t>0109</t>
        </is>
      </c>
      <c r="H600" t="n">
        <v>56</v>
      </c>
      <c r="I600" s="289" t="n">
        <v>45990.53125</v>
      </c>
      <c r="J600" s="289" t="n">
        <v>45989.99774527777</v>
      </c>
      <c r="K600" t="inlineStr">
        <is>
          <t>(12:48)</t>
        </is>
      </c>
      <c r="L600" t="inlineStr"/>
    </row>
    <row r="601">
      <c r="A601" t="inlineStr">
        <is>
          <t>OO-Skywest</t>
        </is>
      </c>
      <c r="B601" t="n">
        <v>5757</v>
      </c>
      <c r="C601" t="inlineStr">
        <is>
          <t>ORD</t>
        </is>
      </c>
      <c r="D601" t="inlineStr">
        <is>
          <t>TUL</t>
        </is>
      </c>
      <c r="E601" t="inlineStr">
        <is>
          <t>XU - WX/ATC-UA INITIATED</t>
        </is>
      </c>
      <c r="F601" t="inlineStr">
        <is>
          <t>ERJ-175</t>
        </is>
      </c>
      <c r="G601" t="inlineStr">
        <is>
          <t>0163</t>
        </is>
      </c>
      <c r="H601" t="n">
        <v>75</v>
      </c>
      <c r="I601" s="289" t="n">
        <v>45991.53125</v>
      </c>
      <c r="J601" s="289" t="n">
        <v>45991.2882725926</v>
      </c>
      <c r="K601" t="inlineStr">
        <is>
          <t>(05:49)</t>
        </is>
      </c>
      <c r="L601" t="inlineStr"/>
    </row>
    <row r="602">
      <c r="A602" t="inlineStr">
        <is>
          <t>OO-Skywest</t>
        </is>
      </c>
      <c r="B602" t="n">
        <v>5761</v>
      </c>
      <c r="C602" t="inlineStr">
        <is>
          <t>ORD</t>
        </is>
      </c>
      <c r="D602" t="inlineStr">
        <is>
          <t>ATW</t>
        </is>
      </c>
      <c r="E602" t="inlineStr">
        <is>
          <t>XF - EXTREME WEATHER</t>
        </is>
      </c>
      <c r="F602" t="inlineStr">
        <is>
          <t>ERJ-175</t>
        </is>
      </c>
      <c r="G602" t="inlineStr">
        <is>
          <t>0163</t>
        </is>
      </c>
      <c r="H602" t="n">
        <v>47</v>
      </c>
      <c r="I602" s="289" t="n">
        <v>45990.44791666666</v>
      </c>
      <c r="J602" s="289" t="n">
        <v>45990.56100638889</v>
      </c>
      <c r="K602" t="inlineStr">
        <is>
          <t>02:42</t>
        </is>
      </c>
      <c r="L602" t="inlineStr"/>
    </row>
    <row r="603">
      <c r="A603" t="inlineStr">
        <is>
          <t>OO-Skywest</t>
        </is>
      </c>
      <c r="B603" t="n">
        <v>5769</v>
      </c>
      <c r="C603" t="inlineStr">
        <is>
          <t>DEN</t>
        </is>
      </c>
      <c r="D603" t="inlineStr">
        <is>
          <t>ASE</t>
        </is>
      </c>
      <c r="E603" t="inlineStr">
        <is>
          <t>XF - EXTREME WEATHER</t>
        </is>
      </c>
      <c r="F603" t="inlineStr">
        <is>
          <t>ERJ-175</t>
        </is>
      </c>
      <c r="G603" t="inlineStr">
        <is>
          <t>0110</t>
        </is>
      </c>
      <c r="H603" t="n">
        <v>64</v>
      </c>
      <c r="I603" s="289" t="n">
        <v>45991.48125</v>
      </c>
      <c r="J603" s="289" t="n">
        <v>45991.65894395833</v>
      </c>
      <c r="K603" t="inlineStr">
        <is>
          <t>04:15</t>
        </is>
      </c>
      <c r="L603" t="inlineStr"/>
    </row>
    <row r="604">
      <c r="A604" t="inlineStr">
        <is>
          <t>OO-Skywest</t>
        </is>
      </c>
      <c r="B604" t="n">
        <v>5769</v>
      </c>
      <c r="C604" t="inlineStr">
        <is>
          <t>DEN</t>
        </is>
      </c>
      <c r="D604" t="inlineStr">
        <is>
          <t>ASE</t>
        </is>
      </c>
      <c r="E604" t="inlineStr">
        <is>
          <t>XF - EXTREME WEATHER</t>
        </is>
      </c>
      <c r="F604" t="inlineStr">
        <is>
          <t>ERJ-175</t>
        </is>
      </c>
      <c r="G604" t="inlineStr">
        <is>
          <t>0627</t>
        </is>
      </c>
      <c r="H604" t="n">
        <v>68</v>
      </c>
      <c r="I604" s="289" t="n">
        <v>45994.47986111111</v>
      </c>
      <c r="J604" s="289" t="n">
        <v>45994.56495612268</v>
      </c>
      <c r="K604" t="inlineStr">
        <is>
          <t>02:02</t>
        </is>
      </c>
      <c r="L604" t="inlineStr"/>
    </row>
    <row r="605">
      <c r="A605" t="inlineStr">
        <is>
          <t>OO-Skywest</t>
        </is>
      </c>
      <c r="B605" t="n">
        <v>5770</v>
      </c>
      <c r="C605" t="inlineStr">
        <is>
          <t>ASE</t>
        </is>
      </c>
      <c r="D605" t="inlineStr">
        <is>
          <t>DEN</t>
        </is>
      </c>
      <c r="E605" t="inlineStr">
        <is>
          <t>XF - EXTREME WEATHER</t>
        </is>
      </c>
      <c r="F605" t="inlineStr">
        <is>
          <t>ERJ-175</t>
        </is>
      </c>
      <c r="G605" t="inlineStr">
        <is>
          <t>0628</t>
        </is>
      </c>
      <c r="H605" t="n">
        <v>69</v>
      </c>
      <c r="I605" s="289" t="n">
        <v>45992.35416666666</v>
      </c>
      <c r="J605" s="289" t="n">
        <v>45991.92855076389</v>
      </c>
      <c r="K605" t="inlineStr">
        <is>
          <t>(10:12)</t>
        </is>
      </c>
      <c r="L605" t="inlineStr"/>
    </row>
    <row r="606">
      <c r="A606" t="inlineStr">
        <is>
          <t>OO-Skywest</t>
        </is>
      </c>
      <c r="B606" t="n">
        <v>5771</v>
      </c>
      <c r="C606" t="inlineStr">
        <is>
          <t>DEN</t>
        </is>
      </c>
      <c r="D606" t="inlineStr">
        <is>
          <t>ASE</t>
        </is>
      </c>
      <c r="E606" t="inlineStr">
        <is>
          <t>XF - EXTREME WEATHER</t>
        </is>
      </c>
      <c r="F606" t="inlineStr">
        <is>
          <t>ERJ-175</t>
        </is>
      </c>
      <c r="G606" t="inlineStr">
        <is>
          <t>0113</t>
        </is>
      </c>
      <c r="H606" t="n">
        <v>61</v>
      </c>
      <c r="I606" s="289" t="n">
        <v>45991.56944444445</v>
      </c>
      <c r="J606" s="289" t="n">
        <v>45991.6699260301</v>
      </c>
      <c r="K606" t="inlineStr">
        <is>
          <t>02:24</t>
        </is>
      </c>
      <c r="L606" t="inlineStr"/>
    </row>
    <row r="607">
      <c r="A607" t="inlineStr">
        <is>
          <t>OO-Skywest</t>
        </is>
      </c>
      <c r="B607" t="n">
        <v>5771</v>
      </c>
      <c r="C607" t="inlineStr">
        <is>
          <t>DEN</t>
        </is>
      </c>
      <c r="D607" t="inlineStr">
        <is>
          <t>ASE</t>
        </is>
      </c>
      <c r="E607" t="inlineStr">
        <is>
          <t>XF - EXTREME WEATHER</t>
        </is>
      </c>
      <c r="F607" t="inlineStr">
        <is>
          <t>ERJ-175</t>
        </is>
      </c>
      <c r="G607" t="inlineStr">
        <is>
          <t>0631</t>
        </is>
      </c>
      <c r="H607" t="n">
        <v>69</v>
      </c>
      <c r="I607" s="289" t="n">
        <v>45994.5625</v>
      </c>
      <c r="J607" s="289" t="n">
        <v>45994.55400474537</v>
      </c>
      <c r="K607" t="inlineStr">
        <is>
          <t>(00:12)</t>
        </is>
      </c>
      <c r="L607" t="inlineStr"/>
    </row>
    <row r="608">
      <c r="A608" t="inlineStr">
        <is>
          <t>OO-Skywest</t>
        </is>
      </c>
      <c r="B608" t="n">
        <v>5774</v>
      </c>
      <c r="C608" t="inlineStr">
        <is>
          <t>ASE</t>
        </is>
      </c>
      <c r="D608" t="inlineStr">
        <is>
          <t>DEN</t>
        </is>
      </c>
      <c r="E608" t="inlineStr">
        <is>
          <t>XF - EXTREME WEATHER</t>
        </is>
      </c>
      <c r="F608" t="inlineStr">
        <is>
          <t>ERJ-175</t>
        </is>
      </c>
      <c r="G608" t="inlineStr">
        <is>
          <t>0110</t>
        </is>
      </c>
      <c r="H608" t="n">
        <v>68</v>
      </c>
      <c r="I608" s="289" t="n">
        <v>45991.56597222222</v>
      </c>
      <c r="J608" s="289" t="n">
        <v>45991.65900106481</v>
      </c>
      <c r="K608" t="inlineStr">
        <is>
          <t>02:13</t>
        </is>
      </c>
      <c r="L608" t="inlineStr"/>
    </row>
    <row r="609">
      <c r="A609" t="inlineStr">
        <is>
          <t>OO-Skywest</t>
        </is>
      </c>
      <c r="B609" t="n">
        <v>5776</v>
      </c>
      <c r="C609" t="inlineStr">
        <is>
          <t>ASE</t>
        </is>
      </c>
      <c r="D609" t="inlineStr">
        <is>
          <t>DEN</t>
        </is>
      </c>
      <c r="E609" t="inlineStr">
        <is>
          <t>XF - EXTREME WEATHER</t>
        </is>
      </c>
      <c r="F609" t="inlineStr">
        <is>
          <t>ERJ-175</t>
        </is>
      </c>
      <c r="G609" t="inlineStr">
        <is>
          <t>0113</t>
        </is>
      </c>
      <c r="H609" t="n">
        <v>65</v>
      </c>
      <c r="I609" s="289" t="n">
        <v>45991.64861111111</v>
      </c>
      <c r="J609" s="289" t="n">
        <v>45991.66975115741</v>
      </c>
      <c r="K609" t="inlineStr">
        <is>
          <t>00:30</t>
        </is>
      </c>
      <c r="L609" t="inlineStr"/>
    </row>
    <row r="610">
      <c r="A610" t="inlineStr">
        <is>
          <t>OO-Skywest</t>
        </is>
      </c>
      <c r="B610" t="n">
        <v>5779</v>
      </c>
      <c r="C610" t="inlineStr">
        <is>
          <t>DEN</t>
        </is>
      </c>
      <c r="D610" t="inlineStr">
        <is>
          <t>ASE</t>
        </is>
      </c>
      <c r="E610" t="inlineStr">
        <is>
          <t>XF - EXTREME WEATHER</t>
        </is>
      </c>
      <c r="F610" t="inlineStr">
        <is>
          <t>ERJ-175</t>
        </is>
      </c>
      <c r="G610" t="inlineStr">
        <is>
          <t>1380</t>
        </is>
      </c>
      <c r="H610" t="n">
        <v>58</v>
      </c>
      <c r="I610" s="289" t="n">
        <v>45991.79861111111</v>
      </c>
      <c r="J610" s="289" t="n">
        <v>45991.92777777778</v>
      </c>
      <c r="K610" t="inlineStr">
        <is>
          <t>03:06</t>
        </is>
      </c>
      <c r="L610" t="inlineStr"/>
    </row>
    <row r="611">
      <c r="A611" t="inlineStr">
        <is>
          <t>OO-Skywest</t>
        </is>
      </c>
      <c r="B611" t="n">
        <v>5780</v>
      </c>
      <c r="C611" t="inlineStr">
        <is>
          <t>MEM</t>
        </is>
      </c>
      <c r="D611" t="inlineStr">
        <is>
          <t>ORD</t>
        </is>
      </c>
      <c r="E611" t="inlineStr">
        <is>
          <t>XF - EXTREME WEATHER</t>
        </is>
      </c>
      <c r="F611" t="inlineStr">
        <is>
          <t>ERJ-175</t>
        </is>
      </c>
      <c r="G611" t="inlineStr">
        <is>
          <t>0135</t>
        </is>
      </c>
      <c r="H611" t="n">
        <v>61</v>
      </c>
      <c r="I611" s="289" t="n">
        <v>45990.62152777778</v>
      </c>
      <c r="J611" s="289" t="n">
        <v>45990.60712711806</v>
      </c>
      <c r="K611" t="inlineStr">
        <is>
          <t>(00:20)</t>
        </is>
      </c>
      <c r="L611" t="inlineStr"/>
    </row>
    <row r="612">
      <c r="A612" t="inlineStr">
        <is>
          <t>OO-Skywest</t>
        </is>
      </c>
      <c r="B612" t="n">
        <v>5784</v>
      </c>
      <c r="C612" t="inlineStr">
        <is>
          <t>MSN</t>
        </is>
      </c>
      <c r="D612" t="inlineStr">
        <is>
          <t>ORD</t>
        </is>
      </c>
      <c r="E612" t="inlineStr">
        <is>
          <t>XF - EXTREME WEATHER</t>
        </is>
      </c>
      <c r="F612" t="inlineStr">
        <is>
          <t>CRJ-550</t>
        </is>
      </c>
      <c r="G612" t="inlineStr">
        <is>
          <t>0571</t>
        </is>
      </c>
      <c r="H612" t="n">
        <v>35</v>
      </c>
      <c r="I612" s="289" t="n">
        <v>45990.78472222222</v>
      </c>
      <c r="J612" s="289" t="n">
        <v>45989.74155385417</v>
      </c>
      <c r="K612" t="inlineStr">
        <is>
          <t>(2 01:)</t>
        </is>
      </c>
      <c r="L612" t="inlineStr"/>
    </row>
    <row r="613">
      <c r="A613" t="inlineStr">
        <is>
          <t>OO-Skywest</t>
        </is>
      </c>
      <c r="B613" t="n">
        <v>5784</v>
      </c>
      <c r="C613" t="inlineStr">
        <is>
          <t>MSN</t>
        </is>
      </c>
      <c r="D613" t="inlineStr">
        <is>
          <t>ORD</t>
        </is>
      </c>
      <c r="E613" t="inlineStr">
        <is>
          <t>XF - EXTREME WEATHER</t>
        </is>
      </c>
      <c r="F613" t="inlineStr">
        <is>
          <t>CRJ-550</t>
        </is>
      </c>
      <c r="G613" t="inlineStr">
        <is>
          <t>1753</t>
        </is>
      </c>
      <c r="H613" t="n">
        <v>50</v>
      </c>
      <c r="I613" s="289" t="n">
        <v>45991.78472222222</v>
      </c>
      <c r="J613" s="289" t="n">
        <v>45991.85637283565</v>
      </c>
      <c r="K613" t="inlineStr">
        <is>
          <t>01:43</t>
        </is>
      </c>
      <c r="L613" t="inlineStr"/>
    </row>
    <row r="614">
      <c r="A614" t="inlineStr">
        <is>
          <t>OO-Skywest</t>
        </is>
      </c>
      <c r="B614" t="n">
        <v>5790</v>
      </c>
      <c r="C614" t="inlineStr">
        <is>
          <t>ORD</t>
        </is>
      </c>
      <c r="D614" t="inlineStr">
        <is>
          <t>CRW</t>
        </is>
      </c>
      <c r="E614" t="inlineStr">
        <is>
          <t>XF - EXTREME WEATHER</t>
        </is>
      </c>
      <c r="F614" t="inlineStr">
        <is>
          <t>CRJ-550</t>
        </is>
      </c>
      <c r="G614" t="inlineStr">
        <is>
          <t>0573</t>
        </is>
      </c>
      <c r="H614" t="n">
        <v>31</v>
      </c>
      <c r="I614" s="289" t="n">
        <v>45990.74305555555</v>
      </c>
      <c r="J614" s="289" t="n">
        <v>45990.42356991898</v>
      </c>
      <c r="K614" t="inlineStr">
        <is>
          <t>(07:40)</t>
        </is>
      </c>
      <c r="L614" t="inlineStr"/>
    </row>
    <row r="615">
      <c r="A615" t="inlineStr">
        <is>
          <t>OO-Skywest</t>
        </is>
      </c>
      <c r="B615" t="n">
        <v>5790</v>
      </c>
      <c r="C615" t="inlineStr">
        <is>
          <t>ORD</t>
        </is>
      </c>
      <c r="D615" t="inlineStr">
        <is>
          <t>CRW</t>
        </is>
      </c>
      <c r="E615" t="inlineStr">
        <is>
          <t>XF - EXTREME WEATHER</t>
        </is>
      </c>
      <c r="F615" t="inlineStr">
        <is>
          <t>CRJ-550</t>
        </is>
      </c>
      <c r="G615" t="inlineStr">
        <is>
          <t>0762</t>
        </is>
      </c>
      <c r="H615" t="n">
        <v>50</v>
      </c>
      <c r="I615" s="289" t="n">
        <v>45991.74305555555</v>
      </c>
      <c r="J615" s="289" t="n">
        <v>45991.79641005787</v>
      </c>
      <c r="K615" t="inlineStr">
        <is>
          <t>01:16</t>
        </is>
      </c>
      <c r="L615" t="inlineStr"/>
    </row>
    <row r="616">
      <c r="A616" t="inlineStr">
        <is>
          <t>OO-Skywest</t>
        </is>
      </c>
      <c r="B616" t="n">
        <v>5797</v>
      </c>
      <c r="C616" t="inlineStr">
        <is>
          <t>ATW</t>
        </is>
      </c>
      <c r="D616" t="inlineStr">
        <is>
          <t>ORD</t>
        </is>
      </c>
      <c r="E616" t="inlineStr">
        <is>
          <t>XF - EXTREME WEATHER</t>
        </is>
      </c>
      <c r="F616" t="inlineStr">
        <is>
          <t>ERJ-175</t>
        </is>
      </c>
      <c r="G616" t="inlineStr">
        <is>
          <t>0163</t>
        </is>
      </c>
      <c r="H616" t="n">
        <v>58</v>
      </c>
      <c r="I616" s="289" t="n">
        <v>45990.52638888889</v>
      </c>
      <c r="J616" s="289" t="n">
        <v>45990.5610070949</v>
      </c>
      <c r="K616" t="inlineStr">
        <is>
          <t>00:49</t>
        </is>
      </c>
      <c r="L616" t="inlineStr"/>
    </row>
    <row r="617">
      <c r="A617" t="inlineStr">
        <is>
          <t>OO-Skywest</t>
        </is>
      </c>
      <c r="B617" t="n">
        <v>5799</v>
      </c>
      <c r="C617" t="inlineStr">
        <is>
          <t>MKE</t>
        </is>
      </c>
      <c r="D617" t="inlineStr">
        <is>
          <t>ORD</t>
        </is>
      </c>
      <c r="E617" t="inlineStr">
        <is>
          <t>XF - EXTREME WEATHER</t>
        </is>
      </c>
      <c r="F617" t="inlineStr">
        <is>
          <t>CRJ-550</t>
        </is>
      </c>
      <c r="G617" t="inlineStr">
        <is>
          <t>0791</t>
        </is>
      </c>
      <c r="H617" t="n">
        <v>48</v>
      </c>
      <c r="I617" s="289" t="n">
        <v>45991.20833333334</v>
      </c>
      <c r="J617" s="289" t="n">
        <v>45990.56271688658</v>
      </c>
      <c r="K617" t="inlineStr">
        <is>
          <t>(15:29)</t>
        </is>
      </c>
      <c r="L617" t="inlineStr"/>
    </row>
    <row r="618">
      <c r="A618" t="inlineStr">
        <is>
          <t>OO-Skywest</t>
        </is>
      </c>
      <c r="B618" t="n">
        <v>5806</v>
      </c>
      <c r="C618" t="inlineStr">
        <is>
          <t>CAE</t>
        </is>
      </c>
      <c r="D618" t="inlineStr">
        <is>
          <t>ORD</t>
        </is>
      </c>
      <c r="E618" t="inlineStr">
        <is>
          <t>XF - EXTREME WEATHER</t>
        </is>
      </c>
      <c r="F618" t="inlineStr">
        <is>
          <t>ERJ-175</t>
        </is>
      </c>
      <c r="G618" t="inlineStr">
        <is>
          <t>0135</t>
        </is>
      </c>
      <c r="H618" t="n">
        <v>78</v>
      </c>
      <c r="I618" s="289" t="n">
        <v>45990.90277777778</v>
      </c>
      <c r="J618" s="289" t="n">
        <v>45990.46656019676</v>
      </c>
      <c r="K618" t="inlineStr">
        <is>
          <t>(10:28)</t>
        </is>
      </c>
      <c r="L618" t="inlineStr"/>
    </row>
    <row r="619">
      <c r="A619" t="inlineStr">
        <is>
          <t>OO-Skywest</t>
        </is>
      </c>
      <c r="B619" t="n">
        <v>5806</v>
      </c>
      <c r="C619" t="inlineStr">
        <is>
          <t>CAE</t>
        </is>
      </c>
      <c r="D619" t="inlineStr">
        <is>
          <t>ORD</t>
        </is>
      </c>
      <c r="E619" t="inlineStr">
        <is>
          <t>XF - EXTREME WEATHER</t>
        </is>
      </c>
      <c r="F619" t="inlineStr">
        <is>
          <t>ERJ-175</t>
        </is>
      </c>
      <c r="G619" t="inlineStr">
        <is>
          <t>0139</t>
        </is>
      </c>
      <c r="H619" t="n">
        <v>74</v>
      </c>
      <c r="I619" s="289" t="n">
        <v>45991.90277777778</v>
      </c>
      <c r="J619" s="289" t="n">
        <v>45991.89989121527</v>
      </c>
      <c r="K619" t="inlineStr">
        <is>
          <t>(00:04)</t>
        </is>
      </c>
      <c r="L619" t="inlineStr"/>
    </row>
    <row r="620">
      <c r="A620" t="inlineStr">
        <is>
          <t>OO-Skywest</t>
        </is>
      </c>
      <c r="B620" t="n">
        <v>5807</v>
      </c>
      <c r="C620" t="inlineStr">
        <is>
          <t>PIA</t>
        </is>
      </c>
      <c r="D620" t="inlineStr">
        <is>
          <t>ORD</t>
        </is>
      </c>
      <c r="E620" t="inlineStr">
        <is>
          <t>XF - EXTREME WEATHER</t>
        </is>
      </c>
      <c r="F620" t="inlineStr">
        <is>
          <t>CRJ-200</t>
        </is>
      </c>
      <c r="G620" t="inlineStr">
        <is>
          <t>0904</t>
        </is>
      </c>
      <c r="H620" t="n">
        <v>44</v>
      </c>
      <c r="I620" s="289" t="n">
        <v>45990.45208333333</v>
      </c>
      <c r="J620" s="289" t="n">
        <v>45989.75261880787</v>
      </c>
      <c r="K620" t="inlineStr">
        <is>
          <t>(16:47)</t>
        </is>
      </c>
      <c r="L620" t="inlineStr"/>
    </row>
    <row r="621">
      <c r="A621" t="inlineStr">
        <is>
          <t>OO-Skywest</t>
        </is>
      </c>
      <c r="B621" t="n">
        <v>5810</v>
      </c>
      <c r="C621" t="inlineStr">
        <is>
          <t>CHO</t>
        </is>
      </c>
      <c r="D621" t="inlineStr">
        <is>
          <t>ORD</t>
        </is>
      </c>
      <c r="E621" t="inlineStr">
        <is>
          <t>XF - EXTREME WEATHER</t>
        </is>
      </c>
      <c r="F621" t="inlineStr">
        <is>
          <t>CRJ-550</t>
        </is>
      </c>
      <c r="G621" t="inlineStr">
        <is>
          <t>0571</t>
        </is>
      </c>
      <c r="H621" t="n">
        <v>47</v>
      </c>
      <c r="I621" s="289" t="n">
        <v>45990.91666666666</v>
      </c>
      <c r="J621" s="289" t="n">
        <v>45990.46545780093</v>
      </c>
      <c r="K621" t="inlineStr">
        <is>
          <t>(10:49)</t>
        </is>
      </c>
      <c r="L621" t="inlineStr"/>
    </row>
    <row r="622">
      <c r="A622" t="inlineStr">
        <is>
          <t>OO-Skywest</t>
        </is>
      </c>
      <c r="B622" t="n">
        <v>5810</v>
      </c>
      <c r="C622" t="inlineStr">
        <is>
          <t>CHO</t>
        </is>
      </c>
      <c r="D622" t="inlineStr">
        <is>
          <t>ORD</t>
        </is>
      </c>
      <c r="E622" t="inlineStr">
        <is>
          <t>XF - EXTREME WEATHER</t>
        </is>
      </c>
      <c r="F622" t="inlineStr">
        <is>
          <t>CRJ-550</t>
        </is>
      </c>
      <c r="G622" t="inlineStr">
        <is>
          <t>0762</t>
        </is>
      </c>
      <c r="H622" t="n">
        <v>48</v>
      </c>
      <c r="I622" s="289" t="n">
        <v>45991.91666666666</v>
      </c>
      <c r="J622" s="289" t="n">
        <v>45991.88868633102</v>
      </c>
      <c r="K622" t="inlineStr">
        <is>
          <t>(00:40)</t>
        </is>
      </c>
      <c r="L622" t="inlineStr"/>
    </row>
    <row r="623">
      <c r="A623" t="inlineStr">
        <is>
          <t>OO-Skywest</t>
        </is>
      </c>
      <c r="B623" t="n">
        <v>5814</v>
      </c>
      <c r="C623" t="inlineStr">
        <is>
          <t>CRW</t>
        </is>
      </c>
      <c r="D623" t="inlineStr">
        <is>
          <t>ORD</t>
        </is>
      </c>
      <c r="E623" t="inlineStr">
        <is>
          <t>XF - EXTREME WEATHER</t>
        </is>
      </c>
      <c r="F623" t="inlineStr">
        <is>
          <t>CRJ-550</t>
        </is>
      </c>
      <c r="G623" t="inlineStr">
        <is>
          <t>0573</t>
        </is>
      </c>
      <c r="H623" t="n">
        <v>49</v>
      </c>
      <c r="I623" s="289" t="n">
        <v>45990.87847222222</v>
      </c>
      <c r="J623" s="289" t="n">
        <v>45990.4652370949</v>
      </c>
      <c r="K623" t="inlineStr">
        <is>
          <t>(09:55)</t>
        </is>
      </c>
      <c r="L623" t="inlineStr"/>
    </row>
    <row r="624">
      <c r="A624" t="inlineStr">
        <is>
          <t>OO-Skywest</t>
        </is>
      </c>
      <c r="B624" t="n">
        <v>5814</v>
      </c>
      <c r="C624" t="inlineStr">
        <is>
          <t>CRW</t>
        </is>
      </c>
      <c r="D624" t="inlineStr">
        <is>
          <t>ORD</t>
        </is>
      </c>
      <c r="E624" t="inlineStr">
        <is>
          <t>XF - EXTREME WEATHER</t>
        </is>
      </c>
      <c r="F624" t="inlineStr">
        <is>
          <t>CRJ-550</t>
        </is>
      </c>
      <c r="G624" t="inlineStr">
        <is>
          <t>0762</t>
        </is>
      </c>
      <c r="H624" t="n">
        <v>47</v>
      </c>
      <c r="I624" s="289" t="n">
        <v>45991.87847222222</v>
      </c>
      <c r="J624" s="289" t="n">
        <v>45991.8381340625</v>
      </c>
      <c r="K624" t="inlineStr">
        <is>
          <t>(00:58)</t>
        </is>
      </c>
      <c r="L624" t="inlineStr"/>
    </row>
    <row r="625">
      <c r="A625" t="inlineStr">
        <is>
          <t>OO-Skywest</t>
        </is>
      </c>
      <c r="B625" t="n">
        <v>5819</v>
      </c>
      <c r="C625" t="inlineStr">
        <is>
          <t>ORD</t>
        </is>
      </c>
      <c r="D625" t="inlineStr">
        <is>
          <t>DLH</t>
        </is>
      </c>
      <c r="E625" t="inlineStr">
        <is>
          <t>XF - EXTREME WEATHER</t>
        </is>
      </c>
      <c r="F625" t="inlineStr">
        <is>
          <t>CRJ-550</t>
        </is>
      </c>
      <c r="G625" t="inlineStr">
        <is>
          <t>0773</t>
        </is>
      </c>
      <c r="H625" t="n">
        <v>48</v>
      </c>
      <c r="I625" s="289" t="n">
        <v>45991.36875</v>
      </c>
      <c r="J625" s="289" t="n">
        <v>45990.82789908565</v>
      </c>
      <c r="K625" t="inlineStr">
        <is>
          <t>(12:58)</t>
        </is>
      </c>
      <c r="L625" t="inlineStr"/>
    </row>
    <row r="626">
      <c r="A626" t="inlineStr">
        <is>
          <t>OO-Skywest</t>
        </is>
      </c>
      <c r="B626" t="n">
        <v>5819</v>
      </c>
      <c r="C626" t="inlineStr">
        <is>
          <t>ORD</t>
        </is>
      </c>
      <c r="D626" t="inlineStr">
        <is>
          <t>DLH</t>
        </is>
      </c>
      <c r="E626" t="inlineStr">
        <is>
          <t>XF - EXTREME WEATHER</t>
        </is>
      </c>
      <c r="F626" t="inlineStr">
        <is>
          <t>CRJ-550</t>
        </is>
      </c>
      <c r="G626" t="inlineStr">
        <is>
          <t>1751</t>
        </is>
      </c>
      <c r="H626" t="n">
        <v>50</v>
      </c>
      <c r="I626" s="289" t="n">
        <v>45992.36875</v>
      </c>
      <c r="J626" s="289" t="n">
        <v>45992.30323461806</v>
      </c>
      <c r="K626" t="inlineStr">
        <is>
          <t>(01:34)</t>
        </is>
      </c>
      <c r="L626" t="inlineStr"/>
    </row>
    <row r="627">
      <c r="A627" t="inlineStr">
        <is>
          <t>OO-Skywest</t>
        </is>
      </c>
      <c r="B627" t="n">
        <v>5823</v>
      </c>
      <c r="C627" t="inlineStr">
        <is>
          <t>OKC</t>
        </is>
      </c>
      <c r="D627" t="inlineStr">
        <is>
          <t>ORD</t>
        </is>
      </c>
      <c r="E627" t="inlineStr">
        <is>
          <t>XF - EXTREME WEATHER</t>
        </is>
      </c>
      <c r="F627" t="inlineStr">
        <is>
          <t>ERJ-175</t>
        </is>
      </c>
      <c r="G627" t="inlineStr">
        <is>
          <t>0211</t>
        </is>
      </c>
      <c r="H627" t="n">
        <v>50</v>
      </c>
      <c r="I627" s="289" t="n">
        <v>45990.44097222222</v>
      </c>
      <c r="J627" s="289" t="n">
        <v>45990.61039646991</v>
      </c>
      <c r="K627" t="inlineStr">
        <is>
          <t>04:03</t>
        </is>
      </c>
      <c r="L627" t="inlineStr"/>
    </row>
    <row r="628">
      <c r="A628" t="inlineStr">
        <is>
          <t>OO-Skywest</t>
        </is>
      </c>
      <c r="B628" t="n">
        <v>5828</v>
      </c>
      <c r="C628" t="inlineStr">
        <is>
          <t>SBN</t>
        </is>
      </c>
      <c r="D628" t="inlineStr">
        <is>
          <t>ORD</t>
        </is>
      </c>
      <c r="E628" t="inlineStr">
        <is>
          <t>XF - EXTREME WEATHER</t>
        </is>
      </c>
      <c r="F628" t="inlineStr">
        <is>
          <t>CRJ-200</t>
        </is>
      </c>
      <c r="G628" t="inlineStr">
        <is>
          <t>0917</t>
        </is>
      </c>
      <c r="H628" t="n">
        <v>43</v>
      </c>
      <c r="I628" s="289" t="n">
        <v>45990.78263888889</v>
      </c>
      <c r="J628" s="289" t="n">
        <v>45989.83574534722</v>
      </c>
      <c r="K628" t="inlineStr">
        <is>
          <t>(22:43)</t>
        </is>
      </c>
      <c r="L628" t="inlineStr"/>
    </row>
    <row r="629">
      <c r="A629" t="inlineStr">
        <is>
          <t>OO-Skywest</t>
        </is>
      </c>
      <c r="B629" t="n">
        <v>5828</v>
      </c>
      <c r="C629" t="inlineStr">
        <is>
          <t>SBN</t>
        </is>
      </c>
      <c r="D629" t="inlineStr">
        <is>
          <t>ORD</t>
        </is>
      </c>
      <c r="E629" t="inlineStr">
        <is>
          <t>XF - EXTREME WEATHER</t>
        </is>
      </c>
      <c r="F629" t="inlineStr">
        <is>
          <t>CRJ-200</t>
        </is>
      </c>
      <c r="G629" t="inlineStr">
        <is>
          <t>1905</t>
        </is>
      </c>
      <c r="H629" t="n">
        <v>48</v>
      </c>
      <c r="I629" s="289" t="n">
        <v>45992.78263888889</v>
      </c>
      <c r="J629" s="289" t="n">
        <v>45992.45890038194</v>
      </c>
      <c r="K629" t="inlineStr">
        <is>
          <t>(07:46)</t>
        </is>
      </c>
      <c r="L629" t="inlineStr"/>
    </row>
    <row r="630">
      <c r="A630" t="inlineStr">
        <is>
          <t>OO-Skywest</t>
        </is>
      </c>
      <c r="B630" t="n">
        <v>5833</v>
      </c>
      <c r="C630" t="inlineStr">
        <is>
          <t>ORD</t>
        </is>
      </c>
      <c r="D630" t="inlineStr">
        <is>
          <t>DTW</t>
        </is>
      </c>
      <c r="E630" t="inlineStr">
        <is>
          <t>XF - EXTREME WEATHER</t>
        </is>
      </c>
      <c r="F630" t="inlineStr">
        <is>
          <t>ERJ-175</t>
        </is>
      </c>
      <c r="G630" t="inlineStr">
        <is>
          <t>0205</t>
        </is>
      </c>
      <c r="H630" t="n">
        <v>61</v>
      </c>
      <c r="I630" s="289" t="n">
        <v>45990.74305555555</v>
      </c>
      <c r="J630" s="289" t="n">
        <v>45990.33510935185</v>
      </c>
      <c r="K630" t="inlineStr">
        <is>
          <t>(09:47)</t>
        </is>
      </c>
      <c r="L630" t="inlineStr"/>
    </row>
    <row r="631">
      <c r="A631" t="inlineStr">
        <is>
          <t>OO-Skywest</t>
        </is>
      </c>
      <c r="B631" t="n">
        <v>5833</v>
      </c>
      <c r="C631" t="inlineStr">
        <is>
          <t>ORD</t>
        </is>
      </c>
      <c r="D631" t="inlineStr">
        <is>
          <t>DTW</t>
        </is>
      </c>
      <c r="E631" t="inlineStr">
        <is>
          <t>XF - EXTREME WEATHER</t>
        </is>
      </c>
      <c r="F631" t="inlineStr">
        <is>
          <t>ERJ-175</t>
        </is>
      </c>
      <c r="G631" t="inlineStr">
        <is>
          <t>0133</t>
        </is>
      </c>
      <c r="H631" t="n">
        <v>74</v>
      </c>
      <c r="I631" s="289" t="n">
        <v>45992.74305555555</v>
      </c>
      <c r="J631" s="289" t="n">
        <v>45992.57884363426</v>
      </c>
      <c r="K631" t="inlineStr">
        <is>
          <t>(03:56)</t>
        </is>
      </c>
      <c r="L631" t="inlineStr"/>
    </row>
    <row r="632">
      <c r="A632" t="inlineStr">
        <is>
          <t>OO-Skywest</t>
        </is>
      </c>
      <c r="B632" t="n">
        <v>5836</v>
      </c>
      <c r="C632" t="inlineStr">
        <is>
          <t>DAY</t>
        </is>
      </c>
      <c r="D632" t="inlineStr">
        <is>
          <t>ORD</t>
        </is>
      </c>
      <c r="E632" t="inlineStr">
        <is>
          <t>XF - EXTREME WEATHER</t>
        </is>
      </c>
      <c r="F632" t="inlineStr">
        <is>
          <t>ERJ-175</t>
        </is>
      </c>
      <c r="G632" t="inlineStr">
        <is>
          <t>0163</t>
        </is>
      </c>
      <c r="H632" t="n">
        <v>57</v>
      </c>
      <c r="I632" s="289" t="n">
        <v>45990.74861111111</v>
      </c>
      <c r="J632" s="289" t="n">
        <v>45990.48170212963</v>
      </c>
      <c r="K632" t="inlineStr">
        <is>
          <t>(06:24)</t>
        </is>
      </c>
      <c r="L632" t="inlineStr"/>
    </row>
    <row r="633">
      <c r="A633" t="inlineStr">
        <is>
          <t>OO-Skywest</t>
        </is>
      </c>
      <c r="B633" t="n">
        <v>5838</v>
      </c>
      <c r="C633" t="inlineStr">
        <is>
          <t>SBN</t>
        </is>
      </c>
      <c r="D633" t="inlineStr">
        <is>
          <t>ORD</t>
        </is>
      </c>
      <c r="E633" t="inlineStr">
        <is>
          <t>XF - EXTREME WEATHER</t>
        </is>
      </c>
      <c r="F633" t="inlineStr">
        <is>
          <t>CRJ-200</t>
        </is>
      </c>
      <c r="G633" t="inlineStr">
        <is>
          <t>0917</t>
        </is>
      </c>
      <c r="H633" t="n">
        <v>26</v>
      </c>
      <c r="I633" s="289" t="n">
        <v>45990.6375</v>
      </c>
      <c r="J633" s="289" t="n">
        <v>45989.83564087963</v>
      </c>
      <c r="K633" t="inlineStr">
        <is>
          <t>(19:14)</t>
        </is>
      </c>
      <c r="L633" t="inlineStr"/>
    </row>
    <row r="634">
      <c r="A634" t="inlineStr">
        <is>
          <t>OO-Skywest</t>
        </is>
      </c>
      <c r="B634" t="n">
        <v>5838</v>
      </c>
      <c r="C634" t="inlineStr">
        <is>
          <t>SBN</t>
        </is>
      </c>
      <c r="D634" t="inlineStr">
        <is>
          <t>ORD</t>
        </is>
      </c>
      <c r="E634" t="inlineStr">
        <is>
          <t>XU - WX/ATC-UA INITIATED</t>
        </is>
      </c>
      <c r="F634" t="inlineStr">
        <is>
          <t>CRJ-200</t>
        </is>
      </c>
      <c r="G634" t="inlineStr">
        <is>
          <t>0982</t>
        </is>
      </c>
      <c r="H634" t="n">
        <v>46</v>
      </c>
      <c r="I634" s="289" t="n">
        <v>45991.6375</v>
      </c>
      <c r="J634" s="289" t="n">
        <v>45991.33923246528</v>
      </c>
      <c r="K634" t="inlineStr">
        <is>
          <t>(07:09)</t>
        </is>
      </c>
      <c r="L634" t="inlineStr"/>
    </row>
    <row r="635">
      <c r="A635" t="inlineStr">
        <is>
          <t>OO-Skywest</t>
        </is>
      </c>
      <c r="B635" t="n">
        <v>5842</v>
      </c>
      <c r="C635" t="inlineStr">
        <is>
          <t>PVD</t>
        </is>
      </c>
      <c r="D635" t="inlineStr">
        <is>
          <t>ORD</t>
        </is>
      </c>
      <c r="E635" t="inlineStr">
        <is>
          <t>XU - WX/ATC-UA INITIATED</t>
        </is>
      </c>
      <c r="F635" t="inlineStr">
        <is>
          <t>ERJ-175</t>
        </is>
      </c>
      <c r="G635" t="inlineStr">
        <is>
          <t>0154</t>
        </is>
      </c>
      <c r="H635" t="n">
        <v>77</v>
      </c>
      <c r="I635" s="289" t="n">
        <v>45991.25069444445</v>
      </c>
      <c r="J635" s="289" t="n">
        <v>45991.33140259259</v>
      </c>
      <c r="K635" t="inlineStr">
        <is>
          <t>01:56</t>
        </is>
      </c>
      <c r="L635" t="inlineStr"/>
    </row>
    <row r="636">
      <c r="A636" t="inlineStr">
        <is>
          <t>OO-Skywest</t>
        </is>
      </c>
      <c r="B636" t="n">
        <v>5842</v>
      </c>
      <c r="C636" t="inlineStr">
        <is>
          <t>PVD</t>
        </is>
      </c>
      <c r="D636" t="inlineStr">
        <is>
          <t>ORD</t>
        </is>
      </c>
      <c r="E636" t="inlineStr">
        <is>
          <t>XF - EXTREME WEATHER</t>
        </is>
      </c>
      <c r="F636" t="inlineStr">
        <is>
          <t>ERJ-175</t>
        </is>
      </c>
      <c r="G636" t="inlineStr">
        <is>
          <t>0128</t>
        </is>
      </c>
      <c r="H636" t="n">
        <v>77</v>
      </c>
      <c r="I636" s="289" t="n">
        <v>45992.25069444445</v>
      </c>
      <c r="J636" s="289" t="n">
        <v>45991.96445841435</v>
      </c>
      <c r="K636" t="inlineStr">
        <is>
          <t>(06:52)</t>
        </is>
      </c>
      <c r="L636" t="inlineStr"/>
    </row>
    <row r="637">
      <c r="A637" t="inlineStr">
        <is>
          <t>OO-Skywest</t>
        </is>
      </c>
      <c r="B637" t="n">
        <v>5844</v>
      </c>
      <c r="C637" t="inlineStr">
        <is>
          <t>DEN</t>
        </is>
      </c>
      <c r="D637" t="inlineStr">
        <is>
          <t>FAR</t>
        </is>
      </c>
      <c r="E637" t="inlineStr">
        <is>
          <t>XF - EXTREME WEATHER</t>
        </is>
      </c>
      <c r="F637" t="inlineStr">
        <is>
          <t>CRJ-550</t>
        </is>
      </c>
      <c r="G637" t="inlineStr">
        <is>
          <t>0771</t>
        </is>
      </c>
      <c r="H637" t="n">
        <v>45</v>
      </c>
      <c r="I637" s="289" t="n">
        <v>45990.875</v>
      </c>
      <c r="J637" s="289" t="n">
        <v>45990.54468328704</v>
      </c>
      <c r="K637" t="inlineStr">
        <is>
          <t>(07:55)</t>
        </is>
      </c>
      <c r="L637" t="inlineStr"/>
    </row>
    <row r="638">
      <c r="A638" t="inlineStr">
        <is>
          <t>OO-Skywest</t>
        </is>
      </c>
      <c r="B638" t="n">
        <v>5846</v>
      </c>
      <c r="C638" t="inlineStr">
        <is>
          <t>SCE</t>
        </is>
      </c>
      <c r="D638" t="inlineStr">
        <is>
          <t>ORD</t>
        </is>
      </c>
      <c r="E638" t="inlineStr">
        <is>
          <t>XF - EXTREME WEATHER</t>
        </is>
      </c>
      <c r="F638" t="inlineStr">
        <is>
          <t>CRJ-550</t>
        </is>
      </c>
      <c r="G638" t="inlineStr">
        <is>
          <t>1751</t>
        </is>
      </c>
      <c r="H638" t="n">
        <v>40</v>
      </c>
      <c r="I638" s="289" t="n">
        <v>45991.35416666666</v>
      </c>
      <c r="J638" s="289" t="n">
        <v>45990.62846236111</v>
      </c>
      <c r="K638" t="inlineStr">
        <is>
          <t>(17:25)</t>
        </is>
      </c>
      <c r="L638" t="inlineStr"/>
    </row>
    <row r="639">
      <c r="A639" t="inlineStr">
        <is>
          <t>OO-Skywest</t>
        </is>
      </c>
      <c r="B639" t="n">
        <v>5852</v>
      </c>
      <c r="C639" t="inlineStr">
        <is>
          <t>ORD</t>
        </is>
      </c>
      <c r="D639" t="inlineStr">
        <is>
          <t>HSV</t>
        </is>
      </c>
      <c r="E639" t="inlineStr">
        <is>
          <t>XF - EXTREME WEATHER</t>
        </is>
      </c>
      <c r="F639" t="inlineStr">
        <is>
          <t>CRJ-550</t>
        </is>
      </c>
      <c r="G639" t="inlineStr">
        <is>
          <t>0771</t>
        </is>
      </c>
      <c r="H639" t="n">
        <v>48</v>
      </c>
      <c r="I639" s="289" t="n">
        <v>45990.44861111111</v>
      </c>
      <c r="J639" s="289" t="n">
        <v>45990.45187149305</v>
      </c>
      <c r="K639" t="inlineStr">
        <is>
          <t>00:04</t>
        </is>
      </c>
      <c r="L639" t="inlineStr"/>
    </row>
    <row r="640">
      <c r="A640" t="inlineStr">
        <is>
          <t>OO-Skywest</t>
        </is>
      </c>
      <c r="B640" t="n">
        <v>5852</v>
      </c>
      <c r="C640" t="inlineStr">
        <is>
          <t>ORD</t>
        </is>
      </c>
      <c r="D640" t="inlineStr">
        <is>
          <t>HSV</t>
        </is>
      </c>
      <c r="E640" t="inlineStr">
        <is>
          <t>XF - EXTREME WEATHER</t>
        </is>
      </c>
      <c r="F640" t="inlineStr">
        <is>
          <t>CRJ-550</t>
        </is>
      </c>
      <c r="G640" t="inlineStr">
        <is>
          <t>0572</t>
        </is>
      </c>
      <c r="H640" t="n">
        <v>50</v>
      </c>
      <c r="I640" s="289" t="n">
        <v>45992.44861111111</v>
      </c>
      <c r="J640" s="289" t="n">
        <v>45992.40505592593</v>
      </c>
      <c r="K640" t="inlineStr">
        <is>
          <t>(01:02)</t>
        </is>
      </c>
      <c r="L640" t="inlineStr"/>
    </row>
    <row r="641">
      <c r="A641" t="inlineStr">
        <is>
          <t>OO-Skywest</t>
        </is>
      </c>
      <c r="B641" t="n">
        <v>5858</v>
      </c>
      <c r="C641" t="inlineStr">
        <is>
          <t>TVC</t>
        </is>
      </c>
      <c r="D641" t="inlineStr">
        <is>
          <t>ORD</t>
        </is>
      </c>
      <c r="E641" t="inlineStr">
        <is>
          <t>XF - EXTREME WEATHER</t>
        </is>
      </c>
      <c r="F641" t="inlineStr">
        <is>
          <t>CRJ-550</t>
        </is>
      </c>
      <c r="G641" t="inlineStr">
        <is>
          <t>0530</t>
        </is>
      </c>
      <c r="H641" t="n">
        <v>49</v>
      </c>
      <c r="I641" s="289" t="n">
        <v>45990.48611111111</v>
      </c>
      <c r="J641" s="289" t="n">
        <v>45990.37986111111</v>
      </c>
      <c r="K641" t="inlineStr">
        <is>
          <t>(02:33)</t>
        </is>
      </c>
      <c r="L641" t="inlineStr"/>
    </row>
    <row r="642">
      <c r="A642" t="inlineStr">
        <is>
          <t>OO-Skywest</t>
        </is>
      </c>
      <c r="B642" t="n">
        <v>5859</v>
      </c>
      <c r="C642" t="inlineStr">
        <is>
          <t>GSO</t>
        </is>
      </c>
      <c r="D642" t="inlineStr">
        <is>
          <t>ORD</t>
        </is>
      </c>
      <c r="E642" t="inlineStr">
        <is>
          <t>XF - EXTREME WEATHER</t>
        </is>
      </c>
      <c r="F642" t="inlineStr">
        <is>
          <t>ERJ-175</t>
        </is>
      </c>
      <c r="G642" t="inlineStr">
        <is>
          <t>0152</t>
        </is>
      </c>
      <c r="H642" t="n">
        <v>47</v>
      </c>
      <c r="I642" s="289" t="n">
        <v>45990.89583333334</v>
      </c>
      <c r="J642" s="289" t="n">
        <v>45990.47958123843</v>
      </c>
      <c r="K642" t="inlineStr">
        <is>
          <t>(09:59)</t>
        </is>
      </c>
      <c r="L642" t="inlineStr"/>
    </row>
    <row r="643">
      <c r="A643" t="inlineStr">
        <is>
          <t>OO-Skywest</t>
        </is>
      </c>
      <c r="B643" t="n">
        <v>5859</v>
      </c>
      <c r="C643" t="inlineStr">
        <is>
          <t>GSO</t>
        </is>
      </c>
      <c r="D643" t="inlineStr">
        <is>
          <t>ORD</t>
        </is>
      </c>
      <c r="E643" t="inlineStr">
        <is>
          <t>XF - EXTREME WEATHER</t>
        </is>
      </c>
      <c r="F643" t="inlineStr">
        <is>
          <t>ERJ-175</t>
        </is>
      </c>
      <c r="G643" t="inlineStr">
        <is>
          <t>0205</t>
        </is>
      </c>
      <c r="H643" t="n">
        <v>76</v>
      </c>
      <c r="I643" s="289" t="n">
        <v>45991.89583333334</v>
      </c>
      <c r="J643" s="289" t="n">
        <v>45991.95239247685</v>
      </c>
      <c r="K643" t="inlineStr">
        <is>
          <t>01:21</t>
        </is>
      </c>
      <c r="L643" t="inlineStr"/>
    </row>
    <row r="644">
      <c r="A644" t="inlineStr">
        <is>
          <t>OO-Skywest</t>
        </is>
      </c>
      <c r="B644" t="n">
        <v>5862</v>
      </c>
      <c r="C644" t="inlineStr">
        <is>
          <t>HSV</t>
        </is>
      </c>
      <c r="D644" t="inlineStr">
        <is>
          <t>ORD</t>
        </is>
      </c>
      <c r="E644" t="inlineStr">
        <is>
          <t>XF - EXTREME WEATHER</t>
        </is>
      </c>
      <c r="F644" t="inlineStr">
        <is>
          <t>ERJ-175</t>
        </is>
      </c>
      <c r="G644" t="inlineStr">
        <is>
          <t>0156</t>
        </is>
      </c>
      <c r="H644" t="n">
        <v>68</v>
      </c>
      <c r="I644" s="289" t="n">
        <v>45990.875</v>
      </c>
      <c r="J644" s="289" t="n">
        <v>45990.60813506944</v>
      </c>
      <c r="K644" t="inlineStr">
        <is>
          <t>(06:24)</t>
        </is>
      </c>
      <c r="L644" t="inlineStr"/>
    </row>
    <row r="645">
      <c r="A645" t="inlineStr">
        <is>
          <t>OO-Skywest</t>
        </is>
      </c>
      <c r="B645" t="n">
        <v>5867</v>
      </c>
      <c r="C645" t="inlineStr">
        <is>
          <t>OKC</t>
        </is>
      </c>
      <c r="D645" t="inlineStr">
        <is>
          <t>ORD</t>
        </is>
      </c>
      <c r="E645" t="inlineStr">
        <is>
          <t>XF - EXTREME WEATHER</t>
        </is>
      </c>
      <c r="F645" t="inlineStr">
        <is>
          <t>ERJ-175</t>
        </is>
      </c>
      <c r="G645" t="inlineStr">
        <is>
          <t>0157</t>
        </is>
      </c>
      <c r="H645" t="n">
        <v>60</v>
      </c>
      <c r="I645" s="289" t="n">
        <v>45990.52152777778</v>
      </c>
      <c r="J645" s="289" t="n">
        <v>45990.60831084491</v>
      </c>
      <c r="K645" t="inlineStr">
        <is>
          <t>02:04</t>
        </is>
      </c>
      <c r="L645" t="inlineStr"/>
    </row>
    <row r="646">
      <c r="A646" t="inlineStr">
        <is>
          <t>OO-Skywest</t>
        </is>
      </c>
      <c r="B646" t="n">
        <v>5869</v>
      </c>
      <c r="C646" t="inlineStr">
        <is>
          <t>COU</t>
        </is>
      </c>
      <c r="D646" t="inlineStr">
        <is>
          <t>ORD</t>
        </is>
      </c>
      <c r="E646" t="inlineStr">
        <is>
          <t>XF - EXTREME WEATHER</t>
        </is>
      </c>
      <c r="F646" t="inlineStr">
        <is>
          <t>CRJ-550</t>
        </is>
      </c>
      <c r="G646" t="inlineStr">
        <is>
          <t>0723</t>
        </is>
      </c>
      <c r="H646" t="n">
        <v>39</v>
      </c>
      <c r="I646" s="289" t="n">
        <v>45990.62638888889</v>
      </c>
      <c r="J646" s="289" t="n">
        <v>45990.34671645833</v>
      </c>
      <c r="K646" t="inlineStr">
        <is>
          <t>(06:42)</t>
        </is>
      </c>
      <c r="L646" t="inlineStr"/>
    </row>
    <row r="647">
      <c r="A647" t="inlineStr">
        <is>
          <t>OO-Skywest</t>
        </is>
      </c>
      <c r="B647" t="n">
        <v>5870</v>
      </c>
      <c r="C647" t="inlineStr">
        <is>
          <t>FAR</t>
        </is>
      </c>
      <c r="D647" t="inlineStr">
        <is>
          <t>DEN</t>
        </is>
      </c>
      <c r="E647" t="inlineStr">
        <is>
          <t>XF - EXTREME WEATHER</t>
        </is>
      </c>
      <c r="F647" t="inlineStr">
        <is>
          <t>CRJ-550</t>
        </is>
      </c>
      <c r="G647" t="inlineStr">
        <is>
          <t>0771</t>
        </is>
      </c>
      <c r="H647" t="n">
        <v>40</v>
      </c>
      <c r="I647" s="289" t="n">
        <v>45990.79166666666</v>
      </c>
      <c r="J647" s="289" t="n">
        <v>45990.58634934028</v>
      </c>
      <c r="K647" t="inlineStr">
        <is>
          <t>(04:55)</t>
        </is>
      </c>
      <c r="L647" t="inlineStr"/>
    </row>
    <row r="648">
      <c r="A648" t="inlineStr">
        <is>
          <t>OO-Skywest</t>
        </is>
      </c>
      <c r="B648" t="n">
        <v>5871</v>
      </c>
      <c r="C648" t="inlineStr">
        <is>
          <t>OMA</t>
        </is>
      </c>
      <c r="D648" t="inlineStr">
        <is>
          <t>SFO</t>
        </is>
      </c>
      <c r="E648" t="inlineStr">
        <is>
          <t>XF - EXTREME WEATHER</t>
        </is>
      </c>
      <c r="F648" t="inlineStr">
        <is>
          <t>ERJ-175</t>
        </is>
      </c>
      <c r="G648" t="inlineStr">
        <is>
          <t>0108</t>
        </is>
      </c>
      <c r="H648" t="n">
        <v>67</v>
      </c>
      <c r="I648" s="289" t="n">
        <v>45990.31527777778</v>
      </c>
      <c r="J648" s="289" t="n">
        <v>45989.5123165625</v>
      </c>
      <c r="K648" t="inlineStr">
        <is>
          <t>(19:16)</t>
        </is>
      </c>
      <c r="L648" t="inlineStr"/>
    </row>
    <row r="649">
      <c r="A649" t="inlineStr">
        <is>
          <t>OO-Skywest</t>
        </is>
      </c>
      <c r="B649" t="n">
        <v>5873</v>
      </c>
      <c r="C649" t="inlineStr">
        <is>
          <t>ORD</t>
        </is>
      </c>
      <c r="D649" t="inlineStr">
        <is>
          <t>GRR</t>
        </is>
      </c>
      <c r="E649" t="inlineStr">
        <is>
          <t>XF - EXTREME WEATHER</t>
        </is>
      </c>
      <c r="F649" t="inlineStr">
        <is>
          <t>CRJ-550</t>
        </is>
      </c>
      <c r="G649" t="inlineStr">
        <is>
          <t>0792</t>
        </is>
      </c>
      <c r="H649" t="n">
        <v>47</v>
      </c>
      <c r="I649" s="289" t="n">
        <v>45991.37847222222</v>
      </c>
      <c r="J649" s="289" t="n">
        <v>45990.59816670139</v>
      </c>
      <c r="K649" t="inlineStr">
        <is>
          <t>(18:43)</t>
        </is>
      </c>
      <c r="L649" t="inlineStr"/>
    </row>
    <row r="650">
      <c r="A650" t="inlineStr">
        <is>
          <t>OO-Skywest</t>
        </is>
      </c>
      <c r="B650" t="n">
        <v>5873</v>
      </c>
      <c r="C650" t="inlineStr">
        <is>
          <t>ORD</t>
        </is>
      </c>
      <c r="D650" t="inlineStr">
        <is>
          <t>GRR</t>
        </is>
      </c>
      <c r="E650" t="inlineStr">
        <is>
          <t>XF - EXTREME WEATHER</t>
        </is>
      </c>
      <c r="F650" t="inlineStr">
        <is>
          <t>CRJ-550</t>
        </is>
      </c>
      <c r="G650" t="inlineStr">
        <is>
          <t>0767</t>
        </is>
      </c>
      <c r="H650" t="n">
        <v>47</v>
      </c>
      <c r="I650" s="289" t="n">
        <v>45992.37847222222</v>
      </c>
      <c r="J650" s="289" t="n">
        <v>45992.38150527778</v>
      </c>
      <c r="K650" t="inlineStr">
        <is>
          <t>00:04</t>
        </is>
      </c>
      <c r="L650" t="inlineStr"/>
    </row>
    <row r="651">
      <c r="A651" t="inlineStr">
        <is>
          <t>OO-Skywest</t>
        </is>
      </c>
      <c r="B651" t="n">
        <v>5874</v>
      </c>
      <c r="C651" t="inlineStr">
        <is>
          <t>ORD</t>
        </is>
      </c>
      <c r="D651" t="inlineStr">
        <is>
          <t>PIA</t>
        </is>
      </c>
      <c r="E651" t="inlineStr">
        <is>
          <t>XF - EXTREME WEATHER</t>
        </is>
      </c>
      <c r="F651" t="inlineStr">
        <is>
          <t>CRJ-200</t>
        </is>
      </c>
      <c r="G651" t="inlineStr">
        <is>
          <t>0699</t>
        </is>
      </c>
      <c r="H651" t="n">
        <v>27</v>
      </c>
      <c r="I651" s="289" t="n">
        <v>45990.64930555555</v>
      </c>
      <c r="J651" s="289" t="n">
        <v>45989.75570815972</v>
      </c>
      <c r="K651" t="inlineStr">
        <is>
          <t>(21:26)</t>
        </is>
      </c>
      <c r="L651" t="inlineStr"/>
    </row>
    <row r="652">
      <c r="A652" t="inlineStr">
        <is>
          <t>OO-Skywest</t>
        </is>
      </c>
      <c r="B652" t="n">
        <v>5874</v>
      </c>
      <c r="C652" t="inlineStr">
        <is>
          <t>ORD</t>
        </is>
      </c>
      <c r="D652" t="inlineStr">
        <is>
          <t>PIA</t>
        </is>
      </c>
      <c r="E652" t="inlineStr">
        <is>
          <t>XF - EXTREME WEATHER</t>
        </is>
      </c>
      <c r="F652" t="inlineStr">
        <is>
          <t>CRJ-200</t>
        </is>
      </c>
      <c r="G652" t="inlineStr">
        <is>
          <t>0971</t>
        </is>
      </c>
      <c r="H652" t="n">
        <v>52</v>
      </c>
      <c r="I652" s="289" t="n">
        <v>45992.64930555555</v>
      </c>
      <c r="J652" s="289" t="n">
        <v>45992.55595900463</v>
      </c>
      <c r="K652" t="inlineStr">
        <is>
          <t>(02:14)</t>
        </is>
      </c>
      <c r="L652" t="inlineStr"/>
    </row>
    <row r="653">
      <c r="A653" t="inlineStr">
        <is>
          <t>OO-Skywest</t>
        </is>
      </c>
      <c r="B653" t="n">
        <v>5883</v>
      </c>
      <c r="C653" t="inlineStr">
        <is>
          <t>ICT</t>
        </is>
      </c>
      <c r="D653" t="inlineStr">
        <is>
          <t>ORD</t>
        </is>
      </c>
      <c r="E653" t="inlineStr">
        <is>
          <t>XF - EXTREME WEATHER</t>
        </is>
      </c>
      <c r="F653" t="inlineStr">
        <is>
          <t>CRJ-550</t>
        </is>
      </c>
      <c r="G653" t="inlineStr">
        <is>
          <t>0718</t>
        </is>
      </c>
      <c r="H653" t="n">
        <v>25</v>
      </c>
      <c r="I653" s="289" t="n">
        <v>45990.76041666666</v>
      </c>
      <c r="J653" s="289" t="n">
        <v>45990.34873158565</v>
      </c>
      <c r="K653" t="inlineStr">
        <is>
          <t>(09:52)</t>
        </is>
      </c>
      <c r="L653" t="inlineStr"/>
    </row>
    <row r="654">
      <c r="A654" t="inlineStr">
        <is>
          <t>OO-Skywest</t>
        </is>
      </c>
      <c r="B654" t="n">
        <v>5891</v>
      </c>
      <c r="C654" t="inlineStr">
        <is>
          <t>ORD</t>
        </is>
      </c>
      <c r="D654" t="inlineStr">
        <is>
          <t>CAE</t>
        </is>
      </c>
      <c r="E654" t="inlineStr">
        <is>
          <t>XF - EXTREME WEATHER</t>
        </is>
      </c>
      <c r="F654" t="inlineStr">
        <is>
          <t>ERJ-175</t>
        </is>
      </c>
      <c r="G654" t="inlineStr">
        <is>
          <t>0121</t>
        </is>
      </c>
      <c r="H654" t="n">
        <v>44</v>
      </c>
      <c r="I654" s="289" t="n">
        <v>45990.99930555555</v>
      </c>
      <c r="J654" s="289" t="n">
        <v>45990.60585126157</v>
      </c>
      <c r="K654" t="inlineStr">
        <is>
          <t>(09:26)</t>
        </is>
      </c>
      <c r="L654" t="inlineStr"/>
    </row>
    <row r="655">
      <c r="A655" t="inlineStr">
        <is>
          <t>OO-Skywest</t>
        </is>
      </c>
      <c r="B655" t="n">
        <v>5892</v>
      </c>
      <c r="C655" t="inlineStr">
        <is>
          <t>ORD</t>
        </is>
      </c>
      <c r="D655" t="inlineStr">
        <is>
          <t>ATW</t>
        </is>
      </c>
      <c r="E655" t="inlineStr">
        <is>
          <t>XF - EXTREME WEATHER</t>
        </is>
      </c>
      <c r="F655" t="inlineStr">
        <is>
          <t>ERJ-175</t>
        </is>
      </c>
      <c r="G655" t="inlineStr">
        <is>
          <t>0139</t>
        </is>
      </c>
      <c r="H655" t="n">
        <v>39</v>
      </c>
      <c r="I655" s="289" t="n">
        <v>45990.84722222222</v>
      </c>
      <c r="J655" s="289" t="n">
        <v>45990.60786604167</v>
      </c>
      <c r="K655" t="inlineStr">
        <is>
          <t>(05:44)</t>
        </is>
      </c>
      <c r="L655" t="inlineStr"/>
    </row>
    <row r="656">
      <c r="A656" t="inlineStr">
        <is>
          <t>OO-Skywest</t>
        </is>
      </c>
      <c r="B656" t="n">
        <v>5895</v>
      </c>
      <c r="C656" t="inlineStr">
        <is>
          <t>ORD</t>
        </is>
      </c>
      <c r="D656" t="inlineStr">
        <is>
          <t>CHO</t>
        </is>
      </c>
      <c r="E656" t="inlineStr">
        <is>
          <t>XF - EXTREME WEATHER</t>
        </is>
      </c>
      <c r="F656" t="inlineStr">
        <is>
          <t>CRJ-550</t>
        </is>
      </c>
      <c r="G656" t="inlineStr">
        <is>
          <t>0767</t>
        </is>
      </c>
      <c r="H656" t="n">
        <v>35</v>
      </c>
      <c r="I656" s="289" t="n">
        <v>45990.99930555555</v>
      </c>
      <c r="J656" s="289" t="n">
        <v>45990.54303422454</v>
      </c>
      <c r="K656" t="inlineStr">
        <is>
          <t>(10:57)</t>
        </is>
      </c>
      <c r="L656" t="inlineStr"/>
    </row>
    <row r="657">
      <c r="A657" t="inlineStr">
        <is>
          <t>OO-Skywest</t>
        </is>
      </c>
      <c r="B657" t="n">
        <v>5901</v>
      </c>
      <c r="C657" t="inlineStr">
        <is>
          <t>ORD</t>
        </is>
      </c>
      <c r="D657" t="inlineStr">
        <is>
          <t>FAR</t>
        </is>
      </c>
      <c r="E657" t="inlineStr">
        <is>
          <t>XF - EXTREME WEATHER</t>
        </is>
      </c>
      <c r="F657" t="inlineStr">
        <is>
          <t>CRJ-550</t>
        </is>
      </c>
      <c r="G657" t="inlineStr">
        <is>
          <t>0771</t>
        </is>
      </c>
      <c r="H657" t="n">
        <v>40</v>
      </c>
      <c r="I657" s="289" t="n">
        <v>45990.67708333334</v>
      </c>
      <c r="J657" s="289" t="n">
        <v>45990.58735649306</v>
      </c>
      <c r="K657" t="inlineStr">
        <is>
          <t>(02:09)</t>
        </is>
      </c>
      <c r="L657" t="inlineStr"/>
    </row>
    <row r="658">
      <c r="A658" t="inlineStr">
        <is>
          <t>OO-Skywest</t>
        </is>
      </c>
      <c r="B658" t="n">
        <v>5902</v>
      </c>
      <c r="C658" t="inlineStr">
        <is>
          <t>ORD</t>
        </is>
      </c>
      <c r="D658" t="inlineStr">
        <is>
          <t>DAY</t>
        </is>
      </c>
      <c r="E658" t="inlineStr">
        <is>
          <t>XF - EXTREME WEATHER</t>
        </is>
      </c>
      <c r="F658" t="inlineStr">
        <is>
          <t>ERJ-175</t>
        </is>
      </c>
      <c r="G658" t="inlineStr">
        <is>
          <t>0163</t>
        </is>
      </c>
      <c r="H658" t="n">
        <v>56</v>
      </c>
      <c r="I658" s="289" t="n">
        <v>45990.62083333333</v>
      </c>
      <c r="J658" s="289" t="n">
        <v>45990.44003473379</v>
      </c>
      <c r="K658" t="inlineStr">
        <is>
          <t>(04:20)</t>
        </is>
      </c>
      <c r="L658" t="inlineStr"/>
    </row>
    <row r="659">
      <c r="A659" t="inlineStr">
        <is>
          <t>OO-Skywest</t>
        </is>
      </c>
      <c r="B659" t="n">
        <v>5904</v>
      </c>
      <c r="C659" t="inlineStr">
        <is>
          <t>TUS</t>
        </is>
      </c>
      <c r="D659" t="inlineStr">
        <is>
          <t>ORD</t>
        </is>
      </c>
      <c r="E659" t="inlineStr">
        <is>
          <t>XF - EXTREME WEATHER</t>
        </is>
      </c>
      <c r="F659" t="inlineStr">
        <is>
          <t>ERJ-175</t>
        </is>
      </c>
      <c r="G659" t="inlineStr">
        <is>
          <t>0602</t>
        </is>
      </c>
      <c r="H659" t="n">
        <v>69</v>
      </c>
      <c r="I659" s="289" t="n">
        <v>45990.51736111111</v>
      </c>
      <c r="J659" s="289" t="n">
        <v>45990.56913741898</v>
      </c>
      <c r="K659" t="inlineStr">
        <is>
          <t>01:14</t>
        </is>
      </c>
      <c r="L659" t="inlineStr"/>
    </row>
    <row r="660">
      <c r="A660" t="inlineStr">
        <is>
          <t>OO-Skywest</t>
        </is>
      </c>
      <c r="B660" t="n">
        <v>5905</v>
      </c>
      <c r="C660" t="inlineStr">
        <is>
          <t>ORD</t>
        </is>
      </c>
      <c r="D660" t="inlineStr">
        <is>
          <t>GSO</t>
        </is>
      </c>
      <c r="E660" t="inlineStr">
        <is>
          <t>XF - EXTREME WEATHER</t>
        </is>
      </c>
      <c r="F660" t="inlineStr">
        <is>
          <t>ERJ-175</t>
        </is>
      </c>
      <c r="G660" t="inlineStr">
        <is>
          <t>0157</t>
        </is>
      </c>
      <c r="H660" t="n">
        <v>69</v>
      </c>
      <c r="I660" s="289" t="n">
        <v>45990.99652777778</v>
      </c>
      <c r="J660" s="289" t="n">
        <v>45990.60831186343</v>
      </c>
      <c r="K660" t="inlineStr">
        <is>
          <t>(09:19)</t>
        </is>
      </c>
      <c r="L660" t="inlineStr"/>
    </row>
    <row r="661">
      <c r="A661" t="inlineStr">
        <is>
          <t>OO-Skywest</t>
        </is>
      </c>
      <c r="B661" t="n">
        <v>5905</v>
      </c>
      <c r="C661" t="inlineStr">
        <is>
          <t>ORD</t>
        </is>
      </c>
      <c r="D661" t="inlineStr">
        <is>
          <t>GSO</t>
        </is>
      </c>
      <c r="E661" t="inlineStr">
        <is>
          <t>XF - EXTREME WEATHER</t>
        </is>
      </c>
      <c r="F661" t="inlineStr">
        <is>
          <t>ERJ-175</t>
        </is>
      </c>
      <c r="G661" t="inlineStr">
        <is>
          <t>0205</t>
        </is>
      </c>
      <c r="H661" t="n">
        <v>76</v>
      </c>
      <c r="I661" s="289" t="n">
        <v>45991.99652777778</v>
      </c>
      <c r="J661" s="289" t="n">
        <v>45991.91084251158</v>
      </c>
      <c r="K661" t="inlineStr">
        <is>
          <t>(02:03)</t>
        </is>
      </c>
      <c r="L661" t="inlineStr"/>
    </row>
    <row r="662">
      <c r="A662" t="inlineStr">
        <is>
          <t>OO-Skywest</t>
        </is>
      </c>
      <c r="B662" t="n">
        <v>5909</v>
      </c>
      <c r="C662" t="inlineStr">
        <is>
          <t>ORD</t>
        </is>
      </c>
      <c r="D662" t="inlineStr">
        <is>
          <t>HSV</t>
        </is>
      </c>
      <c r="E662" t="inlineStr">
        <is>
          <t>XF - EXTREME WEATHER</t>
        </is>
      </c>
      <c r="F662" t="inlineStr">
        <is>
          <t>ERJ-175</t>
        </is>
      </c>
      <c r="G662" t="inlineStr">
        <is>
          <t>0148</t>
        </is>
      </c>
      <c r="H662" t="n">
        <v>38</v>
      </c>
      <c r="I662" s="289" t="n">
        <v>45990.99930555555</v>
      </c>
      <c r="J662" s="289" t="n">
        <v>45990.61520864583</v>
      </c>
      <c r="K662" t="inlineStr">
        <is>
          <t>(09:13)</t>
        </is>
      </c>
      <c r="L662" t="inlineStr"/>
    </row>
    <row r="663">
      <c r="A663" t="inlineStr">
        <is>
          <t>OO-Skywest</t>
        </is>
      </c>
      <c r="B663" t="n">
        <v>5909</v>
      </c>
      <c r="C663" t="inlineStr">
        <is>
          <t>ORD</t>
        </is>
      </c>
      <c r="D663" t="inlineStr">
        <is>
          <t>HSV</t>
        </is>
      </c>
      <c r="E663" t="inlineStr">
        <is>
          <t>XF - EXTREME WEATHER</t>
        </is>
      </c>
      <c r="F663" t="inlineStr">
        <is>
          <t>ERJ-175</t>
        </is>
      </c>
      <c r="G663" t="inlineStr">
        <is>
          <t>0150</t>
        </is>
      </c>
      <c r="H663" t="n">
        <v>72</v>
      </c>
      <c r="I663" s="289" t="n">
        <v>45991.99930555555</v>
      </c>
      <c r="J663" s="289" t="n">
        <v>45991.98474157407</v>
      </c>
      <c r="K663" t="inlineStr">
        <is>
          <t>(00:20)</t>
        </is>
      </c>
      <c r="L663" t="inlineStr"/>
    </row>
    <row r="664">
      <c r="A664" t="inlineStr">
        <is>
          <t>OO-Skywest</t>
        </is>
      </c>
      <c r="B664" t="n">
        <v>5910</v>
      </c>
      <c r="C664" t="inlineStr">
        <is>
          <t>LNK</t>
        </is>
      </c>
      <c r="D664" t="inlineStr">
        <is>
          <t>ORD</t>
        </is>
      </c>
      <c r="E664" t="inlineStr">
        <is>
          <t>XF - EXTREME WEATHER</t>
        </is>
      </c>
      <c r="F664" t="inlineStr">
        <is>
          <t>CRJ-200</t>
        </is>
      </c>
      <c r="G664" t="inlineStr">
        <is>
          <t>0963</t>
        </is>
      </c>
      <c r="H664" t="n">
        <v>50</v>
      </c>
      <c r="I664" s="289" t="n">
        <v>45990.32291666666</v>
      </c>
      <c r="J664" s="289" t="n">
        <v>45990.61364894676</v>
      </c>
      <c r="K664" t="inlineStr">
        <is>
          <t>06:58</t>
        </is>
      </c>
      <c r="L664" t="inlineStr"/>
    </row>
    <row r="665">
      <c r="A665" t="inlineStr">
        <is>
          <t>OO-Skywest</t>
        </is>
      </c>
      <c r="B665" t="n">
        <v>5912</v>
      </c>
      <c r="C665" t="inlineStr">
        <is>
          <t>LNK</t>
        </is>
      </c>
      <c r="D665" t="inlineStr">
        <is>
          <t>ORD</t>
        </is>
      </c>
      <c r="E665" t="inlineStr">
        <is>
          <t>XF - EXTREME WEATHER</t>
        </is>
      </c>
      <c r="F665" t="inlineStr">
        <is>
          <t>CRJ-200</t>
        </is>
      </c>
      <c r="G665" t="inlineStr">
        <is>
          <t>0982</t>
        </is>
      </c>
      <c r="H665" t="n">
        <v>30</v>
      </c>
      <c r="I665" s="289" t="n">
        <v>45990.47013888889</v>
      </c>
      <c r="J665" s="289" t="n">
        <v>45989.78353813657</v>
      </c>
      <c r="K665" t="inlineStr">
        <is>
          <t>(16:28)</t>
        </is>
      </c>
      <c r="L665" t="inlineStr"/>
    </row>
    <row r="666">
      <c r="A666" t="inlineStr">
        <is>
          <t>OO-Skywest</t>
        </is>
      </c>
      <c r="B666" t="n">
        <v>5915</v>
      </c>
      <c r="C666" t="inlineStr">
        <is>
          <t>CHA</t>
        </is>
      </c>
      <c r="D666" t="inlineStr">
        <is>
          <t>ORD</t>
        </is>
      </c>
      <c r="E666" t="inlineStr">
        <is>
          <t>XF - EXTREME WEATHER</t>
        </is>
      </c>
      <c r="F666" t="inlineStr">
        <is>
          <t>CRJ-550</t>
        </is>
      </c>
      <c r="G666" t="inlineStr">
        <is>
          <t>0783</t>
        </is>
      </c>
      <c r="H666" t="n">
        <v>48</v>
      </c>
      <c r="I666" s="289" t="n">
        <v>45990.58194444444</v>
      </c>
      <c r="J666" s="289" t="n">
        <v>45990.51275175926</v>
      </c>
      <c r="K666" t="inlineStr">
        <is>
          <t>(01:39)</t>
        </is>
      </c>
      <c r="L666" t="inlineStr"/>
    </row>
    <row r="667">
      <c r="A667" t="inlineStr">
        <is>
          <t>OO-Skywest</t>
        </is>
      </c>
      <c r="B667" t="n">
        <v>5915</v>
      </c>
      <c r="C667" t="inlineStr">
        <is>
          <t>CHA</t>
        </is>
      </c>
      <c r="D667" t="inlineStr">
        <is>
          <t>ORD</t>
        </is>
      </c>
      <c r="E667" t="inlineStr">
        <is>
          <t>XF - EXTREME WEATHER</t>
        </is>
      </c>
      <c r="F667" t="inlineStr">
        <is>
          <t>CRJ-550</t>
        </is>
      </c>
      <c r="G667" t="inlineStr">
        <is>
          <t>0792</t>
        </is>
      </c>
      <c r="H667" t="n">
        <v>47</v>
      </c>
      <c r="I667" s="289" t="n">
        <v>45991.58194444444</v>
      </c>
      <c r="J667" s="289" t="n">
        <v>45990.87245864583</v>
      </c>
      <c r="K667" t="inlineStr">
        <is>
          <t>(17:01)</t>
        </is>
      </c>
      <c r="L667" t="inlineStr"/>
    </row>
    <row r="668">
      <c r="A668" t="inlineStr">
        <is>
          <t>OO-Skywest</t>
        </is>
      </c>
      <c r="B668" t="n">
        <v>5915</v>
      </c>
      <c r="C668" t="inlineStr">
        <is>
          <t>CHA</t>
        </is>
      </c>
      <c r="D668" t="inlineStr">
        <is>
          <t>ORD</t>
        </is>
      </c>
      <c r="E668" t="inlineStr">
        <is>
          <t>XF - EXTREME WEATHER</t>
        </is>
      </c>
      <c r="F668" t="inlineStr">
        <is>
          <t>CRJ-550</t>
        </is>
      </c>
      <c r="G668" t="inlineStr">
        <is>
          <t>0464</t>
        </is>
      </c>
      <c r="H668" t="n">
        <v>43</v>
      </c>
      <c r="I668" s="289" t="n">
        <v>45992.58194444444</v>
      </c>
      <c r="J668" s="289" t="n">
        <v>45992.45669862269</v>
      </c>
      <c r="K668" t="inlineStr">
        <is>
          <t>(03:00)</t>
        </is>
      </c>
      <c r="L668" t="inlineStr"/>
    </row>
    <row r="669">
      <c r="A669" t="inlineStr">
        <is>
          <t>OO-Skywest</t>
        </is>
      </c>
      <c r="B669" t="n">
        <v>5919</v>
      </c>
      <c r="C669" t="inlineStr">
        <is>
          <t>ORD</t>
        </is>
      </c>
      <c r="D669" t="inlineStr">
        <is>
          <t>AVL</t>
        </is>
      </c>
      <c r="E669" t="inlineStr">
        <is>
          <t>XF - EXTREME WEATHER</t>
        </is>
      </c>
      <c r="F669" t="inlineStr">
        <is>
          <t>ERJ-175</t>
        </is>
      </c>
      <c r="G669" t="inlineStr">
        <is>
          <t>1369</t>
        </is>
      </c>
      <c r="H669" t="n">
        <v>42</v>
      </c>
      <c r="I669" s="289" t="n">
        <v>45990.75347222222</v>
      </c>
      <c r="J669" s="289" t="n">
        <v>45990.02565063658</v>
      </c>
      <c r="K669" t="inlineStr">
        <is>
          <t>(17:28)</t>
        </is>
      </c>
      <c r="L669" t="inlineStr"/>
    </row>
    <row r="670">
      <c r="A670" t="inlineStr">
        <is>
          <t>OO-Skywest</t>
        </is>
      </c>
      <c r="B670" t="n">
        <v>5919</v>
      </c>
      <c r="C670" t="inlineStr">
        <is>
          <t>ORD</t>
        </is>
      </c>
      <c r="D670" t="inlineStr">
        <is>
          <t>AVL</t>
        </is>
      </c>
      <c r="E670" t="inlineStr">
        <is>
          <t>XF - EXTREME WEATHER</t>
        </is>
      </c>
      <c r="F670" t="inlineStr">
        <is>
          <t>ERJ-175</t>
        </is>
      </c>
      <c r="G670" t="inlineStr">
        <is>
          <t>0615</t>
        </is>
      </c>
      <c r="H670" t="n">
        <v>76</v>
      </c>
      <c r="I670" s="289" t="n">
        <v>45991.75347222222</v>
      </c>
      <c r="J670" s="289" t="n">
        <v>45992.02208489583</v>
      </c>
      <c r="K670" t="inlineStr">
        <is>
          <t>06:26</t>
        </is>
      </c>
      <c r="L670" t="inlineStr"/>
    </row>
    <row r="671">
      <c r="A671" t="inlineStr">
        <is>
          <t>OO-Skywest</t>
        </is>
      </c>
      <c r="B671" t="n">
        <v>5921</v>
      </c>
      <c r="C671" t="inlineStr">
        <is>
          <t>TYS</t>
        </is>
      </c>
      <c r="D671" t="inlineStr">
        <is>
          <t>ORD</t>
        </is>
      </c>
      <c r="E671" t="inlineStr">
        <is>
          <t>XF - EXTREME WEATHER</t>
        </is>
      </c>
      <c r="F671" t="inlineStr">
        <is>
          <t>ERJ-175</t>
        </is>
      </c>
      <c r="G671" t="inlineStr">
        <is>
          <t>1379</t>
        </is>
      </c>
      <c r="H671" t="n">
        <v>70</v>
      </c>
      <c r="I671" s="289" t="n">
        <v>45990.45138888889</v>
      </c>
      <c r="J671" s="289" t="n">
        <v>45990.65229603009</v>
      </c>
      <c r="K671" t="inlineStr">
        <is>
          <t>04:49</t>
        </is>
      </c>
      <c r="L671" t="inlineStr"/>
    </row>
    <row r="672">
      <c r="A672" t="inlineStr">
        <is>
          <t>OO-Skywest</t>
        </is>
      </c>
      <c r="B672" t="n">
        <v>5928</v>
      </c>
      <c r="C672" t="inlineStr">
        <is>
          <t>ORD</t>
        </is>
      </c>
      <c r="D672" t="inlineStr">
        <is>
          <t>AVL</t>
        </is>
      </c>
      <c r="E672" t="inlineStr">
        <is>
          <t>XF - EXTREME WEATHER</t>
        </is>
      </c>
      <c r="F672" t="inlineStr">
        <is>
          <t>ERJ-175</t>
        </is>
      </c>
      <c r="G672" t="inlineStr">
        <is>
          <t>0109</t>
        </is>
      </c>
      <c r="H672" t="n">
        <v>75</v>
      </c>
      <c r="I672" s="289" t="n">
        <v>45990.30208333334</v>
      </c>
      <c r="J672" s="289" t="n">
        <v>45990.70433387731</v>
      </c>
      <c r="K672" t="inlineStr">
        <is>
          <t>09:39</t>
        </is>
      </c>
      <c r="L672" t="inlineStr"/>
    </row>
    <row r="673">
      <c r="A673" t="inlineStr">
        <is>
          <t>OO-Skywest</t>
        </is>
      </c>
      <c r="B673" t="n">
        <v>5930</v>
      </c>
      <c r="C673" t="inlineStr">
        <is>
          <t>ORD</t>
        </is>
      </c>
      <c r="D673" t="inlineStr">
        <is>
          <t>FAR</t>
        </is>
      </c>
      <c r="E673" t="inlineStr">
        <is>
          <t>XF - EXTREME WEATHER</t>
        </is>
      </c>
      <c r="F673" t="inlineStr">
        <is>
          <t>CRJ-550</t>
        </is>
      </c>
      <c r="G673" t="inlineStr">
        <is>
          <t>1751</t>
        </is>
      </c>
      <c r="H673" t="n">
        <v>27</v>
      </c>
      <c r="I673" s="289" t="n">
        <v>45990.54166666666</v>
      </c>
      <c r="J673" s="289" t="n">
        <v>45990.82641271991</v>
      </c>
      <c r="K673" t="inlineStr">
        <is>
          <t>06:50</t>
        </is>
      </c>
      <c r="L673" t="inlineStr"/>
    </row>
    <row r="674">
      <c r="A674" t="inlineStr">
        <is>
          <t>OO-Skywest</t>
        </is>
      </c>
      <c r="B674" t="n">
        <v>5930</v>
      </c>
      <c r="C674" t="inlineStr">
        <is>
          <t>ORD</t>
        </is>
      </c>
      <c r="D674" t="inlineStr">
        <is>
          <t>FAR</t>
        </is>
      </c>
      <c r="E674" t="inlineStr">
        <is>
          <t>XF - EXTREME WEATHER</t>
        </is>
      </c>
      <c r="F674" t="inlineStr">
        <is>
          <t>CRJ-550</t>
        </is>
      </c>
      <c r="G674" t="inlineStr">
        <is>
          <t>0615</t>
        </is>
      </c>
      <c r="H674" t="n">
        <v>72</v>
      </c>
      <c r="I674" s="289" t="n">
        <v>45991.54166666666</v>
      </c>
      <c r="J674" s="289" t="n">
        <v>45991.56048106481</v>
      </c>
      <c r="K674" t="inlineStr">
        <is>
          <t>00:27</t>
        </is>
      </c>
      <c r="L674" t="inlineStr"/>
    </row>
    <row r="675">
      <c r="A675" t="inlineStr">
        <is>
          <t>OO-Skywest</t>
        </is>
      </c>
      <c r="B675" t="n">
        <v>5934</v>
      </c>
      <c r="C675" t="inlineStr">
        <is>
          <t>ORD</t>
        </is>
      </c>
      <c r="D675" t="inlineStr">
        <is>
          <t>SCE</t>
        </is>
      </c>
      <c r="E675" t="inlineStr">
        <is>
          <t>XF - EXTREME WEATHER</t>
        </is>
      </c>
      <c r="F675" t="inlineStr">
        <is>
          <t>CRJ-550</t>
        </is>
      </c>
      <c r="G675" t="inlineStr">
        <is>
          <t>1751</t>
        </is>
      </c>
      <c r="H675" t="n">
        <v>42</v>
      </c>
      <c r="I675" s="289" t="n">
        <v>45990.89583333334</v>
      </c>
      <c r="J675" s="289" t="n">
        <v>45990.58679506944</v>
      </c>
      <c r="K675" t="inlineStr">
        <is>
          <t>(07:25)</t>
        </is>
      </c>
      <c r="L675" t="inlineStr"/>
    </row>
    <row r="676">
      <c r="A676" t="inlineStr">
        <is>
          <t>OO-Skywest</t>
        </is>
      </c>
      <c r="B676" t="n">
        <v>5936</v>
      </c>
      <c r="C676" t="inlineStr">
        <is>
          <t>ORD</t>
        </is>
      </c>
      <c r="D676" t="inlineStr">
        <is>
          <t>ALB</t>
        </is>
      </c>
      <c r="E676" t="inlineStr">
        <is>
          <t>XF - EXTREME WEATHER</t>
        </is>
      </c>
      <c r="F676" t="inlineStr">
        <is>
          <t>ERJ-175</t>
        </is>
      </c>
      <c r="G676" t="inlineStr">
        <is>
          <t>0211</t>
        </is>
      </c>
      <c r="H676" t="n">
        <v>52</v>
      </c>
      <c r="I676" s="289" t="n">
        <v>45990.52083333334</v>
      </c>
      <c r="J676" s="289" t="n">
        <v>45990.42225763889</v>
      </c>
      <c r="K676" t="inlineStr">
        <is>
          <t>(02:21)</t>
        </is>
      </c>
      <c r="L676" t="inlineStr"/>
    </row>
    <row r="677">
      <c r="A677" t="inlineStr">
        <is>
          <t>OO-Skywest</t>
        </is>
      </c>
      <c r="B677" t="n">
        <v>5937</v>
      </c>
      <c r="C677" t="inlineStr">
        <is>
          <t>ORD</t>
        </is>
      </c>
      <c r="D677" t="inlineStr">
        <is>
          <t>MLI</t>
        </is>
      </c>
      <c r="E677" t="inlineStr">
        <is>
          <t>XF - EXTREME WEATHER</t>
        </is>
      </c>
      <c r="F677" t="inlineStr">
        <is>
          <t>CRJ-550</t>
        </is>
      </c>
      <c r="G677" t="inlineStr">
        <is>
          <t>0783</t>
        </is>
      </c>
      <c r="H677" t="n">
        <v>44</v>
      </c>
      <c r="I677" s="289" t="n">
        <v>45990.83333333334</v>
      </c>
      <c r="J677" s="289" t="n">
        <v>45990.47125608796</v>
      </c>
      <c r="K677" t="inlineStr">
        <is>
          <t>(08:41)</t>
        </is>
      </c>
      <c r="L677" t="inlineStr"/>
    </row>
    <row r="678">
      <c r="A678" t="inlineStr">
        <is>
          <t>OO-Skywest</t>
        </is>
      </c>
      <c r="B678" t="n">
        <v>5937</v>
      </c>
      <c r="C678" t="inlineStr">
        <is>
          <t>ORD</t>
        </is>
      </c>
      <c r="D678" t="inlineStr">
        <is>
          <t>MLI</t>
        </is>
      </c>
      <c r="E678" t="inlineStr">
        <is>
          <t>XF - EXTREME WEATHER</t>
        </is>
      </c>
      <c r="F678" t="inlineStr">
        <is>
          <t>CRJ-550</t>
        </is>
      </c>
      <c r="G678" t="inlineStr">
        <is>
          <t>0533</t>
        </is>
      </c>
      <c r="H678" t="n">
        <v>50</v>
      </c>
      <c r="I678" s="289" t="n">
        <v>45991.83333333334</v>
      </c>
      <c r="J678" s="289" t="n">
        <v>45991.90895987269</v>
      </c>
      <c r="K678" t="inlineStr">
        <is>
          <t>01:48</t>
        </is>
      </c>
      <c r="L678" t="inlineStr"/>
    </row>
    <row r="679">
      <c r="A679" t="inlineStr">
        <is>
          <t>OO-Skywest</t>
        </is>
      </c>
      <c r="B679" t="n">
        <v>5937</v>
      </c>
      <c r="C679" t="inlineStr">
        <is>
          <t>ORD</t>
        </is>
      </c>
      <c r="D679" t="inlineStr">
        <is>
          <t>MLI</t>
        </is>
      </c>
      <c r="E679" t="inlineStr">
        <is>
          <t>XF - EXTREME WEATHER</t>
        </is>
      </c>
      <c r="F679" t="inlineStr">
        <is>
          <t>CRJ-200</t>
        </is>
      </c>
      <c r="G679" t="inlineStr">
        <is>
          <t>0961</t>
        </is>
      </c>
      <c r="H679" t="n">
        <v>49</v>
      </c>
      <c r="I679" s="289" t="n">
        <v>45992.83333333334</v>
      </c>
      <c r="J679" s="289" t="n">
        <v>45993.01400340278</v>
      </c>
      <c r="K679" t="inlineStr">
        <is>
          <t>04:20</t>
        </is>
      </c>
      <c r="L679" t="inlineStr"/>
    </row>
    <row r="680">
      <c r="A680" t="inlineStr">
        <is>
          <t>OO-Skywest</t>
        </is>
      </c>
      <c r="B680" t="n">
        <v>5939</v>
      </c>
      <c r="C680" t="inlineStr">
        <is>
          <t>ORD</t>
        </is>
      </c>
      <c r="D680" t="inlineStr">
        <is>
          <t>BDL</t>
        </is>
      </c>
      <c r="E680" t="inlineStr">
        <is>
          <t>XF - EXTREME WEATHER</t>
        </is>
      </c>
      <c r="F680" t="inlineStr">
        <is>
          <t>ERJ-175</t>
        </is>
      </c>
      <c r="G680" t="inlineStr">
        <is>
          <t>0160</t>
        </is>
      </c>
      <c r="H680" t="n">
        <v>62</v>
      </c>
      <c r="I680" s="289" t="n">
        <v>45990.58333333334</v>
      </c>
      <c r="J680" s="289" t="n">
        <v>45990.00622269676</v>
      </c>
      <c r="K680" t="inlineStr">
        <is>
          <t>(13:51)</t>
        </is>
      </c>
      <c r="L680" t="inlineStr"/>
    </row>
    <row r="681">
      <c r="A681" t="inlineStr">
        <is>
          <t>OO-Skywest</t>
        </is>
      </c>
      <c r="B681" t="n">
        <v>5939</v>
      </c>
      <c r="C681" t="inlineStr">
        <is>
          <t>ORD</t>
        </is>
      </c>
      <c r="D681" t="inlineStr">
        <is>
          <t>BDL</t>
        </is>
      </c>
      <c r="E681" t="inlineStr">
        <is>
          <t>XF - EXTREME WEATHER</t>
        </is>
      </c>
      <c r="F681" t="inlineStr">
        <is>
          <t>ERJ-175</t>
        </is>
      </c>
      <c r="G681" t="inlineStr">
        <is>
          <t>0205</t>
        </is>
      </c>
      <c r="H681" t="n">
        <v>73</v>
      </c>
      <c r="I681" s="289" t="n">
        <v>45991.58333333334</v>
      </c>
      <c r="J681" s="289" t="n">
        <v>45991.57730438658</v>
      </c>
      <c r="K681" t="inlineStr">
        <is>
          <t>(00:08)</t>
        </is>
      </c>
      <c r="L681" t="inlineStr"/>
    </row>
    <row r="682">
      <c r="A682" t="inlineStr">
        <is>
          <t>OO-Skywest</t>
        </is>
      </c>
      <c r="B682" t="n">
        <v>5942</v>
      </c>
      <c r="C682" t="inlineStr">
        <is>
          <t>FAR</t>
        </is>
      </c>
      <c r="D682" t="inlineStr">
        <is>
          <t>ORD</t>
        </is>
      </c>
      <c r="E682" t="inlineStr">
        <is>
          <t>XF - EXTREME WEATHER</t>
        </is>
      </c>
      <c r="F682" t="inlineStr">
        <is>
          <t>CRJ-550</t>
        </is>
      </c>
      <c r="G682" t="inlineStr">
        <is>
          <t>1751</t>
        </is>
      </c>
      <c r="H682" t="n">
        <v>31</v>
      </c>
      <c r="I682" s="289" t="n">
        <v>45990.66180555556</v>
      </c>
      <c r="J682" s="289" t="n">
        <v>45990.59609508102</v>
      </c>
      <c r="K682" t="inlineStr">
        <is>
          <t>(01:34)</t>
        </is>
      </c>
      <c r="L682" t="inlineStr"/>
    </row>
    <row r="683">
      <c r="A683" t="inlineStr">
        <is>
          <t>OO-Skywest</t>
        </is>
      </c>
      <c r="B683" t="n">
        <v>5942</v>
      </c>
      <c r="C683" t="inlineStr">
        <is>
          <t>FAR</t>
        </is>
      </c>
      <c r="D683" t="inlineStr">
        <is>
          <t>ORD</t>
        </is>
      </c>
      <c r="E683" t="inlineStr">
        <is>
          <t>XF - EXTREME WEATHER</t>
        </is>
      </c>
      <c r="F683" t="inlineStr">
        <is>
          <t>CRJ-550</t>
        </is>
      </c>
      <c r="G683" t="inlineStr">
        <is>
          <t>0615</t>
        </is>
      </c>
      <c r="H683" t="n">
        <v>70</v>
      </c>
      <c r="I683" s="289" t="n">
        <v>45991.66180555556</v>
      </c>
      <c r="J683" s="289" t="n">
        <v>45991.56048153935</v>
      </c>
      <c r="K683" t="inlineStr">
        <is>
          <t>(02:25)</t>
        </is>
      </c>
      <c r="L683" t="inlineStr"/>
    </row>
    <row r="684">
      <c r="A684" t="inlineStr">
        <is>
          <t>OO-Skywest</t>
        </is>
      </c>
      <c r="B684" t="n">
        <v>5957</v>
      </c>
      <c r="C684" t="inlineStr">
        <is>
          <t>MLI</t>
        </is>
      </c>
      <c r="D684" t="inlineStr">
        <is>
          <t>ORD</t>
        </is>
      </c>
      <c r="E684" t="inlineStr">
        <is>
          <t>XF - EXTREME WEATHER</t>
        </is>
      </c>
      <c r="F684" t="inlineStr">
        <is>
          <t>CRJ-200</t>
        </is>
      </c>
      <c r="G684" t="inlineStr">
        <is>
          <t>0464</t>
        </is>
      </c>
      <c r="H684" t="n">
        <v>26</v>
      </c>
      <c r="I684" s="289" t="n">
        <v>45990.72222222222</v>
      </c>
      <c r="J684" s="289" t="n">
        <v>45989.77063802083</v>
      </c>
      <c r="K684" t="inlineStr">
        <is>
          <t>(22:50)</t>
        </is>
      </c>
      <c r="L684" t="inlineStr"/>
    </row>
    <row r="685">
      <c r="A685" t="inlineStr">
        <is>
          <t>OO-Skywest</t>
        </is>
      </c>
      <c r="B685" t="n">
        <v>5957</v>
      </c>
      <c r="C685" t="inlineStr">
        <is>
          <t>MLI</t>
        </is>
      </c>
      <c r="D685" t="inlineStr">
        <is>
          <t>ORD</t>
        </is>
      </c>
      <c r="E685" t="inlineStr">
        <is>
          <t>XF - EXTREME WEATHER</t>
        </is>
      </c>
      <c r="F685" t="inlineStr">
        <is>
          <t>CRJ-200</t>
        </is>
      </c>
      <c r="G685" t="inlineStr">
        <is>
          <t>0693</t>
        </is>
      </c>
      <c r="H685" t="n">
        <v>51</v>
      </c>
      <c r="I685" s="289" t="n">
        <v>45992.72222222222</v>
      </c>
      <c r="J685" s="289" t="n">
        <v>45992.54689015046</v>
      </c>
      <c r="K685" t="inlineStr">
        <is>
          <t>(04:12)</t>
        </is>
      </c>
      <c r="L685" t="inlineStr"/>
    </row>
    <row r="686">
      <c r="A686" t="inlineStr">
        <is>
          <t>OO-Skywest</t>
        </is>
      </c>
      <c r="B686" t="n">
        <v>5969</v>
      </c>
      <c r="C686" t="inlineStr">
        <is>
          <t>FWA</t>
        </is>
      </c>
      <c r="D686" t="inlineStr">
        <is>
          <t>ORD</t>
        </is>
      </c>
      <c r="E686" t="inlineStr">
        <is>
          <t>XF - EXTREME WEATHER</t>
        </is>
      </c>
      <c r="F686" t="inlineStr">
        <is>
          <t>CRJ-200</t>
        </is>
      </c>
      <c r="G686" t="inlineStr">
        <is>
          <t>0699</t>
        </is>
      </c>
      <c r="H686" t="n">
        <v>42</v>
      </c>
      <c r="I686" s="289" t="n">
        <v>45991.25347222222</v>
      </c>
      <c r="J686" s="289" t="n">
        <v>45990.55734930556</v>
      </c>
      <c r="K686" t="inlineStr">
        <is>
          <t>(16:42)</t>
        </is>
      </c>
      <c r="L686" t="inlineStr"/>
    </row>
    <row r="687">
      <c r="A687" t="inlineStr">
        <is>
          <t>OO-Skywest</t>
        </is>
      </c>
      <c r="B687" t="n">
        <v>5970</v>
      </c>
      <c r="C687" t="inlineStr">
        <is>
          <t>ORD</t>
        </is>
      </c>
      <c r="D687" t="inlineStr">
        <is>
          <t>CHO</t>
        </is>
      </c>
      <c r="E687" t="inlineStr">
        <is>
          <t>XF - EXTREME WEATHER</t>
        </is>
      </c>
      <c r="F687" t="inlineStr">
        <is>
          <t>CRJ-550</t>
        </is>
      </c>
      <c r="G687" t="inlineStr">
        <is>
          <t>0571</t>
        </is>
      </c>
      <c r="H687" t="n">
        <v>37</v>
      </c>
      <c r="I687" s="289" t="n">
        <v>45990.44097222222</v>
      </c>
      <c r="J687" s="289" t="n">
        <v>45990.53821097222</v>
      </c>
      <c r="K687" t="inlineStr">
        <is>
          <t>02:20</t>
        </is>
      </c>
      <c r="L687" t="inlineStr"/>
    </row>
    <row r="688">
      <c r="A688" t="inlineStr">
        <is>
          <t>OO-Skywest</t>
        </is>
      </c>
      <c r="B688" t="n">
        <v>5970</v>
      </c>
      <c r="C688" t="inlineStr">
        <is>
          <t>ORD</t>
        </is>
      </c>
      <c r="D688" t="inlineStr">
        <is>
          <t>CHO</t>
        </is>
      </c>
      <c r="E688" t="inlineStr">
        <is>
          <t>XF - EXTREME WEATHER</t>
        </is>
      </c>
      <c r="F688" t="inlineStr">
        <is>
          <t>CRJ-550</t>
        </is>
      </c>
      <c r="G688" t="inlineStr">
        <is>
          <t>0785</t>
        </is>
      </c>
      <c r="H688" t="n">
        <v>50</v>
      </c>
      <c r="I688" s="289" t="n">
        <v>45991.44097222222</v>
      </c>
      <c r="J688" s="289" t="n">
        <v>45991.56880456019</v>
      </c>
      <c r="K688" t="inlineStr">
        <is>
          <t>03:04</t>
        </is>
      </c>
      <c r="L688" t="inlineStr"/>
    </row>
    <row r="689">
      <c r="A689" t="inlineStr">
        <is>
          <t>OO-Skywest</t>
        </is>
      </c>
      <c r="B689" t="n">
        <v>5970</v>
      </c>
      <c r="C689" t="inlineStr">
        <is>
          <t>ORD</t>
        </is>
      </c>
      <c r="D689" t="inlineStr">
        <is>
          <t>CHO</t>
        </is>
      </c>
      <c r="E689" t="inlineStr">
        <is>
          <t>XF - EXTREME WEATHER</t>
        </is>
      </c>
      <c r="F689" t="inlineStr">
        <is>
          <t>CRJ-550</t>
        </is>
      </c>
      <c r="G689" t="inlineStr">
        <is>
          <t>1753</t>
        </is>
      </c>
      <c r="H689" t="n">
        <v>48</v>
      </c>
      <c r="I689" s="289" t="n">
        <v>45992.44097222222</v>
      </c>
      <c r="J689" s="289" t="n">
        <v>45992.40475173611</v>
      </c>
      <c r="K689" t="inlineStr">
        <is>
          <t>(00:52)</t>
        </is>
      </c>
      <c r="L689" t="inlineStr"/>
    </row>
    <row r="690">
      <c r="A690" t="inlineStr">
        <is>
          <t>OO-Skywest</t>
        </is>
      </c>
      <c r="B690" t="n">
        <v>5971</v>
      </c>
      <c r="C690" t="inlineStr">
        <is>
          <t>ASE</t>
        </is>
      </c>
      <c r="D690" t="inlineStr">
        <is>
          <t>IAH</t>
        </is>
      </c>
      <c r="E690" t="inlineStr">
        <is>
          <t>XF - EXTREME WEATHER</t>
        </is>
      </c>
      <c r="F690" t="inlineStr">
        <is>
          <t>ERJ-175</t>
        </is>
      </c>
      <c r="G690" t="inlineStr">
        <is>
          <t>0105</t>
        </is>
      </c>
      <c r="H690" t="n">
        <v>28</v>
      </c>
      <c r="I690" s="289" t="n">
        <v>45994.56597222222</v>
      </c>
      <c r="J690" s="289" t="n">
        <v>45994.54662236111</v>
      </c>
      <c r="K690" t="inlineStr">
        <is>
          <t>(00:27)</t>
        </is>
      </c>
      <c r="L690" t="inlineStr"/>
    </row>
    <row r="691">
      <c r="A691" t="inlineStr">
        <is>
          <t>OO-Skywest</t>
        </is>
      </c>
      <c r="B691" t="n">
        <v>5973</v>
      </c>
      <c r="C691" t="inlineStr">
        <is>
          <t>ORD</t>
        </is>
      </c>
      <c r="D691" t="inlineStr">
        <is>
          <t>ATW</t>
        </is>
      </c>
      <c r="E691" t="inlineStr">
        <is>
          <t>XF - EXTREME WEATHER</t>
        </is>
      </c>
      <c r="F691" t="inlineStr">
        <is>
          <t>CRJ-200</t>
        </is>
      </c>
      <c r="G691" t="inlineStr">
        <is>
          <t>0971</t>
        </is>
      </c>
      <c r="H691" t="n">
        <v>13</v>
      </c>
      <c r="I691" s="289" t="n">
        <v>45990.64930555555</v>
      </c>
      <c r="J691" s="289" t="n">
        <v>45989.81055561343</v>
      </c>
      <c r="K691" t="inlineStr">
        <is>
          <t>(20:07)</t>
        </is>
      </c>
      <c r="L691" t="inlineStr"/>
    </row>
    <row r="692">
      <c r="A692" t="inlineStr">
        <is>
          <t>OO-Skywest</t>
        </is>
      </c>
      <c r="B692" t="n">
        <v>5973</v>
      </c>
      <c r="C692" t="inlineStr">
        <is>
          <t>ORD</t>
        </is>
      </c>
      <c r="D692" t="inlineStr">
        <is>
          <t>ATW</t>
        </is>
      </c>
      <c r="E692" t="inlineStr">
        <is>
          <t>XF - EXTREME WEATHER</t>
        </is>
      </c>
      <c r="F692" t="inlineStr">
        <is>
          <t>CRJ-200</t>
        </is>
      </c>
      <c r="G692" t="inlineStr">
        <is>
          <t>0464</t>
        </is>
      </c>
      <c r="H692" t="n">
        <v>41</v>
      </c>
      <c r="I692" s="289" t="n">
        <v>45992.64930555555</v>
      </c>
      <c r="J692" s="289" t="n">
        <v>45992.41939834491</v>
      </c>
      <c r="K692" t="inlineStr">
        <is>
          <t>(05:31)</t>
        </is>
      </c>
      <c r="L692" t="inlineStr"/>
    </row>
    <row r="693">
      <c r="A693" t="inlineStr">
        <is>
          <t>OO-Skywest</t>
        </is>
      </c>
      <c r="B693" t="n">
        <v>5973</v>
      </c>
      <c r="C693" t="inlineStr">
        <is>
          <t>ORD</t>
        </is>
      </c>
      <c r="D693" t="inlineStr">
        <is>
          <t>ATW</t>
        </is>
      </c>
      <c r="E693" t="inlineStr">
        <is>
          <t>XF - EXTREME WEATHER</t>
        </is>
      </c>
      <c r="F693" t="inlineStr">
        <is>
          <t>CRJ-200</t>
        </is>
      </c>
      <c r="G693" t="inlineStr">
        <is>
          <t>0963</t>
        </is>
      </c>
      <c r="H693" t="n">
        <v>47</v>
      </c>
      <c r="I693" s="289" t="n">
        <v>45993.64930555555</v>
      </c>
      <c r="J693" s="289" t="n">
        <v>45993.75083465278</v>
      </c>
      <c r="K693" t="inlineStr">
        <is>
          <t>02:26</t>
        </is>
      </c>
      <c r="L693" t="inlineStr"/>
    </row>
    <row r="694">
      <c r="A694" t="inlineStr">
        <is>
          <t>OO-Skywest</t>
        </is>
      </c>
      <c r="B694" t="n">
        <v>5973</v>
      </c>
      <c r="C694" t="inlineStr">
        <is>
          <t>ORD</t>
        </is>
      </c>
      <c r="D694" t="inlineStr">
        <is>
          <t>ATW</t>
        </is>
      </c>
      <c r="E694" t="inlineStr">
        <is>
          <t>XF - EXTREME WEATHER</t>
        </is>
      </c>
      <c r="F694" t="inlineStr">
        <is>
          <t>CRJ-200</t>
        </is>
      </c>
      <c r="G694" t="inlineStr">
        <is>
          <t>0466</t>
        </is>
      </c>
      <c r="H694" t="n">
        <v>45</v>
      </c>
      <c r="I694" s="289" t="n">
        <v>45994.64930555555</v>
      </c>
      <c r="J694" s="289" t="n">
        <v>45994.83342692129</v>
      </c>
      <c r="K694" t="inlineStr">
        <is>
          <t>04:25</t>
        </is>
      </c>
      <c r="L694" t="inlineStr"/>
    </row>
    <row r="695">
      <c r="A695" t="inlineStr">
        <is>
          <t>OO-Skywest</t>
        </is>
      </c>
      <c r="B695" t="n">
        <v>5982</v>
      </c>
      <c r="C695" t="inlineStr">
        <is>
          <t>ORD</t>
        </is>
      </c>
      <c r="D695" t="inlineStr">
        <is>
          <t>CAK</t>
        </is>
      </c>
      <c r="E695" t="inlineStr">
        <is>
          <t>XF - EXTREME WEATHER</t>
        </is>
      </c>
      <c r="F695" t="inlineStr">
        <is>
          <t>CRJ-200</t>
        </is>
      </c>
      <c r="G695" t="inlineStr">
        <is>
          <t>0917</t>
        </is>
      </c>
      <c r="H695" t="n">
        <v>22</v>
      </c>
      <c r="I695" s="289" t="n">
        <v>45990.81597222222</v>
      </c>
      <c r="J695" s="289" t="n">
        <v>45989.79413721065</v>
      </c>
      <c r="K695" t="inlineStr">
        <is>
          <t>(2 00:)</t>
        </is>
      </c>
      <c r="L695" t="inlineStr"/>
    </row>
    <row r="696">
      <c r="A696" t="inlineStr">
        <is>
          <t>OO-Skywest</t>
        </is>
      </c>
      <c r="B696" t="n">
        <v>5982</v>
      </c>
      <c r="C696" t="inlineStr">
        <is>
          <t>ORD</t>
        </is>
      </c>
      <c r="D696" t="inlineStr">
        <is>
          <t>CAK</t>
        </is>
      </c>
      <c r="E696" t="inlineStr">
        <is>
          <t>XU - WX/ATC-UA INITIATED</t>
        </is>
      </c>
      <c r="F696" t="inlineStr">
        <is>
          <t>CRJ-200</t>
        </is>
      </c>
      <c r="G696" t="inlineStr">
        <is>
          <t>1917</t>
        </is>
      </c>
      <c r="H696" t="n">
        <v>49</v>
      </c>
      <c r="I696" s="289" t="n">
        <v>45991.81597222222</v>
      </c>
      <c r="J696" s="289" t="n">
        <v>45991.29900825232</v>
      </c>
      <c r="K696" t="inlineStr">
        <is>
          <t>(12:24)</t>
        </is>
      </c>
      <c r="L696" t="inlineStr"/>
    </row>
    <row r="697">
      <c r="A697" t="inlineStr">
        <is>
          <t>OO-Skywest</t>
        </is>
      </c>
      <c r="B697" t="n">
        <v>5992</v>
      </c>
      <c r="C697" t="inlineStr">
        <is>
          <t>CHA</t>
        </is>
      </c>
      <c r="D697" t="inlineStr">
        <is>
          <t>ORD</t>
        </is>
      </c>
      <c r="E697" t="inlineStr">
        <is>
          <t>XF - EXTREME WEATHER</t>
        </is>
      </c>
      <c r="F697" t="inlineStr">
        <is>
          <t>CRJ-550</t>
        </is>
      </c>
      <c r="G697" t="inlineStr">
        <is>
          <t>0792</t>
        </is>
      </c>
      <c r="H697" t="n">
        <v>47</v>
      </c>
      <c r="I697" s="289" t="n">
        <v>45991.36458333334</v>
      </c>
      <c r="J697" s="289" t="n">
        <v>45990.60555555556</v>
      </c>
      <c r="K697" t="inlineStr">
        <is>
          <t>(18:13)</t>
        </is>
      </c>
      <c r="L697" t="inlineStr"/>
    </row>
    <row r="698">
      <c r="A698" t="inlineStr">
        <is>
          <t>OO-Skywest</t>
        </is>
      </c>
      <c r="B698" t="n">
        <v>5996</v>
      </c>
      <c r="C698" t="inlineStr">
        <is>
          <t>MKE</t>
        </is>
      </c>
      <c r="D698" t="inlineStr">
        <is>
          <t>ORD</t>
        </is>
      </c>
      <c r="E698" t="inlineStr">
        <is>
          <t>XF - EXTREME WEATHER</t>
        </is>
      </c>
      <c r="F698" t="inlineStr">
        <is>
          <t>ERJ-175</t>
        </is>
      </c>
      <c r="G698" t="inlineStr">
        <is>
          <t>1374</t>
        </is>
      </c>
      <c r="H698" t="n">
        <v>74</v>
      </c>
      <c r="I698" s="289" t="n">
        <v>45991.25347222222</v>
      </c>
      <c r="J698" s="289" t="n">
        <v>45990.56002553241</v>
      </c>
      <c r="K698" t="inlineStr">
        <is>
          <t>(16:38)</t>
        </is>
      </c>
      <c r="L698" t="inlineStr"/>
    </row>
    <row r="699">
      <c r="A699" t="inlineStr">
        <is>
          <t>OO-Skywest</t>
        </is>
      </c>
      <c r="B699" t="n">
        <v>5998</v>
      </c>
      <c r="C699" t="inlineStr">
        <is>
          <t>ORD</t>
        </is>
      </c>
      <c r="D699" t="inlineStr">
        <is>
          <t>CHA</t>
        </is>
      </c>
      <c r="E699" t="inlineStr">
        <is>
          <t>XF - EXTREME WEATHER</t>
        </is>
      </c>
      <c r="F699" t="inlineStr">
        <is>
          <t>CRJ-550</t>
        </is>
      </c>
      <c r="G699" t="inlineStr">
        <is>
          <t>1603</t>
        </is>
      </c>
      <c r="H699" t="n">
        <v>18</v>
      </c>
      <c r="I699" s="289" t="n">
        <v>45990.8375</v>
      </c>
      <c r="J699" s="289" t="n">
        <v>45990.3422450463</v>
      </c>
      <c r="K699" t="inlineStr">
        <is>
          <t>(11:53)</t>
        </is>
      </c>
      <c r="L699" t="inlineStr"/>
    </row>
    <row r="700">
      <c r="A700" t="inlineStr">
        <is>
          <t>OO-Skywest</t>
        </is>
      </c>
      <c r="B700" t="n">
        <v>6000</v>
      </c>
      <c r="C700" t="inlineStr">
        <is>
          <t>ORD</t>
        </is>
      </c>
      <c r="D700" t="inlineStr">
        <is>
          <t>FWA</t>
        </is>
      </c>
      <c r="E700" t="inlineStr">
        <is>
          <t>XF - EXTREME WEATHER</t>
        </is>
      </c>
      <c r="F700" t="inlineStr">
        <is>
          <t>CRJ-200</t>
        </is>
      </c>
      <c r="G700" t="inlineStr">
        <is>
          <t>0982</t>
        </is>
      </c>
      <c r="H700" t="n">
        <v>31</v>
      </c>
      <c r="I700" s="289" t="n">
        <v>45990.74305555555</v>
      </c>
      <c r="J700" s="289" t="n">
        <v>45989.76813278935</v>
      </c>
      <c r="K700" t="inlineStr">
        <is>
          <t>(23:23)</t>
        </is>
      </c>
      <c r="L700" t="inlineStr"/>
    </row>
    <row r="701">
      <c r="A701" t="inlineStr">
        <is>
          <t>OO-Skywest</t>
        </is>
      </c>
      <c r="B701" t="n">
        <v>6002</v>
      </c>
      <c r="C701" t="inlineStr">
        <is>
          <t>ORD</t>
        </is>
      </c>
      <c r="D701" t="inlineStr">
        <is>
          <t>LNK</t>
        </is>
      </c>
      <c r="E701" t="inlineStr">
        <is>
          <t>XF - EXTREME WEATHER</t>
        </is>
      </c>
      <c r="F701" t="inlineStr">
        <is>
          <t>CRJ-200</t>
        </is>
      </c>
      <c r="G701" t="inlineStr">
        <is>
          <t>0971</t>
        </is>
      </c>
      <c r="H701" t="n">
        <v>44</v>
      </c>
      <c r="I701" s="289" t="n">
        <v>45990.44097222222</v>
      </c>
      <c r="J701" s="289" t="n">
        <v>45989.81032221065</v>
      </c>
      <c r="K701" t="inlineStr">
        <is>
          <t>(15:08)</t>
        </is>
      </c>
      <c r="L701" t="inlineStr"/>
    </row>
    <row r="702">
      <c r="A702" t="inlineStr">
        <is>
          <t>OO-Skywest</t>
        </is>
      </c>
      <c r="B702" t="n">
        <v>6003</v>
      </c>
      <c r="C702" t="inlineStr">
        <is>
          <t>SBN</t>
        </is>
      </c>
      <c r="D702" t="inlineStr">
        <is>
          <t>ORD</t>
        </is>
      </c>
      <c r="E702" t="inlineStr">
        <is>
          <t>XF - EXTREME WEATHER</t>
        </is>
      </c>
      <c r="F702" t="inlineStr">
        <is>
          <t>CRJ-200</t>
        </is>
      </c>
      <c r="G702" t="inlineStr">
        <is>
          <t>0904</t>
        </is>
      </c>
      <c r="H702" t="n">
        <v>36</v>
      </c>
      <c r="I702" s="289" t="n">
        <v>45990.49791666667</v>
      </c>
      <c r="J702" s="289" t="n">
        <v>45989.97261577546</v>
      </c>
      <c r="K702" t="inlineStr">
        <is>
          <t>(12:36)</t>
        </is>
      </c>
      <c r="L702" t="inlineStr"/>
    </row>
    <row r="703">
      <c r="A703" t="inlineStr">
        <is>
          <t>OO-Skywest</t>
        </is>
      </c>
      <c r="B703" t="n">
        <v>6003</v>
      </c>
      <c r="C703" t="inlineStr">
        <is>
          <t>SBN</t>
        </is>
      </c>
      <c r="D703" t="inlineStr">
        <is>
          <t>ORD</t>
        </is>
      </c>
      <c r="E703" t="inlineStr">
        <is>
          <t>XF - EXTREME WEATHER</t>
        </is>
      </c>
      <c r="F703" t="inlineStr">
        <is>
          <t>CRJ-200</t>
        </is>
      </c>
      <c r="G703" t="inlineStr">
        <is>
          <t>0924</t>
        </is>
      </c>
      <c r="H703" t="n">
        <v>49</v>
      </c>
      <c r="I703" s="289" t="n">
        <v>45992.49791666667</v>
      </c>
      <c r="J703" s="289" t="n">
        <v>45992.34371910879</v>
      </c>
      <c r="K703" t="inlineStr">
        <is>
          <t>(03:42)</t>
        </is>
      </c>
      <c r="L703" t="inlineStr"/>
    </row>
    <row r="704">
      <c r="A704" t="inlineStr">
        <is>
          <t>OO-Skywest</t>
        </is>
      </c>
      <c r="B704" t="n">
        <v>6008</v>
      </c>
      <c r="C704" t="inlineStr">
        <is>
          <t>ORD</t>
        </is>
      </c>
      <c r="D704" t="inlineStr">
        <is>
          <t>SBN</t>
        </is>
      </c>
      <c r="E704" t="inlineStr">
        <is>
          <t>XF - EXTREME WEATHER</t>
        </is>
      </c>
      <c r="F704" t="inlineStr">
        <is>
          <t>CRJ-200</t>
        </is>
      </c>
      <c r="G704" t="inlineStr">
        <is>
          <t>0924</t>
        </is>
      </c>
      <c r="H704" t="n">
        <v>48</v>
      </c>
      <c r="I704" s="289" t="n">
        <v>45992.37152777778</v>
      </c>
      <c r="J704" s="289" t="n">
        <v>45992.30194813658</v>
      </c>
      <c r="K704" t="inlineStr">
        <is>
          <t>(01:40)</t>
        </is>
      </c>
      <c r="L704" t="inlineStr"/>
    </row>
    <row r="705">
      <c r="A705" t="inlineStr">
        <is>
          <t>YV-Mesa</t>
        </is>
      </c>
      <c r="B705" t="n">
        <v>3993</v>
      </c>
      <c r="C705" t="inlineStr">
        <is>
          <t>IAD</t>
        </is>
      </c>
      <c r="D705" t="inlineStr">
        <is>
          <t>MSP</t>
        </is>
      </c>
      <c r="E705" t="inlineStr">
        <is>
          <t>TP - TECH OPS-MATERIALS/PART AVAILABILITY</t>
        </is>
      </c>
      <c r="F705" t="inlineStr">
        <is>
          <t>ERJ-175</t>
        </is>
      </c>
      <c r="G705" t="inlineStr">
        <is>
          <t>1314</t>
        </is>
      </c>
      <c r="H705" t="n">
        <v>39</v>
      </c>
      <c r="I705" s="289" t="n">
        <v>45989.375</v>
      </c>
      <c r="J705" s="289" t="n">
        <v>45989.35952899305</v>
      </c>
      <c r="K705" t="inlineStr">
        <is>
          <t>(00:22)</t>
        </is>
      </c>
      <c r="L705" t="inlineStr">
        <is>
          <t>YX</t>
        </is>
      </c>
    </row>
    <row r="706">
      <c r="A706" t="inlineStr">
        <is>
          <t>YV-Mesa</t>
        </is>
      </c>
      <c r="B706" t="n">
        <v>4003</v>
      </c>
      <c r="C706" t="inlineStr">
        <is>
          <t>MEM</t>
        </is>
      </c>
      <c r="D706" t="inlineStr">
        <is>
          <t>IAH</t>
        </is>
      </c>
      <c r="E706" t="inlineStr">
        <is>
          <t>XF - EXTREME WEATHER</t>
        </is>
      </c>
      <c r="F706" t="inlineStr">
        <is>
          <t>ERJ-175</t>
        </is>
      </c>
      <c r="G706" t="inlineStr">
        <is>
          <t>1336</t>
        </is>
      </c>
      <c r="H706" t="n">
        <v>59</v>
      </c>
      <c r="I706" s="289" t="n">
        <v>45991.375</v>
      </c>
      <c r="J706" s="289" t="n">
        <v>45991.07004987269</v>
      </c>
      <c r="K706" t="inlineStr">
        <is>
          <t>(07:19)</t>
        </is>
      </c>
      <c r="L706" t="inlineStr"/>
    </row>
    <row r="707">
      <c r="A707" t="inlineStr">
        <is>
          <t>YV-Mesa</t>
        </is>
      </c>
      <c r="B707" t="n">
        <v>4004</v>
      </c>
      <c r="C707" t="inlineStr">
        <is>
          <t>MSP</t>
        </is>
      </c>
      <c r="D707" t="inlineStr">
        <is>
          <t>IAD</t>
        </is>
      </c>
      <c r="E707" t="inlineStr">
        <is>
          <t>TP - TECH OPS-MATERIALS/PART AVAILABILITY</t>
        </is>
      </c>
      <c r="F707" t="inlineStr">
        <is>
          <t>ERJ-175</t>
        </is>
      </c>
      <c r="G707" t="inlineStr">
        <is>
          <t>1314</t>
        </is>
      </c>
      <c r="H707" t="n">
        <v>63</v>
      </c>
      <c r="I707" s="289" t="n">
        <v>45989.50833333333</v>
      </c>
      <c r="J707" s="289" t="n">
        <v>45989.31801283565</v>
      </c>
      <c r="K707" t="inlineStr">
        <is>
          <t>(04:34)</t>
        </is>
      </c>
      <c r="L707" t="inlineStr">
        <is>
          <t>YX</t>
        </is>
      </c>
    </row>
    <row r="708">
      <c r="A708" t="inlineStr">
        <is>
          <t>YV-Mesa</t>
        </is>
      </c>
      <c r="B708" t="n">
        <v>4028</v>
      </c>
      <c r="C708" t="inlineStr">
        <is>
          <t>MCI</t>
        </is>
      </c>
      <c r="D708" t="inlineStr">
        <is>
          <t>IAH</t>
        </is>
      </c>
      <c r="E708" t="inlineStr">
        <is>
          <t>XF - EXTREME WEATHER</t>
        </is>
      </c>
      <c r="F708" t="inlineStr">
        <is>
          <t>ERJ-175</t>
        </is>
      </c>
      <c r="G708" t="inlineStr">
        <is>
          <t>1315</t>
        </is>
      </c>
      <c r="H708" t="n">
        <v>52</v>
      </c>
      <c r="I708" s="289" t="n">
        <v>45992.44097222222</v>
      </c>
      <c r="J708" s="289" t="n">
        <v>45992.67789707176</v>
      </c>
      <c r="K708" t="inlineStr">
        <is>
          <t>05:41</t>
        </is>
      </c>
      <c r="L708" t="inlineStr"/>
    </row>
    <row r="709">
      <c r="A709" t="inlineStr">
        <is>
          <t>YV-Mesa</t>
        </is>
      </c>
      <c r="B709" t="n">
        <v>4067</v>
      </c>
      <c r="C709" t="inlineStr">
        <is>
          <t>IAD</t>
        </is>
      </c>
      <c r="D709" t="inlineStr">
        <is>
          <t>SBN</t>
        </is>
      </c>
      <c r="E709" t="inlineStr">
        <is>
          <t>XF - EXTREME WEATHER</t>
        </is>
      </c>
      <c r="F709" t="inlineStr">
        <is>
          <t>ERJ-175</t>
        </is>
      </c>
      <c r="G709" t="inlineStr">
        <is>
          <t>1323</t>
        </is>
      </c>
      <c r="H709" t="n">
        <v>70</v>
      </c>
      <c r="I709" s="289" t="n">
        <v>45990.78125</v>
      </c>
      <c r="J709" s="289" t="n">
        <v>45990.55951763889</v>
      </c>
      <c r="K709" t="inlineStr">
        <is>
          <t>(05:19)</t>
        </is>
      </c>
      <c r="L709" t="inlineStr"/>
    </row>
    <row r="710">
      <c r="A710" t="inlineStr">
        <is>
          <t>YV-Mesa</t>
        </is>
      </c>
      <c r="B710" t="n">
        <v>6113</v>
      </c>
      <c r="C710" t="inlineStr">
        <is>
          <t>MCI</t>
        </is>
      </c>
      <c r="D710" t="inlineStr">
        <is>
          <t>IAH</t>
        </is>
      </c>
      <c r="E710" t="inlineStr">
        <is>
          <t>XF - EXTREME WEATHER</t>
        </is>
      </c>
      <c r="F710" t="inlineStr">
        <is>
          <t>ERJ-175</t>
        </is>
      </c>
      <c r="G710" t="inlineStr">
        <is>
          <t>1344</t>
        </is>
      </c>
      <c r="H710" t="n">
        <v>59</v>
      </c>
      <c r="I710" s="289" t="n">
        <v>45992.69097222222</v>
      </c>
      <c r="J710" s="289" t="n">
        <v>45992.46138184028</v>
      </c>
      <c r="K710" t="inlineStr">
        <is>
          <t>(05:30)</t>
        </is>
      </c>
      <c r="L710" t="inlineStr"/>
    </row>
    <row r="711">
      <c r="A711" t="inlineStr">
        <is>
          <t>YV-Mesa</t>
        </is>
      </c>
      <c r="B711" t="n">
        <v>6117</v>
      </c>
      <c r="C711" t="inlineStr">
        <is>
          <t>DSM</t>
        </is>
      </c>
      <c r="D711" t="inlineStr">
        <is>
          <t>IAH</t>
        </is>
      </c>
      <c r="E711" t="inlineStr">
        <is>
          <t>XF - EXTREME WEATHER</t>
        </is>
      </c>
      <c r="F711" t="inlineStr">
        <is>
          <t>ERJ-175</t>
        </is>
      </c>
      <c r="G711" t="inlineStr">
        <is>
          <t>1312</t>
        </is>
      </c>
      <c r="H711" t="n">
        <v>45</v>
      </c>
      <c r="I711" s="289" t="n">
        <v>45990.61944444444</v>
      </c>
      <c r="J711" s="289" t="n">
        <v>45989.70958678241</v>
      </c>
      <c r="K711" t="inlineStr">
        <is>
          <t>(21:50)</t>
        </is>
      </c>
      <c r="L711" t="inlineStr"/>
    </row>
    <row r="712">
      <c r="A712" t="inlineStr">
        <is>
          <t>YV-Mesa</t>
        </is>
      </c>
      <c r="B712" t="n">
        <v>6124</v>
      </c>
      <c r="C712" t="inlineStr">
        <is>
          <t>MCI</t>
        </is>
      </c>
      <c r="D712" t="inlineStr">
        <is>
          <t>IAH</t>
        </is>
      </c>
      <c r="E712" t="inlineStr">
        <is>
          <t>XF - EXTREME WEATHER</t>
        </is>
      </c>
      <c r="F712" t="inlineStr">
        <is>
          <t>ERJ-175</t>
        </is>
      </c>
      <c r="G712" t="inlineStr">
        <is>
          <t>1306</t>
        </is>
      </c>
      <c r="H712" t="n">
        <v>44</v>
      </c>
      <c r="I712" s="289" t="n">
        <v>45992.625</v>
      </c>
      <c r="J712" s="289" t="n">
        <v>45992.46116902777</v>
      </c>
      <c r="K712" t="inlineStr">
        <is>
          <t>(03:55)</t>
        </is>
      </c>
      <c r="L712" t="inlineStr"/>
    </row>
    <row r="713">
      <c r="A713" t="inlineStr">
        <is>
          <t>YV-Mesa</t>
        </is>
      </c>
      <c r="B713" t="n">
        <v>6136</v>
      </c>
      <c r="C713" t="inlineStr">
        <is>
          <t>DFW</t>
        </is>
      </c>
      <c r="D713" t="inlineStr">
        <is>
          <t>IAH</t>
        </is>
      </c>
      <c r="E713" t="inlineStr">
        <is>
          <t>XA - ATC GROUND DELAY PROGRAM</t>
        </is>
      </c>
      <c r="F713" t="inlineStr">
        <is>
          <t>ERJ-175</t>
        </is>
      </c>
      <c r="G713" t="inlineStr">
        <is>
          <t>1320</t>
        </is>
      </c>
      <c r="H713" t="n">
        <v>67</v>
      </c>
      <c r="I713" s="289" t="n">
        <v>45990.73125</v>
      </c>
      <c r="J713" s="289" t="n">
        <v>45990.81427431713</v>
      </c>
      <c r="K713" t="inlineStr">
        <is>
          <t>01:59</t>
        </is>
      </c>
      <c r="L713" t="inlineStr"/>
    </row>
    <row r="714">
      <c r="A714" t="inlineStr">
        <is>
          <t>YV-Mesa</t>
        </is>
      </c>
      <c r="B714" t="n">
        <v>6139</v>
      </c>
      <c r="C714" t="inlineStr">
        <is>
          <t>IAH</t>
        </is>
      </c>
      <c r="D714" t="inlineStr">
        <is>
          <t>MKE</t>
        </is>
      </c>
      <c r="E714" t="inlineStr">
        <is>
          <t>XF - EXTREME WEATHER</t>
        </is>
      </c>
      <c r="F714" t="inlineStr">
        <is>
          <t>ERJ-175</t>
        </is>
      </c>
      <c r="G714" t="inlineStr">
        <is>
          <t>1330</t>
        </is>
      </c>
      <c r="H714" t="n">
        <v>67</v>
      </c>
      <c r="I714" s="289" t="n">
        <v>45990.50347222222</v>
      </c>
      <c r="J714" s="289" t="n">
        <v>45990.40043219907</v>
      </c>
      <c r="K714" t="inlineStr">
        <is>
          <t>(02:28)</t>
        </is>
      </c>
      <c r="L714" t="inlineStr"/>
    </row>
    <row r="715">
      <c r="A715" t="inlineStr">
        <is>
          <t>YV-Mesa</t>
        </is>
      </c>
      <c r="B715" t="n">
        <v>6152</v>
      </c>
      <c r="C715" t="inlineStr">
        <is>
          <t>IAH</t>
        </is>
      </c>
      <c r="D715" t="inlineStr">
        <is>
          <t>MCI</t>
        </is>
      </c>
      <c r="E715" t="inlineStr">
        <is>
          <t>XF - EXTREME WEATHER</t>
        </is>
      </c>
      <c r="F715" t="inlineStr">
        <is>
          <t>ERJ-175</t>
        </is>
      </c>
      <c r="G715" t="inlineStr">
        <is>
          <t>1306</t>
        </is>
      </c>
      <c r="H715" t="n">
        <v>65</v>
      </c>
      <c r="I715" s="289" t="n">
        <v>45992.50694444445</v>
      </c>
      <c r="J715" s="289" t="n">
        <v>45992.46116804398</v>
      </c>
      <c r="K715" t="inlineStr">
        <is>
          <t>(01:05)</t>
        </is>
      </c>
      <c r="L715" t="inlineStr"/>
    </row>
    <row r="716">
      <c r="A716" t="inlineStr">
        <is>
          <t>YV-Mesa</t>
        </is>
      </c>
      <c r="B716" t="n">
        <v>6157</v>
      </c>
      <c r="C716" t="inlineStr">
        <is>
          <t>IAD</t>
        </is>
      </c>
      <c r="D716" t="inlineStr">
        <is>
          <t>MCI</t>
        </is>
      </c>
      <c r="E716" t="inlineStr">
        <is>
          <t>XF - EXTREME WEATHER</t>
        </is>
      </c>
      <c r="F716" t="inlineStr">
        <is>
          <t>ERJ-175</t>
        </is>
      </c>
      <c r="G716" t="inlineStr">
        <is>
          <t>1344</t>
        </is>
      </c>
      <c r="H716" t="n">
        <v>70</v>
      </c>
      <c r="I716" s="289" t="n">
        <v>45992.54166666666</v>
      </c>
      <c r="J716" s="289" t="n">
        <v>45992.50420636574</v>
      </c>
      <c r="K716" t="inlineStr">
        <is>
          <t>(00:53)</t>
        </is>
      </c>
      <c r="L716" t="inlineStr"/>
    </row>
    <row r="717">
      <c r="A717" t="inlineStr">
        <is>
          <t>YV-Mesa</t>
        </is>
      </c>
      <c r="B717" t="n">
        <v>6166</v>
      </c>
      <c r="C717" t="inlineStr">
        <is>
          <t>IAH</t>
        </is>
      </c>
      <c r="D717" t="inlineStr">
        <is>
          <t>DSM</t>
        </is>
      </c>
      <c r="E717" t="inlineStr">
        <is>
          <t>XF - EXTREME WEATHER</t>
        </is>
      </c>
      <c r="F717" t="inlineStr">
        <is>
          <t>ERJ-175</t>
        </is>
      </c>
      <c r="G717" t="inlineStr">
        <is>
          <t>1312</t>
        </is>
      </c>
      <c r="H717" t="n">
        <v>55</v>
      </c>
      <c r="I717" s="289" t="n">
        <v>45990.49652777778</v>
      </c>
      <c r="J717" s="289" t="n">
        <v>45989.7095062037</v>
      </c>
      <c r="K717" t="inlineStr">
        <is>
          <t>(18:53)</t>
        </is>
      </c>
      <c r="L717" t="inlineStr"/>
    </row>
    <row r="718">
      <c r="A718" t="inlineStr">
        <is>
          <t>YV-Mesa</t>
        </is>
      </c>
      <c r="B718" t="n">
        <v>6240</v>
      </c>
      <c r="C718" t="inlineStr">
        <is>
          <t>MKE</t>
        </is>
      </c>
      <c r="D718" t="inlineStr">
        <is>
          <t>IAH</t>
        </is>
      </c>
      <c r="E718" t="inlineStr">
        <is>
          <t>XF - EXTREME WEATHER</t>
        </is>
      </c>
      <c r="F718" t="inlineStr">
        <is>
          <t>ERJ-175</t>
        </is>
      </c>
      <c r="G718" t="inlineStr">
        <is>
          <t>1330</t>
        </is>
      </c>
      <c r="H718" t="n">
        <v>67</v>
      </c>
      <c r="I718" s="289" t="n">
        <v>45990.66666666666</v>
      </c>
      <c r="J718" s="289" t="n">
        <v>45990.40051313658</v>
      </c>
      <c r="K718" t="inlineStr">
        <is>
          <t>(06:23)</t>
        </is>
      </c>
      <c r="L718" t="inlineStr"/>
    </row>
    <row r="719">
      <c r="A719" t="inlineStr">
        <is>
          <t>YV-Mesa</t>
        </is>
      </c>
      <c r="B719" t="n">
        <v>6252</v>
      </c>
      <c r="C719" t="inlineStr">
        <is>
          <t>SBN</t>
        </is>
      </c>
      <c r="D719" t="inlineStr">
        <is>
          <t>IAD</t>
        </is>
      </c>
      <c r="E719" t="inlineStr">
        <is>
          <t>XF - EXTREME WEATHER</t>
        </is>
      </c>
      <c r="F719" t="inlineStr">
        <is>
          <t>ERJ-175</t>
        </is>
      </c>
      <c r="G719" t="inlineStr">
        <is>
          <t>1323</t>
        </is>
      </c>
      <c r="H719" t="n">
        <v>69</v>
      </c>
      <c r="I719" s="289" t="n">
        <v>45991.41597222222</v>
      </c>
      <c r="J719" s="289" t="n">
        <v>45990.55951846065</v>
      </c>
      <c r="K719" t="inlineStr">
        <is>
          <t>(20:33)</t>
        </is>
      </c>
      <c r="L719" t="inlineStr"/>
    </row>
    <row r="720">
      <c r="A720" t="inlineStr">
        <is>
          <t>YV-Mesa</t>
        </is>
      </c>
      <c r="B720" t="n">
        <v>6270</v>
      </c>
      <c r="C720" t="inlineStr">
        <is>
          <t>XNA</t>
        </is>
      </c>
      <c r="D720" t="inlineStr">
        <is>
          <t>IAH</t>
        </is>
      </c>
      <c r="E720" t="inlineStr">
        <is>
          <t>FK - FLT OPS-FLIGHT OPS CREW</t>
        </is>
      </c>
      <c r="F720" t="inlineStr">
        <is>
          <t>ERJ-175</t>
        </is>
      </c>
      <c r="G720" t="inlineStr">
        <is>
          <t>1305</t>
        </is>
      </c>
      <c r="H720" t="n">
        <v>62</v>
      </c>
      <c r="I720" s="289" t="n">
        <v>45992.375</v>
      </c>
      <c r="J720" s="289" t="n">
        <v>45991.50536375</v>
      </c>
      <c r="K720" t="inlineStr">
        <is>
          <t>(20:52)</t>
        </is>
      </c>
      <c r="L720" t="inlineStr">
        <is>
          <t>YX</t>
        </is>
      </c>
    </row>
    <row r="721">
      <c r="A721" t="inlineStr">
        <is>
          <t>YV-Mesa</t>
        </is>
      </c>
      <c r="B721" t="n">
        <v>6285</v>
      </c>
      <c r="C721" t="inlineStr">
        <is>
          <t>IAH</t>
        </is>
      </c>
      <c r="D721" t="inlineStr">
        <is>
          <t>MEM</t>
        </is>
      </c>
      <c r="E721" t="inlineStr">
        <is>
          <t>XF - EXTREME WEATHER</t>
        </is>
      </c>
      <c r="F721" t="inlineStr">
        <is>
          <t>ERJ-175</t>
        </is>
      </c>
      <c r="G721" t="inlineStr">
        <is>
          <t>1336</t>
        </is>
      </c>
      <c r="H721" t="n">
        <v>46</v>
      </c>
      <c r="I721" s="289" t="n">
        <v>45991.01041666666</v>
      </c>
      <c r="J721" s="289" t="n">
        <v>45991.06990137731</v>
      </c>
      <c r="K721" t="inlineStr">
        <is>
          <t>01:25</t>
        </is>
      </c>
      <c r="L721" t="inlineStr"/>
    </row>
    <row r="722">
      <c r="A722" t="inlineStr">
        <is>
          <t>YV-Mesa</t>
        </is>
      </c>
      <c r="B722" t="n">
        <v>6308</v>
      </c>
      <c r="C722" t="inlineStr">
        <is>
          <t>IAH</t>
        </is>
      </c>
      <c r="D722" t="inlineStr">
        <is>
          <t>XNA</t>
        </is>
      </c>
      <c r="E722" t="inlineStr">
        <is>
          <t>XA - ATC GROUND DELAY PROGRAM</t>
        </is>
      </c>
      <c r="F722" t="inlineStr">
        <is>
          <t>ERJ-175</t>
        </is>
      </c>
      <c r="G722" t="inlineStr">
        <is>
          <t>1320</t>
        </is>
      </c>
      <c r="H722" t="n">
        <v>70</v>
      </c>
      <c r="I722" s="289" t="n">
        <v>45990.84652777778</v>
      </c>
      <c r="J722" s="289" t="n">
        <v>45990.81435530093</v>
      </c>
      <c r="K722" t="inlineStr">
        <is>
          <t>(00:46)</t>
        </is>
      </c>
      <c r="L722" t="inlineStr"/>
    </row>
    <row r="723">
      <c r="A723" t="inlineStr">
        <is>
          <t>YV-Mesa</t>
        </is>
      </c>
      <c r="B723" t="n">
        <v>6308</v>
      </c>
      <c r="C723" t="inlineStr">
        <is>
          <t>IAH</t>
        </is>
      </c>
      <c r="D723" t="inlineStr">
        <is>
          <t>XNA</t>
        </is>
      </c>
      <c r="E723" t="inlineStr">
        <is>
          <t>FK - FLT OPS-FLIGHT OPS CREW</t>
        </is>
      </c>
      <c r="F723" t="inlineStr">
        <is>
          <t>ERJ-175</t>
        </is>
      </c>
      <c r="G723" t="inlineStr">
        <is>
          <t>1305</t>
        </is>
      </c>
      <c r="H723" t="n">
        <v>71</v>
      </c>
      <c r="I723" s="289" t="n">
        <v>45991.84652777778</v>
      </c>
      <c r="J723" s="289" t="n">
        <v>45991.50536326389</v>
      </c>
      <c r="K723" t="inlineStr">
        <is>
          <t>(08:11)</t>
        </is>
      </c>
      <c r="L723" t="inlineStr">
        <is>
          <t>YX</t>
        </is>
      </c>
    </row>
    <row r="724">
      <c r="A724" t="inlineStr">
        <is>
          <t>YX-Republic</t>
        </is>
      </c>
      <c r="B724" t="n">
        <v>3401</v>
      </c>
      <c r="C724" t="inlineStr">
        <is>
          <t>ALB</t>
        </is>
      </c>
      <c r="D724" t="inlineStr">
        <is>
          <t>ORD</t>
        </is>
      </c>
      <c r="E724" t="inlineStr">
        <is>
          <t>XF - EXTREME WEATHER</t>
        </is>
      </c>
      <c r="F724" t="inlineStr">
        <is>
          <t>ERJ-170</t>
        </is>
      </c>
      <c r="G724" t="inlineStr">
        <is>
          <t>0639</t>
        </is>
      </c>
      <c r="H724" t="n">
        <v>65</v>
      </c>
      <c r="I724" s="289" t="n">
        <v>45990.54097222222</v>
      </c>
      <c r="J724" s="289" t="n">
        <v>45990.44603894676</v>
      </c>
      <c r="K724" t="inlineStr">
        <is>
          <t>(02:16)</t>
        </is>
      </c>
      <c r="L724" t="inlineStr"/>
    </row>
    <row r="725">
      <c r="A725" t="inlineStr">
        <is>
          <t>YX-Republic</t>
        </is>
      </c>
      <c r="B725" t="n">
        <v>3402</v>
      </c>
      <c r="C725" t="inlineStr">
        <is>
          <t>ORD</t>
        </is>
      </c>
      <c r="D725" t="inlineStr">
        <is>
          <t>YOW</t>
        </is>
      </c>
      <c r="E725" t="inlineStr">
        <is>
          <t>XF - EXTREME WEATHER</t>
        </is>
      </c>
      <c r="F725" t="inlineStr">
        <is>
          <t>ERJ-175</t>
        </is>
      </c>
      <c r="G725" t="inlineStr">
        <is>
          <t>0768</t>
        </is>
      </c>
      <c r="H725" t="n">
        <v>43</v>
      </c>
      <c r="I725" s="289" t="n">
        <v>45990.75347222222</v>
      </c>
      <c r="J725" s="289" t="n">
        <v>45990.35421049769</v>
      </c>
      <c r="K725" t="inlineStr">
        <is>
          <t>(09:34)</t>
        </is>
      </c>
      <c r="L725" t="inlineStr"/>
    </row>
    <row r="726">
      <c r="A726" t="inlineStr">
        <is>
          <t>YX-Republic</t>
        </is>
      </c>
      <c r="B726" t="n">
        <v>3408</v>
      </c>
      <c r="C726" t="inlineStr">
        <is>
          <t>ORD</t>
        </is>
      </c>
      <c r="D726" t="inlineStr">
        <is>
          <t>DTW</t>
        </is>
      </c>
      <c r="E726" t="inlineStr">
        <is>
          <t>XF - EXTREME WEATHER</t>
        </is>
      </c>
      <c r="F726" t="inlineStr">
        <is>
          <t>ERJ-175</t>
        </is>
      </c>
      <c r="G726" t="inlineStr">
        <is>
          <t>0731</t>
        </is>
      </c>
      <c r="H726" t="n">
        <v>54</v>
      </c>
      <c r="I726" s="289" t="n">
        <v>45990.54097222222</v>
      </c>
      <c r="J726" s="289" t="n">
        <v>45990.40429556713</v>
      </c>
      <c r="K726" t="inlineStr">
        <is>
          <t>(03:16)</t>
        </is>
      </c>
      <c r="L726" t="inlineStr"/>
    </row>
    <row r="727">
      <c r="A727" t="inlineStr">
        <is>
          <t>YX-Republic</t>
        </is>
      </c>
      <c r="B727" t="n">
        <v>3410</v>
      </c>
      <c r="C727" t="inlineStr">
        <is>
          <t>MKE</t>
        </is>
      </c>
      <c r="D727" t="inlineStr">
        <is>
          <t>ORD</t>
        </is>
      </c>
      <c r="E727" t="inlineStr">
        <is>
          <t>XF - EXTREME WEATHER</t>
        </is>
      </c>
      <c r="F727" t="inlineStr">
        <is>
          <t>ERJ-175</t>
        </is>
      </c>
      <c r="G727" t="inlineStr">
        <is>
          <t>0764</t>
        </is>
      </c>
      <c r="H727" t="n">
        <v>54</v>
      </c>
      <c r="I727" s="289" t="n">
        <v>45990.65902777778</v>
      </c>
      <c r="J727" s="289" t="n">
        <v>45989.72001046297</v>
      </c>
      <c r="K727" t="inlineStr">
        <is>
          <t>(22:32)</t>
        </is>
      </c>
      <c r="L727" t="inlineStr"/>
    </row>
    <row r="728">
      <c r="A728" t="inlineStr">
        <is>
          <t>YX-Republic</t>
        </is>
      </c>
      <c r="B728" t="n">
        <v>3412</v>
      </c>
      <c r="C728" t="inlineStr">
        <is>
          <t>GRR</t>
        </is>
      </c>
      <c r="D728" t="inlineStr">
        <is>
          <t>ORD</t>
        </is>
      </c>
      <c r="E728" t="inlineStr">
        <is>
          <t>XF - EXTREME WEATHER</t>
        </is>
      </c>
      <c r="F728" t="inlineStr">
        <is>
          <t>ERJ-175</t>
        </is>
      </c>
      <c r="G728" t="inlineStr">
        <is>
          <t>0750</t>
        </is>
      </c>
      <c r="H728" t="n">
        <v>75</v>
      </c>
      <c r="I728" s="289" t="n">
        <v>45990.70138888889</v>
      </c>
      <c r="J728" s="289" t="n">
        <v>45990.48336525463</v>
      </c>
      <c r="K728" t="inlineStr">
        <is>
          <t>(05:13)</t>
        </is>
      </c>
      <c r="L728" t="inlineStr"/>
    </row>
    <row r="729">
      <c r="A729" t="inlineStr">
        <is>
          <t>YX-Republic</t>
        </is>
      </c>
      <c r="B729" t="n">
        <v>3423</v>
      </c>
      <c r="C729" t="inlineStr">
        <is>
          <t>ORD</t>
        </is>
      </c>
      <c r="D729" t="inlineStr">
        <is>
          <t>CLT</t>
        </is>
      </c>
      <c r="E729" t="inlineStr">
        <is>
          <t>XF - EXTREME WEATHER</t>
        </is>
      </c>
      <c r="F729" t="inlineStr">
        <is>
          <t>ERJ-170</t>
        </is>
      </c>
      <c r="G729" t="inlineStr">
        <is>
          <t>0740</t>
        </is>
      </c>
      <c r="H729" t="n">
        <v>39</v>
      </c>
      <c r="I729" s="289" t="n">
        <v>45990.75</v>
      </c>
      <c r="J729" s="289" t="n">
        <v>45990.57041335648</v>
      </c>
      <c r="K729" t="inlineStr">
        <is>
          <t>(04:18)</t>
        </is>
      </c>
      <c r="L729" t="inlineStr"/>
    </row>
    <row r="730">
      <c r="A730" t="inlineStr">
        <is>
          <t>YX-Republic</t>
        </is>
      </c>
      <c r="B730" t="n">
        <v>3428</v>
      </c>
      <c r="C730" t="inlineStr">
        <is>
          <t>MEM</t>
        </is>
      </c>
      <c r="D730" t="inlineStr">
        <is>
          <t>ORD</t>
        </is>
      </c>
      <c r="E730" t="inlineStr">
        <is>
          <t>XF - EXTREME WEATHER</t>
        </is>
      </c>
      <c r="F730" t="inlineStr">
        <is>
          <t>ERJ-170</t>
        </is>
      </c>
      <c r="G730" t="inlineStr">
        <is>
          <t>0639</t>
        </is>
      </c>
      <c r="H730" t="n">
        <v>40</v>
      </c>
      <c r="I730" s="289" t="n">
        <v>45990.76527777778</v>
      </c>
      <c r="J730" s="289" t="n">
        <v>45990.34373736111</v>
      </c>
      <c r="K730" t="inlineStr">
        <is>
          <t>(10:07)</t>
        </is>
      </c>
      <c r="L730" t="inlineStr"/>
    </row>
    <row r="731">
      <c r="A731" t="inlineStr">
        <is>
          <t>YX-Republic</t>
        </is>
      </c>
      <c r="B731" t="n">
        <v>3454</v>
      </c>
      <c r="C731" t="inlineStr">
        <is>
          <t>YQB</t>
        </is>
      </c>
      <c r="D731" t="inlineStr">
        <is>
          <t>ORD</t>
        </is>
      </c>
      <c r="E731" t="inlineStr">
        <is>
          <t>XF - EXTREME WEATHER</t>
        </is>
      </c>
      <c r="F731" t="inlineStr">
        <is>
          <t>ERJ-175</t>
        </is>
      </c>
      <c r="G731" t="inlineStr">
        <is>
          <t>0769</t>
        </is>
      </c>
      <c r="H731" t="n">
        <v>69</v>
      </c>
      <c r="I731" s="289" t="n">
        <v>45990.62152777778</v>
      </c>
      <c r="J731" s="289" t="n">
        <v>45990.47357710648</v>
      </c>
      <c r="K731" t="inlineStr">
        <is>
          <t>(03:33)</t>
        </is>
      </c>
      <c r="L731" t="inlineStr"/>
    </row>
    <row r="732">
      <c r="A732" t="inlineStr">
        <is>
          <t>YX-Republic</t>
        </is>
      </c>
      <c r="B732" t="n">
        <v>3456</v>
      </c>
      <c r="C732" t="inlineStr">
        <is>
          <t>DTW</t>
        </is>
      </c>
      <c r="D732" t="inlineStr">
        <is>
          <t>ORD</t>
        </is>
      </c>
      <c r="E732" t="inlineStr">
        <is>
          <t>XF - EXTREME WEATHER</t>
        </is>
      </c>
      <c r="F732" t="inlineStr">
        <is>
          <t>ERJ-175</t>
        </is>
      </c>
      <c r="G732" t="inlineStr">
        <is>
          <t>0758</t>
        </is>
      </c>
      <c r="H732" t="n">
        <v>74</v>
      </c>
      <c r="I732" s="289" t="n">
        <v>45990.38541666666</v>
      </c>
      <c r="J732" s="289" t="n">
        <v>45990.46474429398</v>
      </c>
      <c r="K732" t="inlineStr">
        <is>
          <t>01:54</t>
        </is>
      </c>
      <c r="L732" t="inlineStr"/>
    </row>
    <row r="733">
      <c r="A733" t="inlineStr">
        <is>
          <t>YX-Republic</t>
        </is>
      </c>
      <c r="B733" t="n">
        <v>3456</v>
      </c>
      <c r="C733" t="inlineStr">
        <is>
          <t>DTW</t>
        </is>
      </c>
      <c r="D733" t="inlineStr">
        <is>
          <t>ORD</t>
        </is>
      </c>
      <c r="E733" t="inlineStr">
        <is>
          <t>XF - EXTREME WEATHER</t>
        </is>
      </c>
      <c r="F733" t="inlineStr">
        <is>
          <t>ERJ-175</t>
        </is>
      </c>
      <c r="G733" t="inlineStr">
        <is>
          <t>0786</t>
        </is>
      </c>
      <c r="H733" t="n">
        <v>75</v>
      </c>
      <c r="I733" s="289" t="n">
        <v>45992.38541666666</v>
      </c>
      <c r="J733" s="289" t="n">
        <v>45992.08482793981</v>
      </c>
      <c r="K733" t="inlineStr">
        <is>
          <t>(07:12)</t>
        </is>
      </c>
      <c r="L733" t="inlineStr"/>
    </row>
    <row r="734">
      <c r="A734" t="inlineStr">
        <is>
          <t>YX-Republic</t>
        </is>
      </c>
      <c r="B734" t="n">
        <v>3460</v>
      </c>
      <c r="C734" t="inlineStr">
        <is>
          <t>ORD</t>
        </is>
      </c>
      <c r="D734" t="inlineStr">
        <is>
          <t>GSP</t>
        </is>
      </c>
      <c r="E734" t="inlineStr">
        <is>
          <t>XF - EXTREME WEATHER</t>
        </is>
      </c>
      <c r="F734" t="inlineStr">
        <is>
          <t>ERJ-175</t>
        </is>
      </c>
      <c r="G734" t="inlineStr">
        <is>
          <t>0740</t>
        </is>
      </c>
      <c r="H734" t="n">
        <v>53</v>
      </c>
      <c r="I734" s="289" t="n">
        <v>45990.74305555555</v>
      </c>
      <c r="J734" s="289" t="n">
        <v>45990.31453591435</v>
      </c>
      <c r="K734" t="inlineStr">
        <is>
          <t>(10:17)</t>
        </is>
      </c>
      <c r="L734" t="inlineStr"/>
    </row>
    <row r="735">
      <c r="A735" t="inlineStr">
        <is>
          <t>YX-Republic</t>
        </is>
      </c>
      <c r="B735" t="n">
        <v>3460</v>
      </c>
      <c r="C735" t="inlineStr">
        <is>
          <t>ORD</t>
        </is>
      </c>
      <c r="D735" t="inlineStr">
        <is>
          <t>GSP</t>
        </is>
      </c>
      <c r="E735" t="inlineStr">
        <is>
          <t>XF - EXTREME WEATHER</t>
        </is>
      </c>
      <c r="F735" t="inlineStr">
        <is>
          <t>ERJ-175</t>
        </is>
      </c>
      <c r="G735" t="inlineStr">
        <is>
          <t>0757</t>
        </is>
      </c>
      <c r="H735" t="n">
        <v>76</v>
      </c>
      <c r="I735" s="289" t="n">
        <v>45992.74305555555</v>
      </c>
      <c r="J735" s="289" t="n">
        <v>45993.04602924769</v>
      </c>
      <c r="K735" t="inlineStr">
        <is>
          <t>07:16</t>
        </is>
      </c>
      <c r="L735" t="inlineStr"/>
    </row>
    <row r="736">
      <c r="A736" t="inlineStr">
        <is>
          <t>YX-Republic</t>
        </is>
      </c>
      <c r="B736" t="n">
        <v>3461</v>
      </c>
      <c r="C736" t="inlineStr">
        <is>
          <t>PIT</t>
        </is>
      </c>
      <c r="D736" t="inlineStr">
        <is>
          <t>ORD</t>
        </is>
      </c>
      <c r="E736" t="inlineStr">
        <is>
          <t>XF - EXTREME WEATHER</t>
        </is>
      </c>
      <c r="F736" t="inlineStr">
        <is>
          <t>ERJ-175</t>
        </is>
      </c>
      <c r="G736" t="inlineStr">
        <is>
          <t>0769</t>
        </is>
      </c>
      <c r="H736" t="n">
        <v>68</v>
      </c>
      <c r="I736" s="289" t="n">
        <v>45990.36458333334</v>
      </c>
      <c r="J736" s="289" t="n">
        <v>45990.4734452199</v>
      </c>
      <c r="K736" t="inlineStr">
        <is>
          <t>02:36</t>
        </is>
      </c>
      <c r="L736" t="inlineStr"/>
    </row>
    <row r="737">
      <c r="A737" t="inlineStr">
        <is>
          <t>YX-Republic</t>
        </is>
      </c>
      <c r="B737" t="n">
        <v>3464</v>
      </c>
      <c r="C737" t="inlineStr">
        <is>
          <t>ORD</t>
        </is>
      </c>
      <c r="D737" t="inlineStr">
        <is>
          <t>PIT</t>
        </is>
      </c>
      <c r="E737" t="inlineStr">
        <is>
          <t>XF - EXTREME WEATHER</t>
        </is>
      </c>
      <c r="F737" t="inlineStr">
        <is>
          <t>ERJ-175</t>
        </is>
      </c>
      <c r="G737" t="inlineStr">
        <is>
          <t>0758</t>
        </is>
      </c>
      <c r="H737" t="n">
        <v>40</v>
      </c>
      <c r="I737" s="289" t="n">
        <v>45990.88263888889</v>
      </c>
      <c r="J737" s="289" t="n">
        <v>45990.4709915625</v>
      </c>
      <c r="K737" t="inlineStr">
        <is>
          <t>(09:52)</t>
        </is>
      </c>
      <c r="L737" t="inlineStr"/>
    </row>
    <row r="738">
      <c r="A738" t="inlineStr">
        <is>
          <t>YX-Republic</t>
        </is>
      </c>
      <c r="B738" t="n">
        <v>3465</v>
      </c>
      <c r="C738" t="inlineStr">
        <is>
          <t>CMH</t>
        </is>
      </c>
      <c r="D738" t="inlineStr">
        <is>
          <t>ORD</t>
        </is>
      </c>
      <c r="E738" t="inlineStr">
        <is>
          <t>XF - EXTREME WEATHER</t>
        </is>
      </c>
      <c r="F738" t="inlineStr">
        <is>
          <t>ERJ-175</t>
        </is>
      </c>
      <c r="G738" t="inlineStr">
        <is>
          <t>0741</t>
        </is>
      </c>
      <c r="H738" t="n">
        <v>56</v>
      </c>
      <c r="I738" s="289" t="n">
        <v>45990.69097222222</v>
      </c>
      <c r="J738" s="289" t="n">
        <v>45990.04156297454</v>
      </c>
      <c r="K738" t="inlineStr">
        <is>
          <t>(15:35)</t>
        </is>
      </c>
      <c r="L738" t="inlineStr"/>
    </row>
    <row r="739">
      <c r="A739" t="inlineStr">
        <is>
          <t>YX-Republic</t>
        </is>
      </c>
      <c r="B739" t="n">
        <v>3467</v>
      </c>
      <c r="C739" t="inlineStr">
        <is>
          <t>IND</t>
        </is>
      </c>
      <c r="D739" t="inlineStr">
        <is>
          <t>ORD</t>
        </is>
      </c>
      <c r="E739" t="inlineStr">
        <is>
          <t>XF - EXTREME WEATHER</t>
        </is>
      </c>
      <c r="F739" t="inlineStr">
        <is>
          <t>ERJ-175</t>
        </is>
      </c>
      <c r="G739" t="inlineStr">
        <is>
          <t>0760</t>
        </is>
      </c>
      <c r="H739" t="n">
        <v>45</v>
      </c>
      <c r="I739" s="289" t="n">
        <v>45990.73888888889</v>
      </c>
      <c r="J739" s="289" t="n">
        <v>45990.01702241898</v>
      </c>
      <c r="K739" t="inlineStr">
        <is>
          <t>(17:19)</t>
        </is>
      </c>
      <c r="L739" t="inlineStr"/>
    </row>
    <row r="740">
      <c r="A740" t="inlineStr">
        <is>
          <t>YX-Republic</t>
        </is>
      </c>
      <c r="B740" t="n">
        <v>3467</v>
      </c>
      <c r="C740" t="inlineStr">
        <is>
          <t>IND</t>
        </is>
      </c>
      <c r="D740" t="inlineStr">
        <is>
          <t>ORD</t>
        </is>
      </c>
      <c r="E740" t="inlineStr">
        <is>
          <t>XF - EXTREME WEATHER</t>
        </is>
      </c>
      <c r="F740" t="inlineStr">
        <is>
          <t>ERJ-170</t>
        </is>
      </c>
      <c r="G740" t="inlineStr">
        <is>
          <t>0648</t>
        </is>
      </c>
      <c r="H740" t="n">
        <v>70</v>
      </c>
      <c r="I740" s="289" t="n">
        <v>45991.73888888889</v>
      </c>
      <c r="J740" s="289" t="n">
        <v>45991.81425914352</v>
      </c>
      <c r="K740" t="inlineStr">
        <is>
          <t>01:48</t>
        </is>
      </c>
      <c r="L740" t="inlineStr"/>
    </row>
    <row r="741">
      <c r="A741" t="inlineStr">
        <is>
          <t>YX-Republic</t>
        </is>
      </c>
      <c r="B741" t="n">
        <v>3470</v>
      </c>
      <c r="C741" t="inlineStr">
        <is>
          <t>ORD</t>
        </is>
      </c>
      <c r="D741" t="inlineStr">
        <is>
          <t>MKE</t>
        </is>
      </c>
      <c r="E741" t="inlineStr">
        <is>
          <t>XF - EXTREME WEATHER</t>
        </is>
      </c>
      <c r="F741" t="inlineStr">
        <is>
          <t>ERJ-175</t>
        </is>
      </c>
      <c r="G741" t="inlineStr">
        <is>
          <t>0767</t>
        </is>
      </c>
      <c r="H741" t="n">
        <v>58</v>
      </c>
      <c r="I741" s="289" t="n">
        <v>45990.54097222222</v>
      </c>
      <c r="J741" s="289" t="n">
        <v>45989.72019348379</v>
      </c>
      <c r="K741" t="inlineStr">
        <is>
          <t>(19:41)</t>
        </is>
      </c>
      <c r="L741" t="inlineStr"/>
    </row>
    <row r="742">
      <c r="A742" t="inlineStr">
        <is>
          <t>YX-Republic</t>
        </is>
      </c>
      <c r="B742" t="n">
        <v>3472</v>
      </c>
      <c r="C742" t="inlineStr">
        <is>
          <t>ORD</t>
        </is>
      </c>
      <c r="D742" t="inlineStr">
        <is>
          <t>GRB</t>
        </is>
      </c>
      <c r="E742" t="inlineStr">
        <is>
          <t>XF - EXTREME WEATHER</t>
        </is>
      </c>
      <c r="F742" t="inlineStr">
        <is>
          <t>ERJ-175</t>
        </is>
      </c>
      <c r="G742" t="inlineStr">
        <is>
          <t>0779</t>
        </is>
      </c>
      <c r="H742" t="n">
        <v>42</v>
      </c>
      <c r="I742" s="289" t="n">
        <v>45990.84722222222</v>
      </c>
      <c r="J742" s="289" t="n">
        <v>45989.99279011574</v>
      </c>
      <c r="K742" t="inlineStr">
        <is>
          <t>(20:30)</t>
        </is>
      </c>
      <c r="L742" t="inlineStr"/>
    </row>
    <row r="743">
      <c r="A743" t="inlineStr">
        <is>
          <t>YX-Republic</t>
        </is>
      </c>
      <c r="B743" t="n">
        <v>3473</v>
      </c>
      <c r="C743" t="inlineStr">
        <is>
          <t>BNA</t>
        </is>
      </c>
      <c r="D743" t="inlineStr">
        <is>
          <t>ORD</t>
        </is>
      </c>
      <c r="E743" t="inlineStr">
        <is>
          <t>XF - EXTREME WEATHER</t>
        </is>
      </c>
      <c r="F743" t="inlineStr">
        <is>
          <t>ERJ-175</t>
        </is>
      </c>
      <c r="G743" t="inlineStr">
        <is>
          <t>0756</t>
        </is>
      </c>
      <c r="H743" t="n">
        <v>62</v>
      </c>
      <c r="I743" s="289" t="n">
        <v>45990.63333333333</v>
      </c>
      <c r="J743" s="289" t="n">
        <v>45990.40008138889</v>
      </c>
      <c r="K743" t="inlineStr">
        <is>
          <t>(05:35)</t>
        </is>
      </c>
      <c r="L743" t="inlineStr"/>
    </row>
    <row r="744">
      <c r="A744" t="inlineStr">
        <is>
          <t>YX-Republic</t>
        </is>
      </c>
      <c r="B744" t="n">
        <v>3474</v>
      </c>
      <c r="C744" t="inlineStr">
        <is>
          <t>ORD</t>
        </is>
      </c>
      <c r="D744" t="inlineStr">
        <is>
          <t>MKE</t>
        </is>
      </c>
      <c r="E744" t="inlineStr">
        <is>
          <t>XF - EXTREME WEATHER</t>
        </is>
      </c>
      <c r="F744" t="inlineStr">
        <is>
          <t>ERJ-175</t>
        </is>
      </c>
      <c r="G744" t="inlineStr">
        <is>
          <t>0764</t>
        </is>
      </c>
      <c r="H744" t="n">
        <v>50</v>
      </c>
      <c r="I744" s="289" t="n">
        <v>45990.58680555555</v>
      </c>
      <c r="J744" s="289" t="n">
        <v>45989.71994987268</v>
      </c>
      <c r="K744" t="inlineStr">
        <is>
          <t>(20:48)</t>
        </is>
      </c>
      <c r="L744" t="inlineStr"/>
    </row>
    <row r="745">
      <c r="A745" t="inlineStr">
        <is>
          <t>YX-Republic</t>
        </is>
      </c>
      <c r="B745" t="n">
        <v>3476</v>
      </c>
      <c r="C745" t="inlineStr">
        <is>
          <t>CLT</t>
        </is>
      </c>
      <c r="D745" t="inlineStr">
        <is>
          <t>ORD</t>
        </is>
      </c>
      <c r="E745" t="inlineStr">
        <is>
          <t>XF - EXTREME WEATHER</t>
        </is>
      </c>
      <c r="F745" t="inlineStr">
        <is>
          <t>ERJ-175</t>
        </is>
      </c>
      <c r="G745" t="inlineStr">
        <is>
          <t>0774</t>
        </is>
      </c>
      <c r="H745" t="n">
        <v>75</v>
      </c>
      <c r="I745" s="289" t="n">
        <v>45990.44652777778</v>
      </c>
      <c r="J745" s="289" t="n">
        <v>45990.36465175926</v>
      </c>
      <c r="K745" t="inlineStr">
        <is>
          <t>(01:57)</t>
        </is>
      </c>
      <c r="L745" t="inlineStr"/>
    </row>
    <row r="746">
      <c r="A746" t="inlineStr">
        <is>
          <t>YX-Republic</t>
        </is>
      </c>
      <c r="B746" t="n">
        <v>3477</v>
      </c>
      <c r="C746" t="inlineStr">
        <is>
          <t>ORD</t>
        </is>
      </c>
      <c r="D746" t="inlineStr">
        <is>
          <t>ROC</t>
        </is>
      </c>
      <c r="E746" t="inlineStr">
        <is>
          <t>XF - EXTREME WEATHER</t>
        </is>
      </c>
      <c r="F746" t="inlineStr">
        <is>
          <t>ERJ-175</t>
        </is>
      </c>
      <c r="G746" t="inlineStr">
        <is>
          <t>0787</t>
        </is>
      </c>
      <c r="H746" t="n">
        <v>73</v>
      </c>
      <c r="I746" s="289" t="n">
        <v>45990.44791666666</v>
      </c>
      <c r="J746" s="289" t="n">
        <v>45990.41408671296</v>
      </c>
      <c r="K746" t="inlineStr">
        <is>
          <t>(00:48)</t>
        </is>
      </c>
      <c r="L746" t="inlineStr"/>
    </row>
    <row r="747">
      <c r="A747" t="inlineStr">
        <is>
          <t>YX-Republic</t>
        </is>
      </c>
      <c r="B747" t="n">
        <v>3479</v>
      </c>
      <c r="C747" t="inlineStr">
        <is>
          <t>IND</t>
        </is>
      </c>
      <c r="D747" t="inlineStr">
        <is>
          <t>ORD</t>
        </is>
      </c>
      <c r="E747" t="inlineStr">
        <is>
          <t>XF - EXTREME WEATHER</t>
        </is>
      </c>
      <c r="F747" t="inlineStr">
        <is>
          <t>ERJ-175</t>
        </is>
      </c>
      <c r="G747" t="inlineStr">
        <is>
          <t>0648</t>
        </is>
      </c>
      <c r="H747" t="n">
        <v>34</v>
      </c>
      <c r="I747" s="289" t="n">
        <v>45993.25</v>
      </c>
      <c r="J747" s="289" t="n">
        <v>45993.08272780092</v>
      </c>
      <c r="K747" t="inlineStr">
        <is>
          <t>(04:00)</t>
        </is>
      </c>
      <c r="L747" t="inlineStr"/>
    </row>
    <row r="748">
      <c r="A748" t="inlineStr">
        <is>
          <t>YX-Republic</t>
        </is>
      </c>
      <c r="B748" t="n">
        <v>3489</v>
      </c>
      <c r="C748" t="inlineStr">
        <is>
          <t>YYZ</t>
        </is>
      </c>
      <c r="D748" t="inlineStr">
        <is>
          <t>ORD</t>
        </is>
      </c>
      <c r="E748" t="inlineStr">
        <is>
          <t>XF - EXTREME WEATHER</t>
        </is>
      </c>
      <c r="F748" t="inlineStr">
        <is>
          <t>ERJ-175</t>
        </is>
      </c>
      <c r="G748" t="inlineStr">
        <is>
          <t>0740</t>
        </is>
      </c>
      <c r="H748" t="n">
        <v>75</v>
      </c>
      <c r="I748" s="289" t="n">
        <v>45990.64583333334</v>
      </c>
      <c r="J748" s="289" t="n">
        <v>45990.35613194444</v>
      </c>
      <c r="K748" t="inlineStr">
        <is>
          <t>(06:57)</t>
        </is>
      </c>
      <c r="L748" t="inlineStr"/>
    </row>
    <row r="749">
      <c r="A749" t="inlineStr">
        <is>
          <t>YX-Republic</t>
        </is>
      </c>
      <c r="B749" t="n">
        <v>3495</v>
      </c>
      <c r="C749" t="inlineStr">
        <is>
          <t>ORD</t>
        </is>
      </c>
      <c r="D749" t="inlineStr">
        <is>
          <t>STL</t>
        </is>
      </c>
      <c r="E749" t="inlineStr">
        <is>
          <t>XF - EXTREME WEATHER</t>
        </is>
      </c>
      <c r="F749" t="inlineStr">
        <is>
          <t>ERJ-170</t>
        </is>
      </c>
      <c r="G749" t="inlineStr">
        <is>
          <t>0740</t>
        </is>
      </c>
      <c r="H749" t="n">
        <v>52</v>
      </c>
      <c r="I749" s="289" t="n">
        <v>45990.54097222222</v>
      </c>
      <c r="J749" s="289" t="n">
        <v>45990.4041050926</v>
      </c>
      <c r="K749" t="inlineStr">
        <is>
          <t>(03:17)</t>
        </is>
      </c>
      <c r="L749" t="inlineStr"/>
    </row>
    <row r="750">
      <c r="A750" t="inlineStr">
        <is>
          <t>YX-Republic</t>
        </is>
      </c>
      <c r="B750" t="n">
        <v>3495</v>
      </c>
      <c r="C750" t="inlineStr">
        <is>
          <t>DTW</t>
        </is>
      </c>
      <c r="D750" t="inlineStr">
        <is>
          <t>ORD</t>
        </is>
      </c>
      <c r="E750" t="inlineStr">
        <is>
          <t>XF - EXTREME WEATHER</t>
        </is>
      </c>
      <c r="F750" t="inlineStr">
        <is>
          <t>ERJ-175</t>
        </is>
      </c>
      <c r="G750" t="inlineStr">
        <is>
          <t>0779</t>
        </is>
      </c>
      <c r="H750" t="n">
        <v>77</v>
      </c>
      <c r="I750" s="289" t="n">
        <v>45993.25</v>
      </c>
      <c r="J750" s="289" t="n">
        <v>45993.08800710648</v>
      </c>
      <c r="K750" t="inlineStr">
        <is>
          <t>(03:53)</t>
        </is>
      </c>
      <c r="L750" t="inlineStr"/>
    </row>
    <row r="751">
      <c r="A751" t="inlineStr">
        <is>
          <t>YX-Republic</t>
        </is>
      </c>
      <c r="B751" t="n">
        <v>3496</v>
      </c>
      <c r="C751" t="inlineStr">
        <is>
          <t>DCA</t>
        </is>
      </c>
      <c r="D751" t="inlineStr">
        <is>
          <t>ORD</t>
        </is>
      </c>
      <c r="E751" t="inlineStr">
        <is>
          <t>XF - EXTREME WEATHER</t>
        </is>
      </c>
      <c r="F751" t="inlineStr">
        <is>
          <t>ERJ-175</t>
        </is>
      </c>
      <c r="G751" t="inlineStr">
        <is>
          <t>0733</t>
        </is>
      </c>
      <c r="H751" t="n">
        <v>47</v>
      </c>
      <c r="I751" s="289" t="n">
        <v>45993.3125</v>
      </c>
      <c r="J751" s="289" t="n">
        <v>45993.08750883102</v>
      </c>
      <c r="K751" t="inlineStr">
        <is>
          <t>(05:24)</t>
        </is>
      </c>
      <c r="L751" t="inlineStr"/>
    </row>
    <row r="752">
      <c r="A752" t="inlineStr">
        <is>
          <t>YX-Republic</t>
        </is>
      </c>
      <c r="B752" t="n">
        <v>3498</v>
      </c>
      <c r="C752" t="inlineStr">
        <is>
          <t>SAV</t>
        </is>
      </c>
      <c r="D752" t="inlineStr">
        <is>
          <t>ORD</t>
        </is>
      </c>
      <c r="E752" t="inlineStr">
        <is>
          <t>XF - EXTREME WEATHER</t>
        </is>
      </c>
      <c r="F752" t="inlineStr">
        <is>
          <t>ERJ-175</t>
        </is>
      </c>
      <c r="G752" t="inlineStr">
        <is>
          <t>0772</t>
        </is>
      </c>
      <c r="H752" t="n">
        <v>56</v>
      </c>
      <c r="I752" s="289" t="n">
        <v>45990.91041666667</v>
      </c>
      <c r="J752" s="289" t="n">
        <v>45990.48453815972</v>
      </c>
      <c r="K752" t="inlineStr">
        <is>
          <t>(10:13)</t>
        </is>
      </c>
      <c r="L752" t="inlineStr"/>
    </row>
    <row r="753">
      <c r="A753" t="inlineStr">
        <is>
          <t>YX-Republic</t>
        </is>
      </c>
      <c r="B753" t="n">
        <v>3503</v>
      </c>
      <c r="C753" t="inlineStr">
        <is>
          <t>ORD</t>
        </is>
      </c>
      <c r="D753" t="inlineStr">
        <is>
          <t>DSM</t>
        </is>
      </c>
      <c r="E753" t="inlineStr">
        <is>
          <t>XF - EXTREME WEATHER</t>
        </is>
      </c>
      <c r="F753" t="inlineStr">
        <is>
          <t>ERJ-175</t>
        </is>
      </c>
      <c r="G753" t="inlineStr">
        <is>
          <t>0733</t>
        </is>
      </c>
      <c r="H753" t="n">
        <v>50</v>
      </c>
      <c r="I753" s="289" t="n">
        <v>45990.37916666667</v>
      </c>
      <c r="J753" s="289" t="n">
        <v>45989.71950333333</v>
      </c>
      <c r="K753" t="inlineStr">
        <is>
          <t>(15:49)</t>
        </is>
      </c>
      <c r="L753" t="inlineStr"/>
    </row>
    <row r="754">
      <c r="A754" t="inlineStr">
        <is>
          <t>YX-Republic</t>
        </is>
      </c>
      <c r="B754" t="n">
        <v>3504</v>
      </c>
      <c r="C754" t="inlineStr">
        <is>
          <t>DCA</t>
        </is>
      </c>
      <c r="D754" t="inlineStr">
        <is>
          <t>ORD</t>
        </is>
      </c>
      <c r="E754" t="inlineStr">
        <is>
          <t>XF - EXTREME WEATHER</t>
        </is>
      </c>
      <c r="F754" t="inlineStr">
        <is>
          <t>ERJ-175</t>
        </is>
      </c>
      <c r="G754" t="inlineStr">
        <is>
          <t>0784</t>
        </is>
      </c>
      <c r="H754" t="n">
        <v>48</v>
      </c>
      <c r="I754" s="289" t="n">
        <v>45990.79166666666</v>
      </c>
      <c r="J754" s="289" t="n">
        <v>45990.50061732639</v>
      </c>
      <c r="K754" t="inlineStr">
        <is>
          <t>(06:59)</t>
        </is>
      </c>
      <c r="L754" t="inlineStr"/>
    </row>
    <row r="755">
      <c r="A755" t="inlineStr">
        <is>
          <t>YX-Republic</t>
        </is>
      </c>
      <c r="B755" t="n">
        <v>3505</v>
      </c>
      <c r="C755" t="inlineStr">
        <is>
          <t>DSM</t>
        </is>
      </c>
      <c r="D755" t="inlineStr">
        <is>
          <t>ORD</t>
        </is>
      </c>
      <c r="E755" t="inlineStr">
        <is>
          <t>XF - EXTREME WEATHER</t>
        </is>
      </c>
      <c r="F755" t="inlineStr">
        <is>
          <t>ERJ-175</t>
        </is>
      </c>
      <c r="G755" t="inlineStr">
        <is>
          <t>0754</t>
        </is>
      </c>
      <c r="H755" t="n">
        <v>48</v>
      </c>
      <c r="I755" s="289" t="n">
        <v>45990.54513888889</v>
      </c>
      <c r="J755" s="289" t="n">
        <v>45989.71969946759</v>
      </c>
      <c r="K755" t="inlineStr">
        <is>
          <t>(19:48)</t>
        </is>
      </c>
      <c r="L755" t="inlineStr"/>
    </row>
    <row r="756">
      <c r="A756" t="inlineStr">
        <is>
          <t>YX-Republic</t>
        </is>
      </c>
      <c r="B756" t="n">
        <v>3509</v>
      </c>
      <c r="C756" t="inlineStr">
        <is>
          <t>ORD</t>
        </is>
      </c>
      <c r="D756" t="inlineStr">
        <is>
          <t>YOW</t>
        </is>
      </c>
      <c r="E756" t="inlineStr">
        <is>
          <t>XF - EXTREME WEATHER</t>
        </is>
      </c>
      <c r="F756" t="inlineStr">
        <is>
          <t>ERJ-175</t>
        </is>
      </c>
      <c r="G756" t="inlineStr">
        <is>
          <t>0779</t>
        </is>
      </c>
      <c r="H756" t="n">
        <v>56</v>
      </c>
      <c r="I756" s="289" t="n">
        <v>45990.58263888889</v>
      </c>
      <c r="J756" s="289" t="n">
        <v>45990.41129555555</v>
      </c>
      <c r="K756" t="inlineStr">
        <is>
          <t>(04:06)</t>
        </is>
      </c>
      <c r="L756" t="inlineStr"/>
    </row>
    <row r="757">
      <c r="A757" t="inlineStr">
        <is>
          <t>YX-Republic</t>
        </is>
      </c>
      <c r="B757" t="n">
        <v>3510</v>
      </c>
      <c r="C757" t="inlineStr">
        <is>
          <t>MKE</t>
        </is>
      </c>
      <c r="D757" t="inlineStr">
        <is>
          <t>EWR</t>
        </is>
      </c>
      <c r="E757" t="inlineStr">
        <is>
          <t>XF - EXTREME WEATHER</t>
        </is>
      </c>
      <c r="F757" t="inlineStr">
        <is>
          <t>ERJ-175</t>
        </is>
      </c>
      <c r="G757" t="inlineStr">
        <is>
          <t>0748</t>
        </is>
      </c>
      <c r="H757" t="n">
        <v>46</v>
      </c>
      <c r="I757" s="289" t="n">
        <v>45990.74236111111</v>
      </c>
      <c r="J757" s="289" t="n">
        <v>45990.39898240741</v>
      </c>
      <c r="K757" t="inlineStr">
        <is>
          <t>(08:14)</t>
        </is>
      </c>
      <c r="L757" t="inlineStr"/>
    </row>
    <row r="758">
      <c r="A758" t="inlineStr">
        <is>
          <t>YX-Republic</t>
        </is>
      </c>
      <c r="B758" t="n">
        <v>3514</v>
      </c>
      <c r="C758" t="inlineStr">
        <is>
          <t>DTW</t>
        </is>
      </c>
      <c r="D758" t="inlineStr">
        <is>
          <t>ORD</t>
        </is>
      </c>
      <c r="E758" t="inlineStr">
        <is>
          <t>XF - EXTREME WEATHER</t>
        </is>
      </c>
      <c r="F758" t="inlineStr">
        <is>
          <t>ERJ-175</t>
        </is>
      </c>
      <c r="G758" t="inlineStr">
        <is>
          <t>0731</t>
        </is>
      </c>
      <c r="H758" t="n">
        <v>75</v>
      </c>
      <c r="I758" s="289" t="n">
        <v>45990.67708333334</v>
      </c>
      <c r="J758" s="289" t="n">
        <v>45990.44609840278</v>
      </c>
      <c r="K758" t="inlineStr">
        <is>
          <t>(05:32)</t>
        </is>
      </c>
      <c r="L758" t="inlineStr"/>
    </row>
    <row r="759">
      <c r="A759" t="inlineStr">
        <is>
          <t>YX-Republic</t>
        </is>
      </c>
      <c r="B759" t="n">
        <v>3517</v>
      </c>
      <c r="C759" t="inlineStr">
        <is>
          <t>TVC</t>
        </is>
      </c>
      <c r="D759" t="inlineStr">
        <is>
          <t>ORD</t>
        </is>
      </c>
      <c r="E759" t="inlineStr">
        <is>
          <t>XF - EXTREME WEATHER</t>
        </is>
      </c>
      <c r="F759" t="inlineStr">
        <is>
          <t>ERJ-175</t>
        </is>
      </c>
      <c r="G759" t="inlineStr">
        <is>
          <t>0772</t>
        </is>
      </c>
      <c r="H759" t="n">
        <v>76</v>
      </c>
      <c r="I759" s="289" t="n">
        <v>45990.375</v>
      </c>
      <c r="J759" s="289" t="n">
        <v>45990.48417508102</v>
      </c>
      <c r="K759" t="inlineStr">
        <is>
          <t>02:37</t>
        </is>
      </c>
      <c r="L759" t="inlineStr"/>
    </row>
    <row r="760">
      <c r="A760" t="inlineStr">
        <is>
          <t>YX-Republic</t>
        </is>
      </c>
      <c r="B760" t="n">
        <v>3520</v>
      </c>
      <c r="C760" t="inlineStr">
        <is>
          <t>ORD</t>
        </is>
      </c>
      <c r="D760" t="inlineStr">
        <is>
          <t>CMH</t>
        </is>
      </c>
      <c r="E760" t="inlineStr">
        <is>
          <t>XF - EXTREME WEATHER</t>
        </is>
      </c>
      <c r="F760" t="inlineStr">
        <is>
          <t>ERJ-175</t>
        </is>
      </c>
      <c r="G760" t="inlineStr">
        <is>
          <t>0763</t>
        </is>
      </c>
      <c r="H760" t="n">
        <v>38</v>
      </c>
      <c r="I760" s="289" t="n">
        <v>45990.59375</v>
      </c>
      <c r="J760" s="289" t="n">
        <v>45989.95885513889</v>
      </c>
      <c r="K760" t="inlineStr">
        <is>
          <t>(15:14)</t>
        </is>
      </c>
      <c r="L760" t="inlineStr"/>
    </row>
    <row r="761">
      <c r="A761" t="inlineStr">
        <is>
          <t>YX-Republic</t>
        </is>
      </c>
      <c r="B761" t="n">
        <v>3522</v>
      </c>
      <c r="C761" t="inlineStr">
        <is>
          <t>GRR</t>
        </is>
      </c>
      <c r="D761" t="inlineStr">
        <is>
          <t>ORD</t>
        </is>
      </c>
      <c r="E761" t="inlineStr">
        <is>
          <t>XF - EXTREME WEATHER</t>
        </is>
      </c>
      <c r="F761" t="inlineStr">
        <is>
          <t>ERJ-175</t>
        </is>
      </c>
      <c r="G761" t="inlineStr">
        <is>
          <t>0763</t>
        </is>
      </c>
      <c r="H761" t="n">
        <v>69</v>
      </c>
      <c r="I761" s="289" t="n">
        <v>45990.53888888889</v>
      </c>
      <c r="J761" s="289" t="n">
        <v>45990.00046261574</v>
      </c>
      <c r="K761" t="inlineStr">
        <is>
          <t>(12:55)</t>
        </is>
      </c>
      <c r="L761" t="inlineStr"/>
    </row>
    <row r="762">
      <c r="A762" t="inlineStr">
        <is>
          <t>YX-Republic</t>
        </is>
      </c>
      <c r="B762" t="n">
        <v>3523</v>
      </c>
      <c r="C762" t="inlineStr">
        <is>
          <t>ORD</t>
        </is>
      </c>
      <c r="D762" t="inlineStr">
        <is>
          <t>GSP</t>
        </is>
      </c>
      <c r="E762" t="inlineStr">
        <is>
          <t>XF - EXTREME WEATHER</t>
        </is>
      </c>
      <c r="F762" t="inlineStr">
        <is>
          <t>ERJ-175</t>
        </is>
      </c>
      <c r="G762" t="inlineStr">
        <is>
          <t>0762</t>
        </is>
      </c>
      <c r="H762" t="n">
        <v>42</v>
      </c>
      <c r="I762" s="289" t="n">
        <v>45991.00138888889</v>
      </c>
      <c r="J762" s="289" t="n">
        <v>45990.45229137732</v>
      </c>
      <c r="K762" t="inlineStr">
        <is>
          <t>(13:10)</t>
        </is>
      </c>
      <c r="L762" t="inlineStr"/>
    </row>
    <row r="763">
      <c r="A763" t="inlineStr">
        <is>
          <t>YX-Republic</t>
        </is>
      </c>
      <c r="B763" t="n">
        <v>3525</v>
      </c>
      <c r="C763" t="inlineStr">
        <is>
          <t>OMA</t>
        </is>
      </c>
      <c r="D763" t="inlineStr">
        <is>
          <t>ORD</t>
        </is>
      </c>
      <c r="E763" t="inlineStr">
        <is>
          <t>XF - EXTREME WEATHER</t>
        </is>
      </c>
      <c r="F763" t="inlineStr">
        <is>
          <t>ERJ-175</t>
        </is>
      </c>
      <c r="G763" t="inlineStr">
        <is>
          <t>0730</t>
        </is>
      </c>
      <c r="H763" t="n">
        <v>75</v>
      </c>
      <c r="I763" s="289" t="n">
        <v>45990.77291666667</v>
      </c>
      <c r="J763" s="289" t="n">
        <v>45989.97004517361</v>
      </c>
      <c r="K763" t="inlineStr">
        <is>
          <t>(19:16)</t>
        </is>
      </c>
      <c r="L763" t="inlineStr"/>
    </row>
    <row r="764">
      <c r="A764" t="inlineStr">
        <is>
          <t>YX-Republic</t>
        </is>
      </c>
      <c r="B764" t="n">
        <v>3526</v>
      </c>
      <c r="C764" t="inlineStr">
        <is>
          <t>ORD</t>
        </is>
      </c>
      <c r="D764" t="inlineStr">
        <is>
          <t>IND</t>
        </is>
      </c>
      <c r="E764" t="inlineStr">
        <is>
          <t>XF - EXTREME WEATHER</t>
        </is>
      </c>
      <c r="F764" t="inlineStr">
        <is>
          <t>ERJ-170</t>
        </is>
      </c>
      <c r="G764" t="inlineStr">
        <is>
          <t>0765</t>
        </is>
      </c>
      <c r="H764" t="n">
        <v>65</v>
      </c>
      <c r="I764" s="289" t="n">
        <v>45990.88194444445</v>
      </c>
      <c r="J764" s="289" t="n">
        <v>45990.4003902662</v>
      </c>
      <c r="K764" t="inlineStr">
        <is>
          <t>(11:33)</t>
        </is>
      </c>
      <c r="L764" t="inlineStr"/>
    </row>
    <row r="765">
      <c r="A765" t="inlineStr">
        <is>
          <t>YX-Republic</t>
        </is>
      </c>
      <c r="B765" t="n">
        <v>3526</v>
      </c>
      <c r="C765" t="inlineStr">
        <is>
          <t>ORD</t>
        </is>
      </c>
      <c r="D765" t="inlineStr">
        <is>
          <t>IND</t>
        </is>
      </c>
      <c r="E765" t="inlineStr">
        <is>
          <t>XF - EXTREME WEATHER</t>
        </is>
      </c>
      <c r="F765" t="inlineStr">
        <is>
          <t>ERJ-170</t>
        </is>
      </c>
      <c r="G765" t="inlineStr">
        <is>
          <t>0723</t>
        </is>
      </c>
      <c r="H765" t="n">
        <v>70</v>
      </c>
      <c r="I765" s="289" t="n">
        <v>45992.88194444445</v>
      </c>
      <c r="J765" s="289" t="n">
        <v>45993.04539393519</v>
      </c>
      <c r="K765" t="inlineStr">
        <is>
          <t>03:55</t>
        </is>
      </c>
      <c r="L765" t="inlineStr"/>
    </row>
    <row r="766">
      <c r="A766" t="inlineStr">
        <is>
          <t>YX-Republic</t>
        </is>
      </c>
      <c r="B766" t="n">
        <v>3542</v>
      </c>
      <c r="C766" t="inlineStr">
        <is>
          <t>ORD</t>
        </is>
      </c>
      <c r="D766" t="inlineStr">
        <is>
          <t>YUL</t>
        </is>
      </c>
      <c r="E766" t="inlineStr">
        <is>
          <t>XF - EXTREME WEATHER</t>
        </is>
      </c>
      <c r="F766" t="inlineStr">
        <is>
          <t>ERJ-175</t>
        </is>
      </c>
      <c r="G766" t="inlineStr">
        <is>
          <t>0756</t>
        </is>
      </c>
      <c r="H766" t="n">
        <v>33</v>
      </c>
      <c r="I766" s="289" t="n">
        <v>45990.74652777778</v>
      </c>
      <c r="J766" s="289" t="n">
        <v>45990.40014724537</v>
      </c>
      <c r="K766" t="inlineStr">
        <is>
          <t>(08:18)</t>
        </is>
      </c>
      <c r="L766" t="inlineStr"/>
    </row>
    <row r="767">
      <c r="A767" t="inlineStr">
        <is>
          <t>YX-Republic</t>
        </is>
      </c>
      <c r="B767" t="n">
        <v>3549</v>
      </c>
      <c r="C767" t="inlineStr">
        <is>
          <t>YUL</t>
        </is>
      </c>
      <c r="D767" t="inlineStr">
        <is>
          <t>ORD</t>
        </is>
      </c>
      <c r="E767" t="inlineStr">
        <is>
          <t>XF - EXTREME WEATHER</t>
        </is>
      </c>
      <c r="F767" t="inlineStr">
        <is>
          <t>ERJ-175</t>
        </is>
      </c>
      <c r="G767" t="inlineStr">
        <is>
          <t>0765</t>
        </is>
      </c>
      <c r="H767" t="n">
        <v>72</v>
      </c>
      <c r="I767" s="289" t="n">
        <v>45990.69791666666</v>
      </c>
      <c r="J767" s="289" t="n">
        <v>45990.44199204861</v>
      </c>
      <c r="K767" t="inlineStr">
        <is>
          <t>(06:08)</t>
        </is>
      </c>
      <c r="L767" t="inlineStr"/>
    </row>
    <row r="768">
      <c r="A768" t="inlineStr">
        <is>
          <t>YX-Republic</t>
        </is>
      </c>
      <c r="B768" t="n">
        <v>3551</v>
      </c>
      <c r="C768" t="inlineStr">
        <is>
          <t>ORD</t>
        </is>
      </c>
      <c r="D768" t="inlineStr">
        <is>
          <t>SDF</t>
        </is>
      </c>
      <c r="E768" t="inlineStr">
        <is>
          <t>XF - EXTREME WEATHER</t>
        </is>
      </c>
      <c r="F768" t="inlineStr">
        <is>
          <t>ERJ-175</t>
        </is>
      </c>
      <c r="G768" t="inlineStr">
        <is>
          <t>0769</t>
        </is>
      </c>
      <c r="H768" t="n">
        <v>29</v>
      </c>
      <c r="I768" s="289" t="n">
        <v>45990.82986111111</v>
      </c>
      <c r="J768" s="289" t="n">
        <v>45990.43191083334</v>
      </c>
      <c r="K768" t="inlineStr">
        <is>
          <t>(09:33)</t>
        </is>
      </c>
      <c r="L768" t="inlineStr"/>
    </row>
    <row r="769">
      <c r="A769" t="inlineStr">
        <is>
          <t>YX-Republic</t>
        </is>
      </c>
      <c r="B769" t="n">
        <v>3554</v>
      </c>
      <c r="C769" t="inlineStr">
        <is>
          <t>ORD</t>
        </is>
      </c>
      <c r="D769" t="inlineStr">
        <is>
          <t>CMH</t>
        </is>
      </c>
      <c r="E769" t="inlineStr">
        <is>
          <t>XF - EXTREME WEATHER</t>
        </is>
      </c>
      <c r="F769" t="inlineStr">
        <is>
          <t>ERJ-175</t>
        </is>
      </c>
      <c r="G769" t="inlineStr">
        <is>
          <t>0774</t>
        </is>
      </c>
      <c r="H769" t="n">
        <v>45</v>
      </c>
      <c r="I769" s="289" t="n">
        <v>45990.53819444445</v>
      </c>
      <c r="J769" s="289" t="n">
        <v>45990.32298548611</v>
      </c>
      <c r="K769" t="inlineStr">
        <is>
          <t>(05:09)</t>
        </is>
      </c>
      <c r="L769" t="inlineStr"/>
    </row>
    <row r="770">
      <c r="A770" t="inlineStr">
        <is>
          <t>YX-Republic</t>
        </is>
      </c>
      <c r="B770" t="n">
        <v>3559</v>
      </c>
      <c r="C770" t="inlineStr">
        <is>
          <t>DCA</t>
        </is>
      </c>
      <c r="D770" t="inlineStr">
        <is>
          <t>ORD</t>
        </is>
      </c>
      <c r="E770" t="inlineStr">
        <is>
          <t>XF - EXTREME WEATHER</t>
        </is>
      </c>
      <c r="F770" t="inlineStr">
        <is>
          <t>ERJ-175</t>
        </is>
      </c>
      <c r="G770" t="inlineStr">
        <is>
          <t>0752</t>
        </is>
      </c>
      <c r="H770" t="n">
        <v>37</v>
      </c>
      <c r="I770" s="289" t="n">
        <v>45990.84027777778</v>
      </c>
      <c r="J770" s="289" t="n">
        <v>45990.04526673611</v>
      </c>
      <c r="K770" t="inlineStr">
        <is>
          <t>(19:04)</t>
        </is>
      </c>
      <c r="L770" t="inlineStr"/>
    </row>
    <row r="771">
      <c r="A771" t="inlineStr">
        <is>
          <t>YX-Republic</t>
        </is>
      </c>
      <c r="B771" t="n">
        <v>3562</v>
      </c>
      <c r="C771" t="inlineStr">
        <is>
          <t>EWR</t>
        </is>
      </c>
      <c r="D771" t="inlineStr">
        <is>
          <t>MKE</t>
        </is>
      </c>
      <c r="E771" t="inlineStr">
        <is>
          <t>XF - EXTREME WEATHER</t>
        </is>
      </c>
      <c r="F771" t="inlineStr">
        <is>
          <t>ERJ-175</t>
        </is>
      </c>
      <c r="G771" t="inlineStr">
        <is>
          <t>0748</t>
        </is>
      </c>
      <c r="H771" t="n">
        <v>62</v>
      </c>
      <c r="I771" s="289" t="n">
        <v>45990.64652777778</v>
      </c>
      <c r="J771" s="289" t="n">
        <v>45990.44064891204</v>
      </c>
      <c r="K771" t="inlineStr">
        <is>
          <t>(04:56)</t>
        </is>
      </c>
      <c r="L771" t="inlineStr"/>
    </row>
    <row r="772">
      <c r="A772" t="inlineStr">
        <is>
          <t>YX-Republic</t>
        </is>
      </c>
      <c r="B772" t="n">
        <v>3565</v>
      </c>
      <c r="C772" t="inlineStr">
        <is>
          <t>IND</t>
        </is>
      </c>
      <c r="D772" t="inlineStr">
        <is>
          <t>ORD</t>
        </is>
      </c>
      <c r="E772" t="inlineStr">
        <is>
          <t>XF - EXTREME WEATHER</t>
        </is>
      </c>
      <c r="F772" t="inlineStr">
        <is>
          <t>ERJ-175</t>
        </is>
      </c>
      <c r="G772" t="inlineStr">
        <is>
          <t>0752</t>
        </is>
      </c>
      <c r="H772" t="n">
        <v>56</v>
      </c>
      <c r="I772" s="289" t="n">
        <v>45990.39444444444</v>
      </c>
      <c r="J772" s="289" t="n">
        <v>45990.4448021875</v>
      </c>
      <c r="K772" t="inlineStr">
        <is>
          <t>01:12</t>
        </is>
      </c>
      <c r="L772" t="inlineStr"/>
    </row>
    <row r="773">
      <c r="A773" t="inlineStr">
        <is>
          <t>YX-Republic</t>
        </is>
      </c>
      <c r="B773" t="n">
        <v>3565</v>
      </c>
      <c r="C773" t="inlineStr">
        <is>
          <t>ORD</t>
        </is>
      </c>
      <c r="D773" t="inlineStr">
        <is>
          <t>PIT</t>
        </is>
      </c>
      <c r="E773" t="inlineStr">
        <is>
          <t>XF - EXTREME WEATHER</t>
        </is>
      </c>
      <c r="F773" t="inlineStr">
        <is>
          <t>ERJ-175</t>
        </is>
      </c>
      <c r="G773" t="inlineStr">
        <is>
          <t>0752</t>
        </is>
      </c>
      <c r="H773" t="n">
        <v>63</v>
      </c>
      <c r="I773" s="289" t="n">
        <v>45990.44375</v>
      </c>
      <c r="J773" s="289" t="n">
        <v>45990.40319479167</v>
      </c>
      <c r="K773" t="inlineStr">
        <is>
          <t>(00:58)</t>
        </is>
      </c>
      <c r="L773" t="inlineStr"/>
    </row>
    <row r="774">
      <c r="A774" t="inlineStr">
        <is>
          <t>YX-Republic</t>
        </is>
      </c>
      <c r="B774" t="n">
        <v>3565</v>
      </c>
      <c r="C774" t="inlineStr">
        <is>
          <t>IND</t>
        </is>
      </c>
      <c r="D774" t="inlineStr">
        <is>
          <t>ORD</t>
        </is>
      </c>
      <c r="E774" t="inlineStr">
        <is>
          <t>XF - EXTREME WEATHER</t>
        </is>
      </c>
      <c r="F774" t="inlineStr">
        <is>
          <t>ERJ-170</t>
        </is>
      </c>
      <c r="G774" t="inlineStr">
        <is>
          <t>0723</t>
        </is>
      </c>
      <c r="H774" t="n">
        <v>53</v>
      </c>
      <c r="I774" s="289" t="n">
        <v>45993.39930555555</v>
      </c>
      <c r="J774" s="289" t="n">
        <v>45993.08712005787</v>
      </c>
      <c r="K774" t="inlineStr">
        <is>
          <t>(07:29)</t>
        </is>
      </c>
      <c r="L774" t="inlineStr"/>
    </row>
    <row r="775">
      <c r="A775" t="inlineStr">
        <is>
          <t>YX-Republic</t>
        </is>
      </c>
      <c r="B775" t="n">
        <v>3569</v>
      </c>
      <c r="C775" t="inlineStr">
        <is>
          <t>CVG</t>
        </is>
      </c>
      <c r="D775" t="inlineStr">
        <is>
          <t>ORD</t>
        </is>
      </c>
      <c r="E775" t="inlineStr">
        <is>
          <t>XF - EXTREME WEATHER</t>
        </is>
      </c>
      <c r="F775" t="inlineStr">
        <is>
          <t>ERJ-175</t>
        </is>
      </c>
      <c r="G775" t="inlineStr">
        <is>
          <t>0731</t>
        </is>
      </c>
      <c r="H775" t="n">
        <v>70</v>
      </c>
      <c r="I775" s="289" t="n">
        <v>45990.52083333334</v>
      </c>
      <c r="J775" s="289" t="n">
        <v>45990.00782467593</v>
      </c>
      <c r="K775" t="inlineStr">
        <is>
          <t>(12:18)</t>
        </is>
      </c>
      <c r="L775" t="inlineStr"/>
    </row>
    <row r="776">
      <c r="A776" t="inlineStr">
        <is>
          <t>YX-Republic</t>
        </is>
      </c>
      <c r="B776" t="n">
        <v>3570</v>
      </c>
      <c r="C776" t="inlineStr">
        <is>
          <t>EYW</t>
        </is>
      </c>
      <c r="D776" t="inlineStr">
        <is>
          <t>ORD</t>
        </is>
      </c>
      <c r="E776" t="inlineStr">
        <is>
          <t>XF - EXTREME WEATHER</t>
        </is>
      </c>
      <c r="F776" t="inlineStr">
        <is>
          <t>ERJ-170</t>
        </is>
      </c>
      <c r="G776" t="inlineStr">
        <is>
          <t>0640</t>
        </is>
      </c>
      <c r="H776" t="n">
        <v>49</v>
      </c>
      <c r="I776" s="289" t="n">
        <v>45990.66666666666</v>
      </c>
      <c r="J776" s="289" t="n">
        <v>45990.36384263889</v>
      </c>
      <c r="K776" t="inlineStr">
        <is>
          <t>(07:16)</t>
        </is>
      </c>
      <c r="L776" t="inlineStr"/>
    </row>
    <row r="777">
      <c r="A777" t="inlineStr">
        <is>
          <t>YX-Republic</t>
        </is>
      </c>
      <c r="B777" t="n">
        <v>3570</v>
      </c>
      <c r="C777" t="inlineStr">
        <is>
          <t>ORD</t>
        </is>
      </c>
      <c r="D777" t="inlineStr">
        <is>
          <t>BUF</t>
        </is>
      </c>
      <c r="E777" t="inlineStr">
        <is>
          <t>XF - EXTREME WEATHER</t>
        </is>
      </c>
      <c r="F777" t="inlineStr">
        <is>
          <t>ERJ-175</t>
        </is>
      </c>
      <c r="G777" t="inlineStr">
        <is>
          <t>0730</t>
        </is>
      </c>
      <c r="H777" t="n">
        <v>40</v>
      </c>
      <c r="I777" s="289" t="n">
        <v>45990.88541666666</v>
      </c>
      <c r="J777" s="289" t="n">
        <v>45989.97010414352</v>
      </c>
      <c r="K777" t="inlineStr">
        <is>
          <t>(21:58)</t>
        </is>
      </c>
      <c r="L777" t="inlineStr"/>
    </row>
    <row r="778">
      <c r="A778" t="inlineStr">
        <is>
          <t>YX-Republic</t>
        </is>
      </c>
      <c r="B778" t="n">
        <v>3572</v>
      </c>
      <c r="C778" t="inlineStr">
        <is>
          <t>ORD</t>
        </is>
      </c>
      <c r="D778" t="inlineStr">
        <is>
          <t>DCA</t>
        </is>
      </c>
      <c r="E778" t="inlineStr">
        <is>
          <t>XF - EXTREME WEATHER</t>
        </is>
      </c>
      <c r="F778" t="inlineStr">
        <is>
          <t>ERJ-175</t>
        </is>
      </c>
      <c r="G778" t="inlineStr">
        <is>
          <t>0779</t>
        </is>
      </c>
      <c r="H778" t="n">
        <v>58</v>
      </c>
      <c r="I778" s="289" t="n">
        <v>45990.87847222222</v>
      </c>
      <c r="J778" s="289" t="n">
        <v>45990.4113663426</v>
      </c>
      <c r="K778" t="inlineStr">
        <is>
          <t>(11:12)</t>
        </is>
      </c>
      <c r="L778" t="inlineStr"/>
    </row>
    <row r="779">
      <c r="A779" t="inlineStr">
        <is>
          <t>YX-Republic</t>
        </is>
      </c>
      <c r="B779" t="n">
        <v>3572</v>
      </c>
      <c r="C779" t="inlineStr">
        <is>
          <t>ORD</t>
        </is>
      </c>
      <c r="D779" t="inlineStr">
        <is>
          <t>DCA</t>
        </is>
      </c>
      <c r="E779" t="inlineStr">
        <is>
          <t>XF - EXTREME WEATHER</t>
        </is>
      </c>
      <c r="F779" t="inlineStr">
        <is>
          <t>ERJ-175</t>
        </is>
      </c>
      <c r="G779" t="inlineStr">
        <is>
          <t>0733</t>
        </is>
      </c>
      <c r="H779" t="n">
        <v>75</v>
      </c>
      <c r="I779" s="289" t="n">
        <v>45992.87847222222</v>
      </c>
      <c r="J779" s="289" t="n">
        <v>45993.04569633102</v>
      </c>
      <c r="K779" t="inlineStr">
        <is>
          <t>04:00</t>
        </is>
      </c>
      <c r="L779" t="inlineStr"/>
    </row>
    <row r="780">
      <c r="A780" t="inlineStr">
        <is>
          <t>YX-Republic</t>
        </is>
      </c>
      <c r="B780" t="n">
        <v>3574</v>
      </c>
      <c r="C780" t="inlineStr">
        <is>
          <t>ORD</t>
        </is>
      </c>
      <c r="D780" t="inlineStr">
        <is>
          <t>BUF</t>
        </is>
      </c>
      <c r="E780" t="inlineStr">
        <is>
          <t>XF - EXTREME WEATHER</t>
        </is>
      </c>
      <c r="F780" t="inlineStr">
        <is>
          <t>ERJ-175</t>
        </is>
      </c>
      <c r="G780" t="inlineStr">
        <is>
          <t>0768</t>
        </is>
      </c>
      <c r="H780" t="n">
        <v>40</v>
      </c>
      <c r="I780" s="289" t="n">
        <v>45990.75694444445</v>
      </c>
      <c r="J780" s="289" t="n">
        <v>45989.98226745371</v>
      </c>
      <c r="K780" t="inlineStr">
        <is>
          <t>(18:35)</t>
        </is>
      </c>
      <c r="L780" t="inlineStr"/>
    </row>
    <row r="781">
      <c r="A781" t="inlineStr">
        <is>
          <t>YX-Republic</t>
        </is>
      </c>
      <c r="B781" t="n">
        <v>3575</v>
      </c>
      <c r="C781" t="inlineStr">
        <is>
          <t>CVG</t>
        </is>
      </c>
      <c r="D781" t="inlineStr">
        <is>
          <t>ORD</t>
        </is>
      </c>
      <c r="E781" t="inlineStr">
        <is>
          <t>XF - EXTREME WEATHER</t>
        </is>
      </c>
      <c r="F781" t="inlineStr">
        <is>
          <t>ERJ-175</t>
        </is>
      </c>
      <c r="G781" t="inlineStr">
        <is>
          <t>0779</t>
        </is>
      </c>
      <c r="H781" t="n">
        <v>53</v>
      </c>
      <c r="I781" s="289" t="n">
        <v>45990.74305555555</v>
      </c>
      <c r="J781" s="289" t="n">
        <v>45990.03439782407</v>
      </c>
      <c r="K781" t="inlineStr">
        <is>
          <t>(17:00)</t>
        </is>
      </c>
      <c r="L781" t="inlineStr"/>
    </row>
    <row r="782">
      <c r="A782" t="inlineStr">
        <is>
          <t>YX-Republic</t>
        </is>
      </c>
      <c r="B782" t="n">
        <v>3576</v>
      </c>
      <c r="C782" t="inlineStr">
        <is>
          <t>GRB</t>
        </is>
      </c>
      <c r="D782" t="inlineStr">
        <is>
          <t>ORD</t>
        </is>
      </c>
      <c r="E782" t="inlineStr">
        <is>
          <t>XF - EXTREME WEATHER</t>
        </is>
      </c>
      <c r="F782" t="inlineStr">
        <is>
          <t>ERJ-175</t>
        </is>
      </c>
      <c r="G782" t="inlineStr">
        <is>
          <t>0751</t>
        </is>
      </c>
      <c r="H782" t="n">
        <v>66</v>
      </c>
      <c r="I782" s="289" t="n">
        <v>45990.33333333334</v>
      </c>
      <c r="J782" s="289" t="n">
        <v>45989.96145989584</v>
      </c>
      <c r="K782" t="inlineStr">
        <is>
          <t>(08:55)</t>
        </is>
      </c>
      <c r="L782" t="inlineStr"/>
    </row>
    <row r="783">
      <c r="A783" t="inlineStr">
        <is>
          <t>YX-Republic</t>
        </is>
      </c>
      <c r="B783" t="n">
        <v>3577</v>
      </c>
      <c r="C783" t="inlineStr">
        <is>
          <t>PIT</t>
        </is>
      </c>
      <c r="D783" t="inlineStr">
        <is>
          <t>ORD</t>
        </is>
      </c>
      <c r="E783" t="inlineStr">
        <is>
          <t>XF - EXTREME WEATHER</t>
        </is>
      </c>
      <c r="F783" t="inlineStr">
        <is>
          <t>ERJ-175</t>
        </is>
      </c>
      <c r="G783" t="inlineStr">
        <is>
          <t>0752</t>
        </is>
      </c>
      <c r="H783" t="n">
        <v>74</v>
      </c>
      <c r="I783" s="289" t="n">
        <v>45990.58333333334</v>
      </c>
      <c r="J783" s="289" t="n">
        <v>45990.39221311342</v>
      </c>
      <c r="K783" t="inlineStr">
        <is>
          <t>(04:35)</t>
        </is>
      </c>
      <c r="L783" t="inlineStr"/>
    </row>
    <row r="784">
      <c r="A784" t="inlineStr">
        <is>
          <t>YX-Republic</t>
        </is>
      </c>
      <c r="B784" t="n">
        <v>3577</v>
      </c>
      <c r="C784" t="inlineStr">
        <is>
          <t>ORD</t>
        </is>
      </c>
      <c r="D784" t="inlineStr">
        <is>
          <t>MCI</t>
        </is>
      </c>
      <c r="E784" t="inlineStr">
        <is>
          <t>XF - EXTREME WEATHER</t>
        </is>
      </c>
      <c r="F784" t="inlineStr">
        <is>
          <t>ERJ-175</t>
        </is>
      </c>
      <c r="G784" t="inlineStr">
        <is>
          <t>0758</t>
        </is>
      </c>
      <c r="H784" t="n">
        <v>50</v>
      </c>
      <c r="I784" s="289" t="n">
        <v>45990.66666666666</v>
      </c>
      <c r="J784" s="289" t="n">
        <v>45990.42320418981</v>
      </c>
      <c r="K784" t="inlineStr">
        <is>
          <t>(05:50)</t>
        </is>
      </c>
      <c r="L784" t="inlineStr"/>
    </row>
    <row r="785">
      <c r="A785" t="inlineStr">
        <is>
          <t>YX-Republic</t>
        </is>
      </c>
      <c r="B785" t="n">
        <v>3579</v>
      </c>
      <c r="C785" t="inlineStr">
        <is>
          <t>CVG</t>
        </is>
      </c>
      <c r="D785" t="inlineStr">
        <is>
          <t>ORD</t>
        </is>
      </c>
      <c r="E785" t="inlineStr">
        <is>
          <t>XF - EXTREME WEATHER</t>
        </is>
      </c>
      <c r="F785" t="inlineStr">
        <is>
          <t>ERJ-175</t>
        </is>
      </c>
      <c r="G785" t="inlineStr">
        <is>
          <t>0758</t>
        </is>
      </c>
      <c r="H785" t="n">
        <v>70</v>
      </c>
      <c r="I785" s="289" t="n">
        <v>45990.58958333333</v>
      </c>
      <c r="J785" s="289" t="n">
        <v>45990.46487061342</v>
      </c>
      <c r="K785" t="inlineStr">
        <is>
          <t>(02:59)</t>
        </is>
      </c>
      <c r="L785" t="inlineStr"/>
    </row>
    <row r="786">
      <c r="A786" t="inlineStr">
        <is>
          <t>YX-Republic</t>
        </is>
      </c>
      <c r="B786" t="n">
        <v>3587</v>
      </c>
      <c r="C786" t="inlineStr">
        <is>
          <t>ORD</t>
        </is>
      </c>
      <c r="D786" t="inlineStr">
        <is>
          <t>CVG</t>
        </is>
      </c>
      <c r="E786" t="inlineStr">
        <is>
          <t>XF - EXTREME WEATHER</t>
        </is>
      </c>
      <c r="F786" t="inlineStr">
        <is>
          <t>ERJ-175</t>
        </is>
      </c>
      <c r="G786" t="inlineStr">
        <is>
          <t>0758</t>
        </is>
      </c>
      <c r="H786" t="n">
        <v>44</v>
      </c>
      <c r="I786" s="289" t="n">
        <v>45990.45138888889</v>
      </c>
      <c r="J786" s="289" t="n">
        <v>45990.42320357639</v>
      </c>
      <c r="K786" t="inlineStr">
        <is>
          <t>(00:40)</t>
        </is>
      </c>
      <c r="L786" t="inlineStr"/>
    </row>
    <row r="787">
      <c r="A787" t="inlineStr">
        <is>
          <t>YX-Republic</t>
        </is>
      </c>
      <c r="B787" t="n">
        <v>3593</v>
      </c>
      <c r="C787" t="inlineStr">
        <is>
          <t>BDL</t>
        </is>
      </c>
      <c r="D787" t="inlineStr">
        <is>
          <t>ORD</t>
        </is>
      </c>
      <c r="E787" t="inlineStr">
        <is>
          <t>XF - EXTREME WEATHER</t>
        </is>
      </c>
      <c r="F787" t="inlineStr">
        <is>
          <t>ERJ-175</t>
        </is>
      </c>
      <c r="G787" t="inlineStr">
        <is>
          <t>0762</t>
        </is>
      </c>
      <c r="H787" t="n">
        <v>73</v>
      </c>
      <c r="I787" s="289" t="n">
        <v>45990.53888888889</v>
      </c>
      <c r="J787" s="289" t="n">
        <v>45990.49389759259</v>
      </c>
      <c r="K787" t="inlineStr">
        <is>
          <t>(01:04)</t>
        </is>
      </c>
      <c r="L787" t="inlineStr"/>
    </row>
    <row r="788">
      <c r="A788" t="inlineStr">
        <is>
          <t>YX-Republic</t>
        </is>
      </c>
      <c r="B788" t="n">
        <v>3593</v>
      </c>
      <c r="C788" t="inlineStr">
        <is>
          <t>ORD</t>
        </is>
      </c>
      <c r="D788" t="inlineStr">
        <is>
          <t>SAV</t>
        </is>
      </c>
      <c r="E788" t="inlineStr">
        <is>
          <t>XF - EXTREME WEATHER</t>
        </is>
      </c>
      <c r="F788" t="inlineStr">
        <is>
          <t>ERJ-175</t>
        </is>
      </c>
      <c r="G788" t="inlineStr">
        <is>
          <t>0772</t>
        </is>
      </c>
      <c r="H788" t="n">
        <v>41</v>
      </c>
      <c r="I788" s="289" t="n">
        <v>45990.74305555555</v>
      </c>
      <c r="J788" s="289" t="n">
        <v>45990.44281226852</v>
      </c>
      <c r="K788" t="inlineStr">
        <is>
          <t>(07:12)</t>
        </is>
      </c>
      <c r="L788" t="inlineStr"/>
    </row>
    <row r="789">
      <c r="A789" t="inlineStr">
        <is>
          <t>YX-Republic</t>
        </is>
      </c>
      <c r="B789" t="n">
        <v>3595</v>
      </c>
      <c r="C789" t="inlineStr">
        <is>
          <t>GRB</t>
        </is>
      </c>
      <c r="D789" t="inlineStr">
        <is>
          <t>ORD</t>
        </is>
      </c>
      <c r="E789" t="inlineStr">
        <is>
          <t>XF - EXTREME WEATHER</t>
        </is>
      </c>
      <c r="F789" t="inlineStr">
        <is>
          <t>ERJ-175</t>
        </is>
      </c>
      <c r="G789" t="inlineStr">
        <is>
          <t>0768</t>
        </is>
      </c>
      <c r="H789" t="n">
        <v>45</v>
      </c>
      <c r="I789" s="289" t="n">
        <v>45990.66041666667</v>
      </c>
      <c r="J789" s="289" t="n">
        <v>45989.98189927083</v>
      </c>
      <c r="K789" t="inlineStr">
        <is>
          <t>(16:17)</t>
        </is>
      </c>
      <c r="L789" t="inlineStr"/>
    </row>
    <row r="790">
      <c r="A790" t="inlineStr">
        <is>
          <t>YX-Republic</t>
        </is>
      </c>
      <c r="B790" t="n">
        <v>3597</v>
      </c>
      <c r="C790" t="inlineStr">
        <is>
          <t>ORD</t>
        </is>
      </c>
      <c r="D790" t="inlineStr">
        <is>
          <t>LGA</t>
        </is>
      </c>
      <c r="E790" t="inlineStr">
        <is>
          <t>XF - EXTREME WEATHER</t>
        </is>
      </c>
      <c r="F790" t="inlineStr">
        <is>
          <t>ERJ-175</t>
        </is>
      </c>
      <c r="G790" t="inlineStr">
        <is>
          <t>0767</t>
        </is>
      </c>
      <c r="H790" t="n">
        <v>41</v>
      </c>
      <c r="I790" s="289" t="n">
        <v>45990.70833333334</v>
      </c>
      <c r="J790" s="289" t="n">
        <v>45990.40379679398</v>
      </c>
      <c r="K790" t="inlineStr">
        <is>
          <t>(07:18)</t>
        </is>
      </c>
      <c r="L790" t="inlineStr"/>
    </row>
    <row r="791">
      <c r="A791" t="inlineStr">
        <is>
          <t>YX-Republic</t>
        </is>
      </c>
      <c r="B791" t="n">
        <v>3598</v>
      </c>
      <c r="C791" t="inlineStr">
        <is>
          <t>ORD</t>
        </is>
      </c>
      <c r="D791" t="inlineStr">
        <is>
          <t>SDF</t>
        </is>
      </c>
      <c r="E791" t="inlineStr">
        <is>
          <t>XF - EXTREME WEATHER</t>
        </is>
      </c>
      <c r="F791" t="inlineStr">
        <is>
          <t>ERJ-175</t>
        </is>
      </c>
      <c r="G791" t="inlineStr">
        <is>
          <t>0750</t>
        </is>
      </c>
      <c r="H791" t="n">
        <v>67</v>
      </c>
      <c r="I791" s="289" t="n">
        <v>45990.75694444445</v>
      </c>
      <c r="J791" s="289" t="n">
        <v>45990.44176962963</v>
      </c>
      <c r="K791" t="inlineStr">
        <is>
          <t>(07:33)</t>
        </is>
      </c>
      <c r="L791" t="inlineStr"/>
    </row>
    <row r="792">
      <c r="A792" t="inlineStr">
        <is>
          <t>YX-Republic</t>
        </is>
      </c>
      <c r="B792" t="n">
        <v>3601</v>
      </c>
      <c r="C792" t="inlineStr">
        <is>
          <t>DSM</t>
        </is>
      </c>
      <c r="D792" t="inlineStr">
        <is>
          <t>ORD</t>
        </is>
      </c>
      <c r="E792" t="inlineStr">
        <is>
          <t>XF - EXTREME WEATHER</t>
        </is>
      </c>
      <c r="F792" t="inlineStr">
        <is>
          <t>ERJ-175</t>
        </is>
      </c>
      <c r="G792" t="inlineStr">
        <is>
          <t>0733</t>
        </is>
      </c>
      <c r="H792" t="n">
        <v>52</v>
      </c>
      <c r="I792" s="289" t="n">
        <v>45990.48055555556</v>
      </c>
      <c r="J792" s="289" t="n">
        <v>45989.71956859954</v>
      </c>
      <c r="K792" t="inlineStr">
        <is>
          <t>(18:15)</t>
        </is>
      </c>
      <c r="L792" t="inlineStr"/>
    </row>
    <row r="793">
      <c r="A793" t="inlineStr">
        <is>
          <t>YX-Republic</t>
        </is>
      </c>
      <c r="B793" t="n">
        <v>3604</v>
      </c>
      <c r="C793" t="inlineStr">
        <is>
          <t>ORD</t>
        </is>
      </c>
      <c r="D793" t="inlineStr">
        <is>
          <t>DSM</t>
        </is>
      </c>
      <c r="E793" t="inlineStr">
        <is>
          <t>XF - EXTREME WEATHER</t>
        </is>
      </c>
      <c r="F793" t="inlineStr">
        <is>
          <t>ERJ-175</t>
        </is>
      </c>
      <c r="G793" t="inlineStr">
        <is>
          <t>0754</t>
        </is>
      </c>
      <c r="H793" t="n">
        <v>45</v>
      </c>
      <c r="I793" s="289" t="n">
        <v>45990.44444444445</v>
      </c>
      <c r="J793" s="289" t="n">
        <v>45989.71964011574</v>
      </c>
      <c r="K793" t="inlineStr">
        <is>
          <t>(17:23)</t>
        </is>
      </c>
      <c r="L793" t="inlineStr"/>
    </row>
    <row r="794">
      <c r="A794" t="inlineStr">
        <is>
          <t>YX-Republic</t>
        </is>
      </c>
      <c r="B794" t="n">
        <v>3605</v>
      </c>
      <c r="C794" t="inlineStr">
        <is>
          <t>ORD</t>
        </is>
      </c>
      <c r="D794" t="inlineStr">
        <is>
          <t>GRR</t>
        </is>
      </c>
      <c r="E794" t="inlineStr">
        <is>
          <t>XF - EXTREME WEATHER</t>
        </is>
      </c>
      <c r="F794" t="inlineStr">
        <is>
          <t>ERJ-175</t>
        </is>
      </c>
      <c r="G794" t="inlineStr">
        <is>
          <t>0750</t>
        </is>
      </c>
      <c r="H794" t="n">
        <v>49</v>
      </c>
      <c r="I794" s="289" t="n">
        <v>45990.57986111111</v>
      </c>
      <c r="J794" s="289" t="n">
        <v>45989.95570642361</v>
      </c>
      <c r="K794" t="inlineStr">
        <is>
          <t>(14:58)</t>
        </is>
      </c>
      <c r="L794" t="inlineStr"/>
    </row>
    <row r="795">
      <c r="A795" t="inlineStr">
        <is>
          <t>YX-Republic</t>
        </is>
      </c>
      <c r="B795" t="n">
        <v>3610</v>
      </c>
      <c r="C795" t="inlineStr">
        <is>
          <t>ORD</t>
        </is>
      </c>
      <c r="D795" t="inlineStr">
        <is>
          <t>YQB</t>
        </is>
      </c>
      <c r="E795" t="inlineStr">
        <is>
          <t>XF - EXTREME WEATHER</t>
        </is>
      </c>
      <c r="F795" t="inlineStr">
        <is>
          <t>ERJ-175</t>
        </is>
      </c>
      <c r="G795" t="inlineStr">
        <is>
          <t>0769</t>
        </is>
      </c>
      <c r="H795" t="n">
        <v>39</v>
      </c>
      <c r="I795" s="289" t="n">
        <v>45990.44861111111</v>
      </c>
      <c r="J795" s="289" t="n">
        <v>45990.43184045139</v>
      </c>
      <c r="K795" t="inlineStr">
        <is>
          <t>(00:24)</t>
        </is>
      </c>
      <c r="L795" t="inlineStr"/>
    </row>
    <row r="796">
      <c r="A796" t="inlineStr">
        <is>
          <t>YX-Republic</t>
        </is>
      </c>
      <c r="B796" t="n">
        <v>3611</v>
      </c>
      <c r="C796" t="inlineStr">
        <is>
          <t>STL</t>
        </is>
      </c>
      <c r="D796" t="inlineStr">
        <is>
          <t>ORD</t>
        </is>
      </c>
      <c r="E796" t="inlineStr">
        <is>
          <t>XF - EXTREME WEATHER</t>
        </is>
      </c>
      <c r="F796" t="inlineStr">
        <is>
          <t>ERJ-170</t>
        </is>
      </c>
      <c r="G796" t="inlineStr">
        <is>
          <t>0740</t>
        </is>
      </c>
      <c r="H796" t="n">
        <v>67</v>
      </c>
      <c r="I796" s="289" t="n">
        <v>45990.63472222222</v>
      </c>
      <c r="J796" s="289" t="n">
        <v>45990.40416550926</v>
      </c>
      <c r="K796" t="inlineStr">
        <is>
          <t>(05:32)</t>
        </is>
      </c>
      <c r="L796" t="inlineStr"/>
    </row>
    <row r="797">
      <c r="A797" t="inlineStr">
        <is>
          <t>YX-Republic</t>
        </is>
      </c>
      <c r="B797" t="n">
        <v>3612</v>
      </c>
      <c r="C797" t="inlineStr">
        <is>
          <t>CMH</t>
        </is>
      </c>
      <c r="D797" t="inlineStr">
        <is>
          <t>ORD</t>
        </is>
      </c>
      <c r="E797" t="inlineStr">
        <is>
          <t>XF - EXTREME WEATHER</t>
        </is>
      </c>
      <c r="F797" t="inlineStr">
        <is>
          <t>ERJ-175</t>
        </is>
      </c>
      <c r="G797" t="inlineStr">
        <is>
          <t>0763</t>
        </is>
      </c>
      <c r="H797" t="n">
        <v>60</v>
      </c>
      <c r="I797" s="289" t="n">
        <v>45990.74861111111</v>
      </c>
      <c r="J797" s="289" t="n">
        <v>45990.01358526621</v>
      </c>
      <c r="K797" t="inlineStr">
        <is>
          <t>(17:38)</t>
        </is>
      </c>
      <c r="L797" t="inlineStr"/>
    </row>
    <row r="798">
      <c r="A798" t="inlineStr">
        <is>
          <t>YX-Republic</t>
        </is>
      </c>
      <c r="B798" t="n">
        <v>3612</v>
      </c>
      <c r="C798" t="inlineStr">
        <is>
          <t>ORD</t>
        </is>
      </c>
      <c r="D798" t="inlineStr">
        <is>
          <t>YYZ</t>
        </is>
      </c>
      <c r="E798" t="inlineStr">
        <is>
          <t>XF - EXTREME WEATHER</t>
        </is>
      </c>
      <c r="F798" t="inlineStr">
        <is>
          <t>ERJ-175</t>
        </is>
      </c>
      <c r="G798" t="inlineStr">
        <is>
          <t>0746</t>
        </is>
      </c>
      <c r="H798" t="n">
        <v>77</v>
      </c>
      <c r="I798" s="289" t="n">
        <v>45991.70138888889</v>
      </c>
      <c r="J798" s="289" t="n">
        <v>45991.74699888889</v>
      </c>
      <c r="K798" t="inlineStr">
        <is>
          <t>01:05</t>
        </is>
      </c>
      <c r="L798" t="inlineStr"/>
    </row>
    <row r="799">
      <c r="A799" t="inlineStr">
        <is>
          <t>YX-Republic</t>
        </is>
      </c>
      <c r="B799" t="n">
        <v>3614</v>
      </c>
      <c r="C799" t="inlineStr">
        <is>
          <t>ORD</t>
        </is>
      </c>
      <c r="D799" t="inlineStr">
        <is>
          <t>CMH</t>
        </is>
      </c>
      <c r="E799" t="inlineStr">
        <is>
          <t>XF - EXTREME WEATHER</t>
        </is>
      </c>
      <c r="F799" t="inlineStr">
        <is>
          <t>ERJ-175</t>
        </is>
      </c>
      <c r="G799" t="inlineStr">
        <is>
          <t>0639</t>
        </is>
      </c>
      <c r="H799" t="n">
        <v>48</v>
      </c>
      <c r="I799" s="289" t="n">
        <v>45990.88541666666</v>
      </c>
      <c r="J799" s="289" t="n">
        <v>45990.34373760417</v>
      </c>
      <c r="K799" t="inlineStr">
        <is>
          <t>(13:00)</t>
        </is>
      </c>
      <c r="L799" t="inlineStr"/>
    </row>
    <row r="800">
      <c r="A800" t="inlineStr">
        <is>
          <t>YX-Republic</t>
        </is>
      </c>
      <c r="B800" t="n">
        <v>3615</v>
      </c>
      <c r="C800" t="inlineStr">
        <is>
          <t>ORD</t>
        </is>
      </c>
      <c r="D800" t="inlineStr">
        <is>
          <t>OMA</t>
        </is>
      </c>
      <c r="E800" t="inlineStr">
        <is>
          <t>XF - EXTREME WEATHER</t>
        </is>
      </c>
      <c r="F800" t="inlineStr">
        <is>
          <t>ERJ-175</t>
        </is>
      </c>
      <c r="G800" t="inlineStr">
        <is>
          <t>0730</t>
        </is>
      </c>
      <c r="H800" t="n">
        <v>45</v>
      </c>
      <c r="I800" s="289" t="n">
        <v>45990.65972222222</v>
      </c>
      <c r="J800" s="289" t="n">
        <v>45989.96322804398</v>
      </c>
      <c r="K800" t="inlineStr">
        <is>
          <t>(16:42)</t>
        </is>
      </c>
      <c r="L800" t="inlineStr"/>
    </row>
    <row r="801">
      <c r="A801" t="inlineStr">
        <is>
          <t>YX-Republic</t>
        </is>
      </c>
      <c r="B801" t="n">
        <v>3615</v>
      </c>
      <c r="C801" t="inlineStr">
        <is>
          <t>ORD</t>
        </is>
      </c>
      <c r="D801" t="inlineStr">
        <is>
          <t>SAV</t>
        </is>
      </c>
      <c r="E801" t="inlineStr">
        <is>
          <t>XF - EXTREME WEATHER</t>
        </is>
      </c>
      <c r="F801" t="inlineStr">
        <is>
          <t>ERJ-175</t>
        </is>
      </c>
      <c r="G801" t="inlineStr">
        <is>
          <t>0772</t>
        </is>
      </c>
      <c r="H801" t="n">
        <v>28</v>
      </c>
      <c r="I801" s="289" t="n">
        <v>45991.02083333334</v>
      </c>
      <c r="J801" s="289" t="n">
        <v>45990.44293740741</v>
      </c>
      <c r="K801" t="inlineStr">
        <is>
          <t>(13:52)</t>
        </is>
      </c>
      <c r="L801" t="inlineStr"/>
    </row>
    <row r="802">
      <c r="A802" t="inlineStr">
        <is>
          <t>YX-Republic</t>
        </is>
      </c>
      <c r="B802" t="n">
        <v>3619</v>
      </c>
      <c r="C802" t="inlineStr">
        <is>
          <t>MKE</t>
        </is>
      </c>
      <c r="D802" t="inlineStr">
        <is>
          <t>ORD</t>
        </is>
      </c>
      <c r="E802" t="inlineStr">
        <is>
          <t>XF - EXTREME WEATHER</t>
        </is>
      </c>
      <c r="F802" t="inlineStr">
        <is>
          <t>ERJ-175</t>
        </is>
      </c>
      <c r="G802" t="inlineStr">
        <is>
          <t>0767</t>
        </is>
      </c>
      <c r="H802" t="n">
        <v>50</v>
      </c>
      <c r="I802" s="289" t="n">
        <v>45990.61458333334</v>
      </c>
      <c r="J802" s="289" t="n">
        <v>45989.72025351852</v>
      </c>
      <c r="K802" t="inlineStr">
        <is>
          <t>(21:27)</t>
        </is>
      </c>
      <c r="L802" t="inlineStr"/>
    </row>
    <row r="803">
      <c r="A803" t="inlineStr">
        <is>
          <t>YX-Republic</t>
        </is>
      </c>
      <c r="B803" t="n">
        <v>3620</v>
      </c>
      <c r="C803" t="inlineStr">
        <is>
          <t>MSP</t>
        </is>
      </c>
      <c r="D803" t="inlineStr">
        <is>
          <t>ORD</t>
        </is>
      </c>
      <c r="E803" t="inlineStr">
        <is>
          <t>XF - EXTREME WEATHER</t>
        </is>
      </c>
      <c r="F803" t="inlineStr">
        <is>
          <t>ERJ-175</t>
        </is>
      </c>
      <c r="G803" t="inlineStr">
        <is>
          <t>0767</t>
        </is>
      </c>
      <c r="H803" t="n">
        <v>66</v>
      </c>
      <c r="I803" s="289" t="n">
        <v>45990.41319444445</v>
      </c>
      <c r="J803" s="289" t="n">
        <v>45990.56895768519</v>
      </c>
      <c r="K803" t="inlineStr">
        <is>
          <t>03:44</t>
        </is>
      </c>
      <c r="L803" t="inlineStr"/>
    </row>
    <row r="804">
      <c r="A804" t="inlineStr">
        <is>
          <t>YX-Republic</t>
        </is>
      </c>
      <c r="B804" t="n">
        <v>3624</v>
      </c>
      <c r="C804" t="inlineStr">
        <is>
          <t>ORD</t>
        </is>
      </c>
      <c r="D804" t="inlineStr">
        <is>
          <t>CMH</t>
        </is>
      </c>
      <c r="E804" t="inlineStr">
        <is>
          <t>XF - EXTREME WEATHER</t>
        </is>
      </c>
      <c r="F804" t="inlineStr">
        <is>
          <t>ERJ-170</t>
        </is>
      </c>
      <c r="G804" t="inlineStr">
        <is>
          <t>0773</t>
        </is>
      </c>
      <c r="H804" t="n">
        <v>47</v>
      </c>
      <c r="I804" s="289" t="n">
        <v>45990.81597222222</v>
      </c>
      <c r="J804" s="289" t="n">
        <v>45990.46603917824</v>
      </c>
      <c r="K804" t="inlineStr">
        <is>
          <t>(08:23)</t>
        </is>
      </c>
      <c r="L804" t="inlineStr"/>
    </row>
    <row r="805">
      <c r="A805" t="inlineStr">
        <is>
          <t>YX-Republic</t>
        </is>
      </c>
      <c r="B805" t="n">
        <v>3628</v>
      </c>
      <c r="C805" t="inlineStr">
        <is>
          <t>ORD</t>
        </is>
      </c>
      <c r="D805" t="inlineStr">
        <is>
          <t>IND</t>
        </is>
      </c>
      <c r="E805" t="inlineStr">
        <is>
          <t>XF - EXTREME WEATHER</t>
        </is>
      </c>
      <c r="F805" t="inlineStr">
        <is>
          <t>ERJ-175</t>
        </is>
      </c>
      <c r="G805" t="inlineStr">
        <is>
          <t>0752</t>
        </is>
      </c>
      <c r="H805" t="n">
        <v>78</v>
      </c>
      <c r="I805" s="289" t="n">
        <v>45990.74305555555</v>
      </c>
      <c r="J805" s="289" t="n">
        <v>45990.35062236111</v>
      </c>
      <c r="K805" t="inlineStr">
        <is>
          <t>(09:25)</t>
        </is>
      </c>
      <c r="L805" t="inlineStr"/>
    </row>
    <row r="806">
      <c r="A806" t="inlineStr">
        <is>
          <t>YX-Republic</t>
        </is>
      </c>
      <c r="B806" t="n">
        <v>3628</v>
      </c>
      <c r="C806" t="inlineStr">
        <is>
          <t>ORD</t>
        </is>
      </c>
      <c r="D806" t="inlineStr">
        <is>
          <t>IND</t>
        </is>
      </c>
      <c r="E806" t="inlineStr">
        <is>
          <t>XF - EXTREME WEATHER</t>
        </is>
      </c>
      <c r="F806" t="inlineStr">
        <is>
          <t>ERJ-175</t>
        </is>
      </c>
      <c r="G806" t="inlineStr">
        <is>
          <t>0756</t>
        </is>
      </c>
      <c r="H806" t="n">
        <v>75</v>
      </c>
      <c r="I806" s="289" t="n">
        <v>45991.74305555555</v>
      </c>
      <c r="J806" s="289" t="n">
        <v>45991.77273996528</v>
      </c>
      <c r="K806" t="inlineStr">
        <is>
          <t>00:42</t>
        </is>
      </c>
      <c r="L806" t="inlineStr"/>
    </row>
    <row r="807">
      <c r="A807" t="inlineStr">
        <is>
          <t>YX-Republic</t>
        </is>
      </c>
      <c r="B807" t="n">
        <v>3628</v>
      </c>
      <c r="C807" t="inlineStr">
        <is>
          <t>ORD</t>
        </is>
      </c>
      <c r="D807" t="inlineStr">
        <is>
          <t>IND</t>
        </is>
      </c>
      <c r="E807" t="inlineStr">
        <is>
          <t>XF - EXTREME WEATHER</t>
        </is>
      </c>
      <c r="F807" t="inlineStr">
        <is>
          <t>ERJ-175</t>
        </is>
      </c>
      <c r="G807" t="inlineStr">
        <is>
          <t>0648</t>
        </is>
      </c>
      <c r="H807" t="n">
        <v>77</v>
      </c>
      <c r="I807" s="289" t="n">
        <v>45992.74305555555</v>
      </c>
      <c r="J807" s="289" t="n">
        <v>45993.04099628472</v>
      </c>
      <c r="K807" t="inlineStr">
        <is>
          <t>07:09</t>
        </is>
      </c>
      <c r="L807" t="inlineStr"/>
    </row>
    <row r="808">
      <c r="A808" t="inlineStr">
        <is>
          <t>YX-Republic</t>
        </is>
      </c>
      <c r="B808" t="n">
        <v>3632</v>
      </c>
      <c r="C808" t="inlineStr">
        <is>
          <t>GSP</t>
        </is>
      </c>
      <c r="D808" t="inlineStr">
        <is>
          <t>ORD</t>
        </is>
      </c>
      <c r="E808" t="inlineStr">
        <is>
          <t>XF - EXTREME WEATHER</t>
        </is>
      </c>
      <c r="F808" t="inlineStr">
        <is>
          <t>ERJ-175</t>
        </is>
      </c>
      <c r="G808" t="inlineStr">
        <is>
          <t>0782</t>
        </is>
      </c>
      <c r="H808" t="n">
        <v>77</v>
      </c>
      <c r="I808" s="289" t="n">
        <v>45990.38194444445</v>
      </c>
      <c r="J808" s="289" t="n">
        <v>45990.37885512732</v>
      </c>
      <c r="K808" t="inlineStr">
        <is>
          <t>(00:04)</t>
        </is>
      </c>
      <c r="L808" t="inlineStr"/>
    </row>
    <row r="809">
      <c r="A809" t="inlineStr">
        <is>
          <t>YX-Republic</t>
        </is>
      </c>
      <c r="B809" t="n">
        <v>3632</v>
      </c>
      <c r="C809" t="inlineStr">
        <is>
          <t>GSP</t>
        </is>
      </c>
      <c r="D809" t="inlineStr">
        <is>
          <t>ORD</t>
        </is>
      </c>
      <c r="E809" t="inlineStr">
        <is>
          <t>XF - EXTREME WEATHER</t>
        </is>
      </c>
      <c r="F809" t="inlineStr">
        <is>
          <t>ERJ-175</t>
        </is>
      </c>
      <c r="G809" t="inlineStr">
        <is>
          <t>0757</t>
        </is>
      </c>
      <c r="H809" t="n">
        <v>72</v>
      </c>
      <c r="I809" s="289" t="n">
        <v>45993.38819444444</v>
      </c>
      <c r="J809" s="289" t="n">
        <v>45993.08977619213</v>
      </c>
      <c r="K809" t="inlineStr">
        <is>
          <t>(07:09)</t>
        </is>
      </c>
      <c r="L809" t="inlineStr"/>
    </row>
    <row r="810">
      <c r="A810" t="inlineStr">
        <is>
          <t>YX-Republic</t>
        </is>
      </c>
      <c r="B810" t="n">
        <v>3635</v>
      </c>
      <c r="C810" t="inlineStr">
        <is>
          <t>PWM</t>
        </is>
      </c>
      <c r="D810" t="inlineStr">
        <is>
          <t>ORD</t>
        </is>
      </c>
      <c r="E810" t="inlineStr">
        <is>
          <t>XF - EXTREME WEATHER</t>
        </is>
      </c>
      <c r="F810" t="inlineStr">
        <is>
          <t>ERJ-175</t>
        </is>
      </c>
      <c r="G810" t="inlineStr">
        <is>
          <t>0750</t>
        </is>
      </c>
      <c r="H810" t="n">
        <v>68</v>
      </c>
      <c r="I810" s="289" t="n">
        <v>45990.40625</v>
      </c>
      <c r="J810" s="289" t="n">
        <v>45989.99730226852</v>
      </c>
      <c r="K810" t="inlineStr">
        <is>
          <t>(09:48)</t>
        </is>
      </c>
      <c r="L810" t="inlineStr"/>
    </row>
    <row r="811">
      <c r="A811" t="inlineStr">
        <is>
          <t>YX-Republic</t>
        </is>
      </c>
      <c r="B811" t="n">
        <v>3635</v>
      </c>
      <c r="C811" t="inlineStr">
        <is>
          <t>ORD</t>
        </is>
      </c>
      <c r="D811" t="inlineStr">
        <is>
          <t>BNA</t>
        </is>
      </c>
      <c r="E811" t="inlineStr">
        <is>
          <t>XF - EXTREME WEATHER</t>
        </is>
      </c>
      <c r="F811" t="inlineStr">
        <is>
          <t>ERJ-175</t>
        </is>
      </c>
      <c r="G811" t="inlineStr">
        <is>
          <t>0756</t>
        </is>
      </c>
      <c r="H811" t="n">
        <v>59</v>
      </c>
      <c r="I811" s="289" t="n">
        <v>45990.53125</v>
      </c>
      <c r="J811" s="289" t="n">
        <v>45990.32882914352</v>
      </c>
      <c r="K811" t="inlineStr">
        <is>
          <t>(04:51)</t>
        </is>
      </c>
      <c r="L811" t="inlineStr"/>
    </row>
    <row r="812">
      <c r="A812" t="inlineStr">
        <is>
          <t>YX-Republic</t>
        </is>
      </c>
      <c r="B812" t="n">
        <v>3639</v>
      </c>
      <c r="C812" t="inlineStr">
        <is>
          <t>ORD</t>
        </is>
      </c>
      <c r="D812" t="inlineStr">
        <is>
          <t>CLE</t>
        </is>
      </c>
      <c r="E812" t="inlineStr">
        <is>
          <t>XF - EXTREME WEATHER</t>
        </is>
      </c>
      <c r="F812" t="inlineStr">
        <is>
          <t>ERJ-175</t>
        </is>
      </c>
      <c r="G812" t="inlineStr">
        <is>
          <t>0784</t>
        </is>
      </c>
      <c r="H812" t="n">
        <v>53</v>
      </c>
      <c r="I812" s="289" t="n">
        <v>45990.89930555555</v>
      </c>
      <c r="J812" s="289" t="n">
        <v>45990.45908416666</v>
      </c>
      <c r="K812" t="inlineStr">
        <is>
          <t>(10:33)</t>
        </is>
      </c>
      <c r="L812" t="inlineStr"/>
    </row>
    <row r="813">
      <c r="A813" t="inlineStr">
        <is>
          <t>YX-Republic</t>
        </is>
      </c>
      <c r="B813" t="n">
        <v>3640</v>
      </c>
      <c r="C813" t="inlineStr">
        <is>
          <t>YYZ</t>
        </is>
      </c>
      <c r="D813" t="inlineStr">
        <is>
          <t>ORD</t>
        </is>
      </c>
      <c r="E813" t="inlineStr">
        <is>
          <t>XF - EXTREME WEATHER</t>
        </is>
      </c>
      <c r="F813" t="inlineStr">
        <is>
          <t>ERJ-175</t>
        </is>
      </c>
      <c r="G813" t="inlineStr">
        <is>
          <t>0746</t>
        </is>
      </c>
      <c r="H813" t="n">
        <v>74</v>
      </c>
      <c r="I813" s="289" t="n">
        <v>45991.875</v>
      </c>
      <c r="J813" s="289" t="n">
        <v>45991.78872596065</v>
      </c>
      <c r="K813" t="inlineStr">
        <is>
          <t>(02:04)</t>
        </is>
      </c>
      <c r="L813" t="inlineStr"/>
    </row>
    <row r="814">
      <c r="A814" t="inlineStr">
        <is>
          <t>YX-Republic</t>
        </is>
      </c>
      <c r="B814" t="n">
        <v>3643</v>
      </c>
      <c r="C814" t="inlineStr">
        <is>
          <t>LGA</t>
        </is>
      </c>
      <c r="D814" t="inlineStr">
        <is>
          <t>ORD</t>
        </is>
      </c>
      <c r="E814" t="inlineStr">
        <is>
          <t>XF - EXTREME WEATHER</t>
        </is>
      </c>
      <c r="F814" t="inlineStr">
        <is>
          <t>ERJ-175</t>
        </is>
      </c>
      <c r="G814" t="inlineStr">
        <is>
          <t>0767</t>
        </is>
      </c>
      <c r="H814" t="n">
        <v>62</v>
      </c>
      <c r="I814" s="289" t="n">
        <v>45990.88541666666</v>
      </c>
      <c r="J814" s="289" t="n">
        <v>45990.44552835648</v>
      </c>
      <c r="K814" t="inlineStr">
        <is>
          <t>(10:33)</t>
        </is>
      </c>
      <c r="L814" t="inlineStr"/>
    </row>
    <row r="815">
      <c r="A815" t="inlineStr">
        <is>
          <t>YX-Republic</t>
        </is>
      </c>
      <c r="B815" t="n">
        <v>3653</v>
      </c>
      <c r="C815" t="inlineStr">
        <is>
          <t>SDF</t>
        </is>
      </c>
      <c r="D815" t="inlineStr">
        <is>
          <t>ORD</t>
        </is>
      </c>
      <c r="E815" t="inlineStr">
        <is>
          <t>XF - EXTREME WEATHER</t>
        </is>
      </c>
      <c r="F815" t="inlineStr">
        <is>
          <t>ERJ-175</t>
        </is>
      </c>
      <c r="G815" t="inlineStr">
        <is>
          <t>0787</t>
        </is>
      </c>
      <c r="H815" t="n">
        <v>51</v>
      </c>
      <c r="I815" s="289" t="n">
        <v>45990.375</v>
      </c>
      <c r="J815" s="289" t="n">
        <v>45990.45550899306</v>
      </c>
      <c r="K815" t="inlineStr">
        <is>
          <t>01:55</t>
        </is>
      </c>
      <c r="L815" t="inlineStr"/>
    </row>
    <row r="816">
      <c r="A816" t="inlineStr">
        <is>
          <t>YX-Republic</t>
        </is>
      </c>
      <c r="B816" t="n">
        <v>3659</v>
      </c>
      <c r="C816" t="inlineStr">
        <is>
          <t>YOW</t>
        </is>
      </c>
      <c r="D816" t="inlineStr">
        <is>
          <t>ORD</t>
        </is>
      </c>
      <c r="E816" t="inlineStr">
        <is>
          <t>XF - EXTREME WEATHER</t>
        </is>
      </c>
      <c r="F816" t="inlineStr">
        <is>
          <t>ERJ-175</t>
        </is>
      </c>
      <c r="G816" t="inlineStr">
        <is>
          <t>0779</t>
        </is>
      </c>
      <c r="H816" t="n">
        <v>65</v>
      </c>
      <c r="I816" s="289" t="n">
        <v>45990.71805555555</v>
      </c>
      <c r="J816" s="289" t="n">
        <v>45990.45302113426</v>
      </c>
      <c r="K816" t="inlineStr">
        <is>
          <t>(06:21)</t>
        </is>
      </c>
      <c r="L816" t="inlineStr"/>
    </row>
    <row r="817">
      <c r="A817" t="inlineStr">
        <is>
          <t>YX-Republic</t>
        </is>
      </c>
      <c r="B817" t="n">
        <v>3660</v>
      </c>
      <c r="C817" t="inlineStr">
        <is>
          <t>ORD</t>
        </is>
      </c>
      <c r="D817" t="inlineStr">
        <is>
          <t>DCA</t>
        </is>
      </c>
      <c r="E817" t="inlineStr">
        <is>
          <t>XF - EXTREME WEATHER</t>
        </is>
      </c>
      <c r="F817" t="inlineStr">
        <is>
          <t>ERJ-175</t>
        </is>
      </c>
      <c r="G817" t="inlineStr">
        <is>
          <t>0741</t>
        </is>
      </c>
      <c r="H817" t="n">
        <v>43</v>
      </c>
      <c r="I817" s="289" t="n">
        <v>45990.81597222222</v>
      </c>
      <c r="J817" s="289" t="n">
        <v>45989.99996113426</v>
      </c>
      <c r="K817" t="inlineStr">
        <is>
          <t>(19:35)</t>
        </is>
      </c>
      <c r="L817" t="inlineStr"/>
    </row>
    <row r="818">
      <c r="A818" t="inlineStr">
        <is>
          <t>YX-Republic</t>
        </is>
      </c>
      <c r="B818" t="n">
        <v>3661</v>
      </c>
      <c r="C818" t="inlineStr">
        <is>
          <t>ORD</t>
        </is>
      </c>
      <c r="D818" t="inlineStr">
        <is>
          <t>DCA</t>
        </is>
      </c>
      <c r="E818" t="inlineStr">
        <is>
          <t>XF - EXTREME WEATHER</t>
        </is>
      </c>
      <c r="F818" t="inlineStr">
        <is>
          <t>ERJ-175</t>
        </is>
      </c>
      <c r="G818" t="inlineStr">
        <is>
          <t>0639</t>
        </is>
      </c>
      <c r="H818" t="n">
        <v>44</v>
      </c>
      <c r="I818" s="289" t="n">
        <v>45990.66666666666</v>
      </c>
      <c r="J818" s="289" t="n">
        <v>45990.40443212963</v>
      </c>
      <c r="K818" t="inlineStr">
        <is>
          <t>(06:17)</t>
        </is>
      </c>
      <c r="L818" t="inlineStr"/>
    </row>
    <row r="819">
      <c r="A819" t="inlineStr">
        <is>
          <t>YX-Republic</t>
        </is>
      </c>
      <c r="B819" t="n">
        <v>3663</v>
      </c>
      <c r="C819" t="inlineStr">
        <is>
          <t>YOW</t>
        </is>
      </c>
      <c r="D819" t="inlineStr">
        <is>
          <t>ORD</t>
        </is>
      </c>
      <c r="E819" t="inlineStr">
        <is>
          <t>XF - EXTREME WEATHER</t>
        </is>
      </c>
      <c r="F819" t="inlineStr">
        <is>
          <t>ERJ-175</t>
        </is>
      </c>
      <c r="G819" t="inlineStr">
        <is>
          <t>0768</t>
        </is>
      </c>
      <c r="H819" t="n">
        <v>64</v>
      </c>
      <c r="I819" s="289" t="n">
        <v>45990.46527777778</v>
      </c>
      <c r="J819" s="289" t="n">
        <v>45990.39581185185</v>
      </c>
      <c r="K819" t="inlineStr">
        <is>
          <t>(01:40)</t>
        </is>
      </c>
      <c r="L819" t="inlineStr"/>
    </row>
    <row r="820">
      <c r="A820" t="inlineStr">
        <is>
          <t>YX-Republic</t>
        </is>
      </c>
      <c r="B820" t="n">
        <v>3667</v>
      </c>
      <c r="C820" t="inlineStr">
        <is>
          <t>ORD</t>
        </is>
      </c>
      <c r="D820" t="inlineStr">
        <is>
          <t>DTW</t>
        </is>
      </c>
      <c r="E820" t="inlineStr">
        <is>
          <t>XF - EXTREME WEATHER</t>
        </is>
      </c>
      <c r="F820" t="inlineStr">
        <is>
          <t>ERJ-175</t>
        </is>
      </c>
      <c r="G820" t="inlineStr">
        <is>
          <t>0763</t>
        </is>
      </c>
      <c r="H820" t="n">
        <v>61</v>
      </c>
      <c r="I820" s="289" t="n">
        <v>45990.88055555556</v>
      </c>
      <c r="J820" s="289" t="n">
        <v>45989.97197799769</v>
      </c>
      <c r="K820" t="inlineStr">
        <is>
          <t>(21:48)</t>
        </is>
      </c>
      <c r="L820" t="inlineStr"/>
    </row>
    <row r="821">
      <c r="A821" t="inlineStr">
        <is>
          <t>YX-Republic</t>
        </is>
      </c>
      <c r="B821" t="n">
        <v>3667</v>
      </c>
      <c r="C821" t="inlineStr">
        <is>
          <t>ORD</t>
        </is>
      </c>
      <c r="D821" t="inlineStr">
        <is>
          <t>DTW</t>
        </is>
      </c>
      <c r="E821" t="inlineStr">
        <is>
          <t>XF - EXTREME WEATHER</t>
        </is>
      </c>
      <c r="F821" t="inlineStr">
        <is>
          <t>ERJ-175</t>
        </is>
      </c>
      <c r="G821" t="inlineStr">
        <is>
          <t>0786</t>
        </is>
      </c>
      <c r="H821" t="n">
        <v>74</v>
      </c>
      <c r="I821" s="289" t="n">
        <v>45991.88055555556</v>
      </c>
      <c r="J821" s="289" t="n">
        <v>45992.04310167824</v>
      </c>
      <c r="K821" t="inlineStr">
        <is>
          <t>03:54</t>
        </is>
      </c>
      <c r="L821" t="inlineStr"/>
    </row>
    <row r="822">
      <c r="A822" t="inlineStr">
        <is>
          <t>YX-Republic</t>
        </is>
      </c>
      <c r="B822" t="n">
        <v>3667</v>
      </c>
      <c r="C822" t="inlineStr">
        <is>
          <t>ORD</t>
        </is>
      </c>
      <c r="D822" t="inlineStr">
        <is>
          <t>DTW</t>
        </is>
      </c>
      <c r="E822" t="inlineStr">
        <is>
          <t>XF - EXTREME WEATHER</t>
        </is>
      </c>
      <c r="F822" t="inlineStr">
        <is>
          <t>ERJ-175</t>
        </is>
      </c>
      <c r="G822" t="inlineStr">
        <is>
          <t>0779</t>
        </is>
      </c>
      <c r="H822" t="n">
        <v>62</v>
      </c>
      <c r="I822" s="289" t="n">
        <v>45992.88055555556</v>
      </c>
      <c r="J822" s="289" t="n">
        <v>45993.0462750463</v>
      </c>
      <c r="K822" t="inlineStr">
        <is>
          <t>03:58</t>
        </is>
      </c>
      <c r="L822" t="inlineStr"/>
    </row>
    <row r="823">
      <c r="A823" t="inlineStr">
        <is>
          <t>YX-Republic</t>
        </is>
      </c>
      <c r="B823" t="n">
        <v>3668</v>
      </c>
      <c r="C823" t="inlineStr">
        <is>
          <t>IND</t>
        </is>
      </c>
      <c r="D823" t="inlineStr">
        <is>
          <t>ORD</t>
        </is>
      </c>
      <c r="E823" t="inlineStr">
        <is>
          <t>XF - EXTREME WEATHER</t>
        </is>
      </c>
      <c r="F823" t="inlineStr">
        <is>
          <t>ERJ-175</t>
        </is>
      </c>
      <c r="G823" t="inlineStr">
        <is>
          <t>0779</t>
        </is>
      </c>
      <c r="H823" t="n">
        <v>39</v>
      </c>
      <c r="I823" s="289" t="n">
        <v>45990.52638888889</v>
      </c>
      <c r="J823" s="289" t="n">
        <v>45990.45289109954</v>
      </c>
      <c r="K823" t="inlineStr">
        <is>
          <t>(01:45)</t>
        </is>
      </c>
      <c r="L823" t="inlineStr"/>
    </row>
    <row r="824">
      <c r="A824" t="inlineStr">
        <is>
          <t>YX-Republic</t>
        </is>
      </c>
      <c r="B824" t="n">
        <v>3670</v>
      </c>
      <c r="C824" t="inlineStr">
        <is>
          <t>ORD</t>
        </is>
      </c>
      <c r="D824" t="inlineStr">
        <is>
          <t>RIC</t>
        </is>
      </c>
      <c r="E824" t="inlineStr">
        <is>
          <t>XF - EXTREME WEATHER</t>
        </is>
      </c>
      <c r="F824" t="inlineStr">
        <is>
          <t>ERJ-175</t>
        </is>
      </c>
      <c r="G824" t="inlineStr">
        <is>
          <t>0782</t>
        </is>
      </c>
      <c r="H824" t="n">
        <v>53</v>
      </c>
      <c r="I824" s="289" t="n">
        <v>45990.60555555556</v>
      </c>
      <c r="J824" s="289" t="n">
        <v>45990.33726454861</v>
      </c>
      <c r="K824" t="inlineStr">
        <is>
          <t>(06:26)</t>
        </is>
      </c>
      <c r="L824" t="inlineStr"/>
    </row>
    <row r="825">
      <c r="A825" t="inlineStr">
        <is>
          <t>YX-Republic</t>
        </is>
      </c>
      <c r="B825" t="n">
        <v>3671</v>
      </c>
      <c r="C825" t="inlineStr">
        <is>
          <t>GSP</t>
        </is>
      </c>
      <c r="D825" t="inlineStr">
        <is>
          <t>ORD</t>
        </is>
      </c>
      <c r="E825" t="inlineStr">
        <is>
          <t>XF - EXTREME WEATHER</t>
        </is>
      </c>
      <c r="F825" t="inlineStr">
        <is>
          <t>ERJ-175</t>
        </is>
      </c>
      <c r="G825" t="inlineStr">
        <is>
          <t>0740</t>
        </is>
      </c>
      <c r="H825" t="n">
        <v>44</v>
      </c>
      <c r="I825" s="289" t="n">
        <v>45990.90625</v>
      </c>
      <c r="J825" s="289" t="n">
        <v>45990.35627335648</v>
      </c>
      <c r="K825" t="inlineStr">
        <is>
          <t>(13:11)</t>
        </is>
      </c>
      <c r="L825" t="inlineStr"/>
    </row>
    <row r="826">
      <c r="A826" t="inlineStr">
        <is>
          <t>YX-Republic</t>
        </is>
      </c>
      <c r="B826" t="n">
        <v>3674</v>
      </c>
      <c r="C826" t="inlineStr">
        <is>
          <t>ORD</t>
        </is>
      </c>
      <c r="D826" t="inlineStr">
        <is>
          <t>YYZ</t>
        </is>
      </c>
      <c r="E826" t="inlineStr">
        <is>
          <t>XF - EXTREME WEATHER</t>
        </is>
      </c>
      <c r="F826" t="inlineStr">
        <is>
          <t>ERJ-175</t>
        </is>
      </c>
      <c r="G826" t="inlineStr">
        <is>
          <t>0740</t>
        </is>
      </c>
      <c r="H826" t="n">
        <v>42</v>
      </c>
      <c r="I826" s="289" t="n">
        <v>45990.46875</v>
      </c>
      <c r="J826" s="289" t="n">
        <v>45990.31439979166</v>
      </c>
      <c r="K826" t="inlineStr">
        <is>
          <t>(03:42)</t>
        </is>
      </c>
      <c r="L826" t="inlineStr"/>
    </row>
    <row r="827">
      <c r="A827" t="inlineStr">
        <is>
          <t>YX-Republic</t>
        </is>
      </c>
      <c r="B827" t="n">
        <v>3677</v>
      </c>
      <c r="C827" t="inlineStr">
        <is>
          <t>IND</t>
        </is>
      </c>
      <c r="D827" t="inlineStr">
        <is>
          <t>ORD</t>
        </is>
      </c>
      <c r="E827" t="inlineStr">
        <is>
          <t>XF - EXTREME WEATHER</t>
        </is>
      </c>
      <c r="F827" t="inlineStr">
        <is>
          <t>ERJ-175</t>
        </is>
      </c>
      <c r="G827" t="inlineStr">
        <is>
          <t>0756</t>
        </is>
      </c>
      <c r="H827" t="n">
        <v>56</v>
      </c>
      <c r="I827" s="289" t="n">
        <v>45990.47569444445</v>
      </c>
      <c r="J827" s="289" t="n">
        <v>45990.37043142361</v>
      </c>
      <c r="K827" t="inlineStr">
        <is>
          <t>(02:31)</t>
        </is>
      </c>
      <c r="L827" t="inlineStr"/>
    </row>
    <row r="828">
      <c r="A828" t="inlineStr">
        <is>
          <t>YX-Republic</t>
        </is>
      </c>
      <c r="B828" t="n">
        <v>3685</v>
      </c>
      <c r="C828" t="inlineStr">
        <is>
          <t>ORD</t>
        </is>
      </c>
      <c r="D828" t="inlineStr">
        <is>
          <t>EYW</t>
        </is>
      </c>
      <c r="E828" t="inlineStr">
        <is>
          <t>XF - EXTREME WEATHER</t>
        </is>
      </c>
      <c r="F828" t="inlineStr">
        <is>
          <t>ERJ-170</t>
        </is>
      </c>
      <c r="G828" t="inlineStr">
        <is>
          <t>0640</t>
        </is>
      </c>
      <c r="H828" t="n">
        <v>44</v>
      </c>
      <c r="I828" s="289" t="n">
        <v>45990.45833333334</v>
      </c>
      <c r="J828" s="289" t="n">
        <v>45990.32211678241</v>
      </c>
      <c r="K828" t="inlineStr">
        <is>
          <t>(03:16)</t>
        </is>
      </c>
      <c r="L828" t="inlineStr"/>
    </row>
    <row r="829">
      <c r="A829" t="inlineStr">
        <is>
          <t>YX-Republic</t>
        </is>
      </c>
      <c r="B829" t="n">
        <v>3686</v>
      </c>
      <c r="C829" t="inlineStr">
        <is>
          <t>RIC</t>
        </is>
      </c>
      <c r="D829" t="inlineStr">
        <is>
          <t>ORD</t>
        </is>
      </c>
      <c r="E829" t="inlineStr">
        <is>
          <t>XF - EXTREME WEATHER</t>
        </is>
      </c>
      <c r="F829" t="inlineStr">
        <is>
          <t>ERJ-175</t>
        </is>
      </c>
      <c r="G829" t="inlineStr">
        <is>
          <t>0773</t>
        </is>
      </c>
      <c r="H829" t="n">
        <v>63</v>
      </c>
      <c r="I829" s="289" t="n">
        <v>45990.71875</v>
      </c>
      <c r="J829" s="289" t="n">
        <v>45990.50764101852</v>
      </c>
      <c r="K829" t="inlineStr">
        <is>
          <t>(05:04)</t>
        </is>
      </c>
      <c r="L829" t="inlineStr"/>
    </row>
    <row r="830">
      <c r="A830" t="inlineStr">
        <is>
          <t>YX-Republic</t>
        </is>
      </c>
      <c r="B830" t="n">
        <v>3687</v>
      </c>
      <c r="C830" t="inlineStr">
        <is>
          <t>ORD</t>
        </is>
      </c>
      <c r="D830" t="inlineStr">
        <is>
          <t>GRR</t>
        </is>
      </c>
      <c r="E830" t="inlineStr">
        <is>
          <t>XF - EXTREME WEATHER</t>
        </is>
      </c>
      <c r="F830" t="inlineStr">
        <is>
          <t>ERJ-175</t>
        </is>
      </c>
      <c r="G830" t="inlineStr">
        <is>
          <t>0752</t>
        </is>
      </c>
      <c r="H830" t="n">
        <v>18</v>
      </c>
      <c r="I830" s="289" t="n">
        <v>45990.99652777778</v>
      </c>
      <c r="J830" s="289" t="n">
        <v>45990.00378425926</v>
      </c>
      <c r="K830" t="inlineStr">
        <is>
          <t>(23:49)</t>
        </is>
      </c>
      <c r="L830" t="inlineStr"/>
    </row>
    <row r="831">
      <c r="A831" t="inlineStr">
        <is>
          <t>YX-Republic</t>
        </is>
      </c>
      <c r="B831" t="n">
        <v>3689</v>
      </c>
      <c r="C831" t="inlineStr">
        <is>
          <t>MCI</t>
        </is>
      </c>
      <c r="D831" t="inlineStr">
        <is>
          <t>ORD</t>
        </is>
      </c>
      <c r="E831" t="inlineStr">
        <is>
          <t>XF - EXTREME WEATHER</t>
        </is>
      </c>
      <c r="F831" t="inlineStr">
        <is>
          <t>ERJ-175</t>
        </is>
      </c>
      <c r="G831" t="inlineStr">
        <is>
          <t>0758</t>
        </is>
      </c>
      <c r="H831" t="n">
        <v>51</v>
      </c>
      <c r="I831" s="289" t="n">
        <v>45990.77430555555</v>
      </c>
      <c r="J831" s="289" t="n">
        <v>45990.47097966435</v>
      </c>
      <c r="K831" t="inlineStr">
        <is>
          <t>(07:16)</t>
        </is>
      </c>
      <c r="L831" t="inlineStr"/>
    </row>
    <row r="832">
      <c r="A832" t="inlineStr">
        <is>
          <t>YX-Republic</t>
        </is>
      </c>
      <c r="B832" t="n">
        <v>3690</v>
      </c>
      <c r="C832" t="inlineStr">
        <is>
          <t>ORD</t>
        </is>
      </c>
      <c r="D832" t="inlineStr">
        <is>
          <t>IND</t>
        </is>
      </c>
      <c r="E832" t="inlineStr">
        <is>
          <t>XF - EXTREME WEATHER</t>
        </is>
      </c>
      <c r="F832" t="inlineStr">
        <is>
          <t>ERJ-175</t>
        </is>
      </c>
      <c r="G832" t="inlineStr">
        <is>
          <t>0762</t>
        </is>
      </c>
      <c r="H832" t="n">
        <v>64</v>
      </c>
      <c r="I832" s="289" t="n">
        <v>45990.64930555555</v>
      </c>
      <c r="J832" s="289" t="n">
        <v>45989.96623471065</v>
      </c>
      <c r="K832" t="inlineStr">
        <is>
          <t>(16:23)</t>
        </is>
      </c>
      <c r="L832" t="inlineStr"/>
    </row>
    <row r="833">
      <c r="A833" t="inlineStr">
        <is>
          <t>YX-Republic</t>
        </is>
      </c>
      <c r="B833" t="n">
        <v>3694</v>
      </c>
      <c r="C833" t="inlineStr">
        <is>
          <t>ORD</t>
        </is>
      </c>
      <c r="D833" t="inlineStr">
        <is>
          <t>MDT</t>
        </is>
      </c>
      <c r="E833" t="inlineStr">
        <is>
          <t>XF - EXTREME WEATHER</t>
        </is>
      </c>
      <c r="F833" t="inlineStr">
        <is>
          <t>ERJ-175</t>
        </is>
      </c>
      <c r="G833" t="inlineStr">
        <is>
          <t>0751</t>
        </is>
      </c>
      <c r="H833" t="n">
        <v>46</v>
      </c>
      <c r="I833" s="289" t="n">
        <v>45990.67708333334</v>
      </c>
      <c r="J833" s="289" t="n">
        <v>45989.96152472222</v>
      </c>
      <c r="K833" t="inlineStr">
        <is>
          <t>(17:10)</t>
        </is>
      </c>
      <c r="L833" t="inlineStr"/>
    </row>
    <row r="834">
      <c r="A834" t="inlineStr">
        <is>
          <t>YX-Republic</t>
        </is>
      </c>
      <c r="B834" t="n">
        <v>3696</v>
      </c>
      <c r="C834" t="inlineStr">
        <is>
          <t>ROC</t>
        </is>
      </c>
      <c r="D834" t="inlineStr">
        <is>
          <t>ORD</t>
        </is>
      </c>
      <c r="E834" t="inlineStr">
        <is>
          <t>XF - EXTREME WEATHER</t>
        </is>
      </c>
      <c r="F834" t="inlineStr">
        <is>
          <t>ERJ-175</t>
        </is>
      </c>
      <c r="G834" t="inlineStr">
        <is>
          <t>0730</t>
        </is>
      </c>
      <c r="H834" t="n">
        <v>76</v>
      </c>
      <c r="I834" s="289" t="n">
        <v>45990.5625</v>
      </c>
      <c r="J834" s="289" t="n">
        <v>45990.00469887732</v>
      </c>
      <c r="K834" t="inlineStr">
        <is>
          <t>(13:23)</t>
        </is>
      </c>
      <c r="L834" t="inlineStr"/>
    </row>
    <row r="835">
      <c r="A835" t="inlineStr">
        <is>
          <t>YX-Republic</t>
        </is>
      </c>
      <c r="B835" t="n">
        <v>3707</v>
      </c>
      <c r="C835" t="inlineStr">
        <is>
          <t>ORD</t>
        </is>
      </c>
      <c r="D835" t="inlineStr">
        <is>
          <t>CID</t>
        </is>
      </c>
      <c r="E835" t="inlineStr">
        <is>
          <t>XF - EXTREME WEATHER</t>
        </is>
      </c>
      <c r="F835" t="inlineStr">
        <is>
          <t>ERJ-175</t>
        </is>
      </c>
      <c r="G835" t="inlineStr">
        <is>
          <t>0760</t>
        </is>
      </c>
      <c r="H835" t="n">
        <v>55</v>
      </c>
      <c r="I835" s="289" t="n">
        <v>45990.81597222222</v>
      </c>
      <c r="J835" s="289" t="n">
        <v>45989.97541568287</v>
      </c>
      <c r="K835" t="inlineStr">
        <is>
          <t>(20:10)</t>
        </is>
      </c>
      <c r="L835" t="inlineStr"/>
    </row>
    <row r="836">
      <c r="A836" t="inlineStr">
        <is>
          <t>YX-Republic</t>
        </is>
      </c>
      <c r="B836" t="n">
        <v>3711</v>
      </c>
      <c r="C836" t="inlineStr">
        <is>
          <t>YYZ</t>
        </is>
      </c>
      <c r="D836" t="inlineStr">
        <is>
          <t>EWR</t>
        </is>
      </c>
      <c r="E836" t="inlineStr">
        <is>
          <t>TA - TECH OPS-AIRCRAFT SERVICING</t>
        </is>
      </c>
      <c r="F836" t="inlineStr">
        <is>
          <t>ERJ-175</t>
        </is>
      </c>
      <c r="G836" t="inlineStr">
        <is>
          <t>0765</t>
        </is>
      </c>
      <c r="H836" t="n">
        <v>76</v>
      </c>
      <c r="I836" s="289" t="n">
        <v>45991.83680555555</v>
      </c>
      <c r="J836" s="289" t="n">
        <v>45991.98394734954</v>
      </c>
      <c r="K836" t="inlineStr">
        <is>
          <t>03:31</t>
        </is>
      </c>
      <c r="L836" t="inlineStr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0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4670</v>
      </c>
      <c r="C2" t="inlineStr">
        <is>
          <t>DLH- ORD</t>
        </is>
      </c>
      <c r="D2" t="inlineStr">
        <is>
          <t>DLH</t>
        </is>
      </c>
      <c r="E2" t="inlineStr">
        <is>
          <t>MSN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0571</t>
        </is>
      </c>
      <c r="J2" s="289" t="n">
        <v>45990.4125</v>
      </c>
      <c r="K2" t="inlineStr">
        <is>
          <t>09:37</t>
        </is>
      </c>
      <c r="L2" t="inlineStr"/>
      <c r="M2" t="inlineStr"/>
      <c r="N2" t="inlineStr">
        <is>
          <t>AT GATE IN MSN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5354</v>
      </c>
      <c r="C3" t="inlineStr">
        <is>
          <t>IAH- ASE</t>
        </is>
      </c>
      <c r="D3" t="inlineStr">
        <is>
          <t>IAH</t>
        </is>
      </c>
      <c r="E3" t="inlineStr">
        <is>
          <t>GJT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0629</t>
        </is>
      </c>
      <c r="J3" s="289" t="n">
        <v>45994.58402777778</v>
      </c>
      <c r="K3" t="inlineStr">
        <is>
          <t>15:21</t>
        </is>
      </c>
      <c r="L3" t="inlineStr"/>
      <c r="M3" t="inlineStr"/>
      <c r="N3" t="inlineStr">
        <is>
          <t>AT GATE IN GJT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5553</v>
      </c>
      <c r="C4" t="inlineStr">
        <is>
          <t>LAX- ASE</t>
        </is>
      </c>
      <c r="D4" t="inlineStr">
        <is>
          <t>LAX</t>
        </is>
      </c>
      <c r="E4" t="inlineStr">
        <is>
          <t>GJT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0627</t>
        </is>
      </c>
      <c r="J4" s="289" t="n">
        <v>45991.525</v>
      </c>
      <c r="K4" t="inlineStr">
        <is>
          <t>11:47</t>
        </is>
      </c>
      <c r="L4" t="inlineStr"/>
      <c r="M4" t="inlineStr"/>
      <c r="N4" t="inlineStr">
        <is>
          <t>AT GATE IN GJT AND TERM</t>
        </is>
      </c>
      <c r="O4" t="inlineStr">
        <is>
          <t>No</t>
        </is>
      </c>
    </row>
    <row r="5">
      <c r="A5" t="inlineStr">
        <is>
          <t>OO-Skywest</t>
        </is>
      </c>
      <c r="B5" t="n">
        <v>5553</v>
      </c>
      <c r="C5" t="inlineStr">
        <is>
          <t>LAX- ASE</t>
        </is>
      </c>
      <c r="D5" t="inlineStr">
        <is>
          <t>LAX</t>
        </is>
      </c>
      <c r="E5" t="inlineStr">
        <is>
          <t>GJT</t>
        </is>
      </c>
      <c r="F5" t="inlineStr">
        <is>
          <t>None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0105</t>
        </is>
      </c>
      <c r="J5" s="289" t="n">
        <v>45994.52638888889</v>
      </c>
      <c r="K5" t="inlineStr">
        <is>
          <t>11:46</t>
        </is>
      </c>
      <c r="L5" t="inlineStr"/>
      <c r="M5" t="inlineStr"/>
      <c r="N5" t="inlineStr">
        <is>
          <t>AT GATE IN GJT AND TERM</t>
        </is>
      </c>
      <c r="O5" t="inlineStr">
        <is>
          <t>No</t>
        </is>
      </c>
    </row>
    <row r="6">
      <c r="A6" t="inlineStr">
        <is>
          <t>OO-Skywest</t>
        </is>
      </c>
      <c r="B6" t="n">
        <v>5389</v>
      </c>
      <c r="C6" t="inlineStr">
        <is>
          <t>DEN- DSM</t>
        </is>
      </c>
      <c r="D6" t="inlineStr">
        <is>
          <t>DEN</t>
        </is>
      </c>
      <c r="E6" t="inlineStr">
        <is>
          <t>OMA</t>
        </is>
      </c>
      <c r="F6" t="inlineStr">
        <is>
          <t>DSM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0167</t>
        </is>
      </c>
      <c r="J6" s="289" t="n">
        <v>45990.98888888889</v>
      </c>
      <c r="K6" t="inlineStr">
        <is>
          <t>21:51</t>
        </is>
      </c>
      <c r="L6" t="inlineStr">
        <is>
          <t>13:09</t>
        </is>
      </c>
      <c r="M6" t="inlineStr">
        <is>
          <t>805</t>
        </is>
      </c>
      <c r="N6" t="inlineStr">
        <is>
          <t>AT GATE IN DSM</t>
        </is>
      </c>
      <c r="O6" t="inlineStr">
        <is>
          <t>Yes</t>
        </is>
      </c>
    </row>
    <row r="7">
      <c r="A7" t="inlineStr">
        <is>
          <t>OO-Skywest</t>
        </is>
      </c>
      <c r="B7" t="n">
        <v>4689</v>
      </c>
      <c r="C7" t="inlineStr">
        <is>
          <t>DEN- BFL</t>
        </is>
      </c>
      <c r="D7" t="inlineStr">
        <is>
          <t>DEN</t>
        </is>
      </c>
      <c r="E7" t="inlineStr">
        <is>
          <t>LAX</t>
        </is>
      </c>
      <c r="F7" t="inlineStr">
        <is>
          <t>BFL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0128</t>
        </is>
      </c>
      <c r="J7" s="289" t="n">
        <v>45993.86944444444</v>
      </c>
      <c r="K7" t="inlineStr">
        <is>
          <t>22:04</t>
        </is>
      </c>
      <c r="L7" t="inlineStr">
        <is>
          <t>08:26</t>
        </is>
      </c>
      <c r="M7" t="inlineStr">
        <is>
          <t>694</t>
        </is>
      </c>
      <c r="N7" t="inlineStr">
        <is>
          <t>AT GATE IN BFL</t>
        </is>
      </c>
      <c r="O7" t="inlineStr">
        <is>
          <t>Yes</t>
        </is>
      </c>
    </row>
    <row r="8">
      <c r="A8" t="inlineStr">
        <is>
          <t>YV-Mesa</t>
        </is>
      </c>
      <c r="B8" t="n">
        <v>6139</v>
      </c>
      <c r="C8" t="inlineStr">
        <is>
          <t>IAH- MKE</t>
        </is>
      </c>
      <c r="D8" t="inlineStr">
        <is>
          <t>IAH</t>
        </is>
      </c>
      <c r="E8" t="inlineStr">
        <is>
          <t>DFW</t>
        </is>
      </c>
      <c r="F8" t="inlineStr">
        <is>
          <t>MKE</t>
        </is>
      </c>
      <c r="G8" t="inlineStr">
        <is>
          <t>DT - MAINTENANCE</t>
        </is>
      </c>
      <c r="H8" t="inlineStr">
        <is>
          <t>ERJ-175</t>
        </is>
      </c>
      <c r="I8" t="inlineStr">
        <is>
          <t>1336</t>
        </is>
      </c>
      <c r="J8" s="392" t="n">
        <v>45992.61805555555</v>
      </c>
      <c r="K8" t="inlineStr">
        <is>
          <t>14:01</t>
        </is>
      </c>
      <c r="L8" t="inlineStr">
        <is>
          <t>00:30</t>
        </is>
      </c>
      <c r="M8" t="inlineStr">
        <is>
          <t>580</t>
        </is>
      </c>
      <c r="N8" t="inlineStr">
        <is>
          <t>AT GATE IN MKE</t>
        </is>
      </c>
      <c r="O8" t="inlineStr">
        <is>
          <t>Yes</t>
        </is>
      </c>
    </row>
    <row r="9">
      <c r="A9" t="inlineStr">
        <is>
          <t>OO-Skywest</t>
        </is>
      </c>
      <c r="B9" t="n">
        <v>5600</v>
      </c>
      <c r="C9" t="inlineStr">
        <is>
          <t>DEN- PIA</t>
        </is>
      </c>
      <c r="D9" t="inlineStr">
        <is>
          <t>DEN</t>
        </is>
      </c>
      <c r="E9" t="inlineStr">
        <is>
          <t>SDF</t>
        </is>
      </c>
      <c r="F9" t="inlineStr">
        <is>
          <t>PIA</t>
        </is>
      </c>
      <c r="G9" t="inlineStr">
        <is>
          <t>DW - WEATHER/ATC</t>
        </is>
      </c>
      <c r="H9" t="inlineStr">
        <is>
          <t>ERJ-175</t>
        </is>
      </c>
      <c r="I9" t="inlineStr">
        <is>
          <t>0107</t>
        </is>
      </c>
      <c r="J9" s="392" t="n">
        <v>45990.87222222222</v>
      </c>
      <c r="K9" t="inlineStr">
        <is>
          <t>20:06</t>
        </is>
      </c>
      <c r="L9" t="inlineStr">
        <is>
          <t>11:40</t>
        </is>
      </c>
      <c r="M9" t="inlineStr">
        <is>
          <t>884</t>
        </is>
      </c>
      <c r="N9" t="inlineStr">
        <is>
          <t>AT GATE IN PIA</t>
        </is>
      </c>
      <c r="O9" t="inlineStr">
        <is>
          <t>Yes</t>
        </is>
      </c>
    </row>
    <row r="10">
      <c r="A10" t="inlineStr">
        <is>
          <t>G7-GoJet</t>
        </is>
      </c>
      <c r="B10" t="n">
        <v>4449</v>
      </c>
      <c r="C10" t="inlineStr">
        <is>
          <t>BHM- ORD</t>
        </is>
      </c>
      <c r="D10" t="inlineStr">
        <is>
          <t>BHM</t>
        </is>
      </c>
      <c r="E10" t="inlineStr">
        <is>
          <t>SBN</t>
        </is>
      </c>
      <c r="F10" t="inlineStr">
        <is>
          <t>ORD</t>
        </is>
      </c>
      <c r="G10" t="inlineStr">
        <is>
          <t>DW - WEATHER/ATC</t>
        </is>
      </c>
      <c r="H10" t="inlineStr">
        <is>
          <t>CRJ-550</t>
        </is>
      </c>
      <c r="I10" t="inlineStr">
        <is>
          <t>0564</t>
        </is>
      </c>
      <c r="J10" s="392" t="n">
        <v>45991.40902777778</v>
      </c>
      <c r="K10" t="inlineStr">
        <is>
          <t>09:48</t>
        </is>
      </c>
      <c r="L10" t="inlineStr">
        <is>
          <t>14:20</t>
        </is>
      </c>
      <c r="M10" t="inlineStr">
        <is>
          <t>271</t>
        </is>
      </c>
      <c r="N10" t="inlineStr">
        <is>
          <t>AT GATE IN ORD</t>
        </is>
      </c>
      <c r="O10" t="inlineStr">
        <is>
          <t>Yes</t>
        </is>
      </c>
    </row>
    <row r="11">
      <c r="A11" t="inlineStr">
        <is>
          <t>YV-Mesa</t>
        </is>
      </c>
      <c r="B11" t="n">
        <v>6134</v>
      </c>
      <c r="C11" t="inlineStr">
        <is>
          <t>IAH- MCI</t>
        </is>
      </c>
      <c r="D11" t="inlineStr">
        <is>
          <t>IAH</t>
        </is>
      </c>
      <c r="E11" t="inlineStr">
        <is>
          <t>ICT</t>
        </is>
      </c>
      <c r="F11" t="inlineStr">
        <is>
          <t>MCI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1315</t>
        </is>
      </c>
      <c r="J11" s="392" t="n">
        <v>45992.39513888889</v>
      </c>
      <c r="K11" t="inlineStr">
        <is>
          <t>09:27</t>
        </is>
      </c>
      <c r="L11" t="inlineStr">
        <is>
          <t>13:40</t>
        </is>
      </c>
      <c r="M11" t="inlineStr">
        <is>
          <t>251</t>
        </is>
      </c>
      <c r="N11" t="inlineStr">
        <is>
          <t>AT GATE IN MCI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4739</v>
      </c>
      <c r="C12" t="inlineStr">
        <is>
          <t>SFO- BZN</t>
        </is>
      </c>
      <c r="D12" t="inlineStr">
        <is>
          <t>SFO</t>
        </is>
      </c>
      <c r="E12" t="inlineStr">
        <is>
          <t>SLC</t>
        </is>
      </c>
      <c r="F12" t="inlineStr">
        <is>
          <t>BZN</t>
        </is>
      </c>
      <c r="G12" t="inlineStr">
        <is>
          <t>DW - WEATHER/ATC</t>
        </is>
      </c>
      <c r="H12" t="inlineStr">
        <is>
          <t>ERJ-175</t>
        </is>
      </c>
      <c r="I12" t="inlineStr">
        <is>
          <t>0611</t>
        </is>
      </c>
      <c r="J12" s="392" t="n">
        <v>45989.61527777778</v>
      </c>
      <c r="K12" t="inlineStr">
        <is>
          <t>14:58</t>
        </is>
      </c>
      <c r="L12" t="inlineStr">
        <is>
          <t>19:36</t>
        </is>
      </c>
      <c r="M12" t="inlineStr">
        <is>
          <t>290</t>
        </is>
      </c>
      <c r="N12" t="inlineStr">
        <is>
          <t>AT GATE IN BZN</t>
        </is>
      </c>
      <c r="O12" t="inlineStr">
        <is>
          <t>Yes</t>
        </is>
      </c>
    </row>
    <row r="13">
      <c r="A13" t="inlineStr">
        <is>
          <t>YV-Mesa</t>
        </is>
      </c>
      <c r="B13" t="n">
        <v>6375</v>
      </c>
      <c r="C13" t="inlineStr">
        <is>
          <t>IAH- OAX</t>
        </is>
      </c>
      <c r="D13" t="inlineStr">
        <is>
          <t>IAH</t>
        </is>
      </c>
      <c r="E13" t="inlineStr">
        <is>
          <t>MFE</t>
        </is>
      </c>
      <c r="F13" t="inlineStr">
        <is>
          <t>OAX</t>
        </is>
      </c>
      <c r="G13" t="inlineStr">
        <is>
          <t>DM - ILL PASSENGER</t>
        </is>
      </c>
      <c r="H13" t="inlineStr">
        <is>
          <t>ERJ-175</t>
        </is>
      </c>
      <c r="I13" t="inlineStr">
        <is>
          <t>1359</t>
        </is>
      </c>
      <c r="J13" s="392" t="n">
        <v>45992.80972222222</v>
      </c>
      <c r="K13" t="inlineStr">
        <is>
          <t>18:20</t>
        </is>
      </c>
      <c r="L13" t="inlineStr">
        <is>
          <t>10:19</t>
        </is>
      </c>
      <c r="M13" t="inlineStr">
        <is>
          <t>893</t>
        </is>
      </c>
      <c r="N13" t="inlineStr">
        <is>
          <t>AT GATE IN OAX</t>
        </is>
      </c>
      <c r="O13" t="inlineStr">
        <is>
          <t>Yes</t>
        </is>
      </c>
    </row>
    <row r="14">
      <c r="A14" t="inlineStr">
        <is>
          <t>OO-Skywest</t>
        </is>
      </c>
      <c r="B14" t="n">
        <v>4806</v>
      </c>
      <c r="C14" t="inlineStr">
        <is>
          <t>DEN- BOI</t>
        </is>
      </c>
      <c r="D14" t="inlineStr">
        <is>
          <t>DEN</t>
        </is>
      </c>
      <c r="E14" t="inlineStr">
        <is>
          <t>PIH</t>
        </is>
      </c>
      <c r="F14" t="inlineStr">
        <is>
          <t>BOI</t>
        </is>
      </c>
      <c r="G14" t="inlineStr">
        <is>
          <t>DW - WEATHER/ATC</t>
        </is>
      </c>
      <c r="H14" t="inlineStr">
        <is>
          <t>CRJ-700</t>
        </is>
      </c>
      <c r="I14" t="inlineStr">
        <is>
          <t>0794</t>
        </is>
      </c>
      <c r="J14" s="392" t="n">
        <v>45988.41527777778</v>
      </c>
      <c r="K14" t="inlineStr">
        <is>
          <t>10:11</t>
        </is>
      </c>
      <c r="L14" t="inlineStr">
        <is>
          <t>12:02</t>
        </is>
      </c>
      <c r="M14" t="inlineStr">
        <is>
          <t>124</t>
        </is>
      </c>
      <c r="N14" t="inlineStr">
        <is>
          <t>AT GATE IN BOI</t>
        </is>
      </c>
      <c r="O14" t="inlineStr">
        <is>
          <t>Yes</t>
        </is>
      </c>
    </row>
    <row r="15">
      <c r="A15" t="inlineStr">
        <is>
          <t>OO-Skywest</t>
        </is>
      </c>
      <c r="B15" t="n">
        <v>5937</v>
      </c>
      <c r="C15" t="inlineStr">
        <is>
          <t>SFO- SNA</t>
        </is>
      </c>
      <c r="D15" t="inlineStr">
        <is>
          <t>SFO</t>
        </is>
      </c>
      <c r="E15" t="inlineStr">
        <is>
          <t>LAX</t>
        </is>
      </c>
      <c r="F15" t="inlineStr">
        <is>
          <t>SNA</t>
        </is>
      </c>
      <c r="G15" t="inlineStr">
        <is>
          <t>DW - WEATHER/ATC</t>
        </is>
      </c>
      <c r="H15" t="inlineStr">
        <is>
          <t>ERJ-175</t>
        </is>
      </c>
      <c r="I15" t="inlineStr">
        <is>
          <t>0205</t>
        </is>
      </c>
      <c r="J15" s="392" t="n">
        <v>45993.38472222222</v>
      </c>
      <c r="K15" t="inlineStr">
        <is>
          <t>09:05</t>
        </is>
      </c>
      <c r="L15" t="inlineStr">
        <is>
          <t>11:49</t>
        </is>
      </c>
      <c r="M15" t="inlineStr">
        <is>
          <t>155</t>
        </is>
      </c>
      <c r="N15" t="inlineStr">
        <is>
          <t>AT GATE IN SNA</t>
        </is>
      </c>
      <c r="O15" t="inlineStr">
        <is>
          <t>Yes</t>
        </is>
      </c>
    </row>
    <row r="16">
      <c r="A16" t="inlineStr">
        <is>
          <t>C5-Commutair</t>
        </is>
      </c>
      <c r="B16" t="n">
        <v>4312</v>
      </c>
      <c r="C16" t="inlineStr">
        <is>
          <t>IAH- MOB</t>
        </is>
      </c>
      <c r="D16" t="inlineStr">
        <is>
          <t>IAH</t>
        </is>
      </c>
      <c r="E16" t="inlineStr">
        <is>
          <t>GPT</t>
        </is>
      </c>
      <c r="F16" t="inlineStr">
        <is>
          <t>MOB</t>
        </is>
      </c>
      <c r="G16" t="inlineStr">
        <is>
          <t>DW - WEATHER/ATC</t>
        </is>
      </c>
      <c r="H16" t="inlineStr">
        <is>
          <t>ERJ-145</t>
        </is>
      </c>
      <c r="I16" t="inlineStr">
        <is>
          <t>0199</t>
        </is>
      </c>
      <c r="J16" s="392" t="n">
        <v>45992.90902777778</v>
      </c>
      <c r="K16" t="inlineStr">
        <is>
          <t>22:11</t>
        </is>
      </c>
      <c r="L16" t="inlineStr">
        <is>
          <t>00:39</t>
        </is>
      </c>
      <c r="M16" t="inlineStr">
        <is>
          <t>170</t>
        </is>
      </c>
      <c r="N16" t="inlineStr">
        <is>
          <t>AT GATE IN MOB</t>
        </is>
      </c>
      <c r="O16" t="inlineStr">
        <is>
          <t>Yes</t>
        </is>
      </c>
    </row>
    <row r="17">
      <c r="A17" t="inlineStr">
        <is>
          <t>G7-GoJet</t>
        </is>
      </c>
      <c r="B17" t="n">
        <v>4423</v>
      </c>
      <c r="C17" t="inlineStr">
        <is>
          <t>STL- ORD</t>
        </is>
      </c>
      <c r="D17" t="inlineStr">
        <is>
          <t>STL</t>
        </is>
      </c>
      <c r="E17" t="inlineStr">
        <is>
          <t>MKE</t>
        </is>
      </c>
      <c r="F17" t="inlineStr">
        <is>
          <t>ORD</t>
        </is>
      </c>
      <c r="G17" t="inlineStr">
        <is>
          <t>DW - WEATHER/ATC</t>
        </is>
      </c>
      <c r="H17" t="inlineStr">
        <is>
          <t>CRJ-550</t>
        </is>
      </c>
      <c r="I17" t="inlineStr">
        <is>
          <t>0553</t>
        </is>
      </c>
      <c r="J17" s="392" t="n">
        <v>45990.33263888889</v>
      </c>
      <c r="K17" t="inlineStr">
        <is>
          <t>08:44</t>
        </is>
      </c>
      <c r="L17" t="inlineStr">
        <is>
          <t>14:01</t>
        </is>
      </c>
      <c r="M17" t="inlineStr">
        <is>
          <t>362</t>
        </is>
      </c>
      <c r="N17" t="inlineStr">
        <is>
          <t>AT GATE IN ORD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5100</v>
      </c>
      <c r="C18" t="inlineStr">
        <is>
          <t>FOD- ORD</t>
        </is>
      </c>
      <c r="D18" t="inlineStr">
        <is>
          <t>FOD</t>
        </is>
      </c>
      <c r="E18" t="inlineStr">
        <is>
          <t>DSM</t>
        </is>
      </c>
      <c r="F18" t="inlineStr">
        <is>
          <t>ORD</t>
        </is>
      </c>
      <c r="G18" t="inlineStr">
        <is>
          <t>DT - MAINTENANCE</t>
        </is>
      </c>
      <c r="H18" t="inlineStr">
        <is>
          <t>CRJ-200</t>
        </is>
      </c>
      <c r="I18" t="inlineStr">
        <is>
          <t>0856</t>
        </is>
      </c>
      <c r="J18" s="392" t="n">
        <v>45994.67361111111</v>
      </c>
      <c r="K18" t="inlineStr">
        <is>
          <t>15:32</t>
        </is>
      </c>
      <c r="L18" t="inlineStr">
        <is>
          <t>22:33</t>
        </is>
      </c>
      <c r="M18" t="inlineStr">
        <is>
          <t>383</t>
        </is>
      </c>
      <c r="N18" t="inlineStr">
        <is>
          <t>AT GATE IN ORD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5049</v>
      </c>
      <c r="C19" t="inlineStr">
        <is>
          <t>IAH- PIB</t>
        </is>
      </c>
      <c r="D19" t="inlineStr">
        <is>
          <t>IAH</t>
        </is>
      </c>
      <c r="E19" t="inlineStr">
        <is>
          <t>SHV</t>
        </is>
      </c>
      <c r="F19" t="inlineStr">
        <is>
          <t>PIB</t>
        </is>
      </c>
      <c r="G19" t="inlineStr">
        <is>
          <t>DW - WEATHER/ATC</t>
        </is>
      </c>
      <c r="H19" t="inlineStr">
        <is>
          <t>CRJ-200</t>
        </is>
      </c>
      <c r="I19" t="inlineStr">
        <is>
          <t>0960</t>
        </is>
      </c>
      <c r="J19" s="392" t="n">
        <v>45991.39027777778</v>
      </c>
      <c r="K19" t="inlineStr">
        <is>
          <t>09:36</t>
        </is>
      </c>
      <c r="L19" t="inlineStr">
        <is>
          <t>21:48</t>
        </is>
      </c>
      <c r="M19" t="inlineStr">
        <is>
          <t>746</t>
        </is>
      </c>
      <c r="N19" t="inlineStr">
        <is>
          <t>AT GATE IN PIB</t>
        </is>
      </c>
      <c r="O19" t="inlineStr">
        <is>
          <t>Yes</t>
        </is>
      </c>
    </row>
    <row r="20">
      <c r="A20" t="inlineStr">
        <is>
          <t>OO-Skywest</t>
        </is>
      </c>
      <c r="B20" t="n">
        <v>5846</v>
      </c>
      <c r="C20" t="inlineStr">
        <is>
          <t>SCE- ORD</t>
        </is>
      </c>
      <c r="D20" t="inlineStr">
        <is>
          <t>SCE</t>
        </is>
      </c>
      <c r="E20" t="inlineStr">
        <is>
          <t>DTW</t>
        </is>
      </c>
      <c r="F20" t="inlineStr">
        <is>
          <t>ORD</t>
        </is>
      </c>
      <c r="G20" t="inlineStr">
        <is>
          <t>DW - WEATHER/ATC</t>
        </is>
      </c>
      <c r="H20" t="inlineStr">
        <is>
          <t>CRJ-550</t>
        </is>
      </c>
      <c r="I20" t="inlineStr">
        <is>
          <t>0533</t>
        </is>
      </c>
      <c r="J20" s="392" t="n">
        <v>45990.40625</v>
      </c>
      <c r="K20" t="inlineStr">
        <is>
          <t>10:46</t>
        </is>
      </c>
      <c r="L20" t="inlineStr">
        <is>
          <t>18:14</t>
        </is>
      </c>
      <c r="M20" t="inlineStr">
        <is>
          <t>509</t>
        </is>
      </c>
      <c r="N20" t="inlineStr">
        <is>
          <t>AT GATE IN ORD</t>
        </is>
      </c>
      <c r="O20" t="inlineStr">
        <is>
          <t>Yes</t>
        </is>
      </c>
    </row>
    <row r="21">
      <c r="A21" t="inlineStr">
        <is>
          <t>OO-Skywest</t>
        </is>
      </c>
      <c r="B21" t="n">
        <v>5343</v>
      </c>
      <c r="C21" t="inlineStr">
        <is>
          <t>DEN- GUC</t>
        </is>
      </c>
      <c r="D21" t="inlineStr">
        <is>
          <t>DEN</t>
        </is>
      </c>
      <c r="E21" t="inlineStr">
        <is>
          <t>COS</t>
        </is>
      </c>
      <c r="F21" t="inlineStr">
        <is>
          <t>GUC</t>
        </is>
      </c>
      <c r="G21" t="inlineStr">
        <is>
          <t>DW - WEATHER/ATC</t>
        </is>
      </c>
      <c r="H21" t="inlineStr">
        <is>
          <t>ERJ-175</t>
        </is>
      </c>
      <c r="I21" t="inlineStr">
        <is>
          <t>1370</t>
        </is>
      </c>
      <c r="J21" s="392" t="n">
        <v>45991.52291666667</v>
      </c>
      <c r="K21" t="inlineStr">
        <is>
          <t>12:46</t>
        </is>
      </c>
      <c r="L21" t="inlineStr">
        <is>
          <t>11:42</t>
        </is>
      </c>
      <c r="M21" t="inlineStr">
        <is>
          <t>1389</t>
        </is>
      </c>
      <c r="N21" t="inlineStr">
        <is>
          <t>AT GATE IN GUC</t>
        </is>
      </c>
      <c r="O21" t="inlineStr">
        <is>
          <t>Yes</t>
        </is>
      </c>
    </row>
    <row r="22">
      <c r="A22" t="inlineStr">
        <is>
          <t>G7-GoJet</t>
        </is>
      </c>
      <c r="B22" t="n">
        <v>4166</v>
      </c>
      <c r="C22" t="inlineStr">
        <is>
          <t>ABE- ORD</t>
        </is>
      </c>
      <c r="D22" t="inlineStr">
        <is>
          <t>ABE</t>
        </is>
      </c>
      <c r="E22" t="inlineStr">
        <is>
          <t>MDT</t>
        </is>
      </c>
      <c r="F22" t="inlineStr">
        <is>
          <t>ORD</t>
        </is>
      </c>
      <c r="G22" t="inlineStr">
        <is>
          <t>DT - MAINTENANCE</t>
        </is>
      </c>
      <c r="H22" t="inlineStr">
        <is>
          <t>CRJ-550</t>
        </is>
      </c>
      <c r="I22" t="inlineStr">
        <is>
          <t>0508</t>
        </is>
      </c>
      <c r="J22" s="392" t="n">
        <v>45994.33541666667</v>
      </c>
      <c r="K22" t="inlineStr">
        <is>
          <t>08:09</t>
        </is>
      </c>
      <c r="L22" t="inlineStr">
        <is>
          <t>16:40</t>
        </is>
      </c>
      <c r="M22" t="inlineStr">
        <is>
          <t>517</t>
        </is>
      </c>
      <c r="N22" t="inlineStr">
        <is>
          <t>AT GATE IN ORD</t>
        </is>
      </c>
      <c r="O22" t="inlineStr">
        <is>
          <t>Yes</t>
        </is>
      </c>
    </row>
    <row r="23">
      <c r="A23" t="inlineStr">
        <is>
          <t>G7-GoJet</t>
        </is>
      </c>
      <c r="B23" t="n">
        <v>4570</v>
      </c>
      <c r="C23" t="inlineStr">
        <is>
          <t>IAD- SYR</t>
        </is>
      </c>
      <c r="D23" t="inlineStr">
        <is>
          <t>IAD</t>
        </is>
      </c>
      <c r="E23" t="inlineStr">
        <is>
          <t>BUF</t>
        </is>
      </c>
      <c r="F23" t="inlineStr">
        <is>
          <t>SYR</t>
        </is>
      </c>
      <c r="G23" t="inlineStr">
        <is>
          <t>DW - WEATHER/ATC</t>
        </is>
      </c>
      <c r="H23" t="inlineStr">
        <is>
          <t>CRJ-550</t>
        </is>
      </c>
      <c r="I23" t="inlineStr">
        <is>
          <t>0565</t>
        </is>
      </c>
      <c r="J23" s="392" t="n">
        <v>45989.59097222222</v>
      </c>
      <c r="K23" t="inlineStr">
        <is>
          <t>15:29</t>
        </is>
      </c>
      <c r="L23" t="inlineStr">
        <is>
          <t>17:40</t>
        </is>
      </c>
      <c r="M23" t="inlineStr">
        <is>
          <t>209</t>
        </is>
      </c>
      <c r="N23" t="inlineStr">
        <is>
          <t>AT GATE IN SYR</t>
        </is>
      </c>
      <c r="O23" t="inlineStr">
        <is>
          <t>Yes</t>
        </is>
      </c>
    </row>
    <row r="24">
      <c r="A24" t="inlineStr">
        <is>
          <t>G7-GoJet</t>
        </is>
      </c>
      <c r="B24" t="n">
        <v>4522</v>
      </c>
      <c r="C24" t="inlineStr">
        <is>
          <t>SCE- ORD</t>
        </is>
      </c>
      <c r="D24" t="inlineStr">
        <is>
          <t>SCE</t>
        </is>
      </c>
      <c r="E24" t="inlineStr">
        <is>
          <t>GRR</t>
        </is>
      </c>
      <c r="F24" t="inlineStr">
        <is>
          <t>ORD</t>
        </is>
      </c>
      <c r="G24" t="inlineStr">
        <is>
          <t>DW - WEATHER/ATC</t>
        </is>
      </c>
      <c r="H24" t="inlineStr">
        <is>
          <t>CRJ-550</t>
        </is>
      </c>
      <c r="I24" t="inlineStr">
        <is>
          <t>0562</t>
        </is>
      </c>
      <c r="J24" s="392" t="n">
        <v>45990.33333333334</v>
      </c>
      <c r="K24" t="inlineStr">
        <is>
          <t>10:43</t>
        </is>
      </c>
      <c r="L24" t="inlineStr">
        <is>
          <t>15:26</t>
        </is>
      </c>
      <c r="M24" t="inlineStr">
        <is>
          <t>446</t>
        </is>
      </c>
      <c r="N24" t="inlineStr">
        <is>
          <t>AT GATE IN ORD</t>
        </is>
      </c>
      <c r="O24" t="inlineStr">
        <is>
          <t>Yes</t>
        </is>
      </c>
    </row>
    <row r="25">
      <c r="A25" t="inlineStr">
        <is>
          <t>OO-Skywest</t>
        </is>
      </c>
      <c r="B25" t="n">
        <v>4769</v>
      </c>
      <c r="C25" t="inlineStr">
        <is>
          <t>FAR- ORD</t>
        </is>
      </c>
      <c r="D25" t="inlineStr">
        <is>
          <t>FAR</t>
        </is>
      </c>
      <c r="E25" t="inlineStr">
        <is>
          <t>CVG</t>
        </is>
      </c>
      <c r="F25" t="inlineStr">
        <is>
          <t>ORD</t>
        </is>
      </c>
      <c r="G25" t="inlineStr">
        <is>
          <t>DW - WEATHER/ATC</t>
        </is>
      </c>
      <c r="H25" t="inlineStr">
        <is>
          <t>CRJ-550</t>
        </is>
      </c>
      <c r="I25" t="inlineStr">
        <is>
          <t>0783</t>
        </is>
      </c>
      <c r="J25" s="392" t="n">
        <v>45990.40416666667</v>
      </c>
      <c r="K25" t="inlineStr">
        <is>
          <t>15:25</t>
        </is>
      </c>
      <c r="L25" t="inlineStr">
        <is>
          <t>07:21</t>
        </is>
      </c>
      <c r="M25" t="inlineStr">
        <is>
          <t>1299</t>
        </is>
      </c>
      <c r="N25" t="inlineStr">
        <is>
          <t>AT GATE IN ORD</t>
        </is>
      </c>
      <c r="O25" t="inlineStr">
        <is>
          <t>Yes</t>
        </is>
      </c>
    </row>
    <row r="26">
      <c r="A26" t="inlineStr">
        <is>
          <t>YX-Republic</t>
        </is>
      </c>
      <c r="B26" t="n">
        <v>3410</v>
      </c>
      <c r="C26" t="inlineStr">
        <is>
          <t>ORD- TVC</t>
        </is>
      </c>
      <c r="D26" t="inlineStr">
        <is>
          <t>ORD</t>
        </is>
      </c>
      <c r="E26" t="inlineStr">
        <is>
          <t>MKE</t>
        </is>
      </c>
      <c r="F26" t="inlineStr">
        <is>
          <t>TVC</t>
        </is>
      </c>
      <c r="G26" t="inlineStr">
        <is>
          <t>DW - WEATHER/ATC</t>
        </is>
      </c>
      <c r="H26" t="inlineStr">
        <is>
          <t>ERJ-175</t>
        </is>
      </c>
      <c r="I26" t="inlineStr">
        <is>
          <t>0763</t>
        </is>
      </c>
      <c r="J26" s="392" t="n">
        <v>45994.6625</v>
      </c>
      <c r="K26" t="inlineStr">
        <is>
          <t>16:11</t>
        </is>
      </c>
      <c r="L26" t="inlineStr">
        <is>
          <t>19:42</t>
        </is>
      </c>
      <c r="M26" t="inlineStr">
        <is>
          <t>228</t>
        </is>
      </c>
      <c r="N26" t="inlineStr">
        <is>
          <t>AT GATE IN TVC</t>
        </is>
      </c>
      <c r="O26" t="inlineStr">
        <is>
          <t>Yes</t>
        </is>
      </c>
    </row>
    <row r="27">
      <c r="A27" t="inlineStr">
        <is>
          <t>C5-Commutair</t>
        </is>
      </c>
      <c r="B27" t="n">
        <v>4347</v>
      </c>
      <c r="C27" t="inlineStr">
        <is>
          <t>IAH- JAN</t>
        </is>
      </c>
      <c r="D27" t="inlineStr">
        <is>
          <t>IAH</t>
        </is>
      </c>
      <c r="E27" t="inlineStr">
        <is>
          <t>MEM</t>
        </is>
      </c>
      <c r="F27" t="inlineStr">
        <is>
          <t>JAN</t>
        </is>
      </c>
      <c r="G27" t="inlineStr">
        <is>
          <t>DW - WEATHER/ATC</t>
        </is>
      </c>
      <c r="H27" t="inlineStr">
        <is>
          <t>ERJ-145</t>
        </is>
      </c>
      <c r="I27" t="inlineStr">
        <is>
          <t>0186</t>
        </is>
      </c>
      <c r="J27" s="392" t="n">
        <v>45991.47361111111</v>
      </c>
      <c r="K27" t="inlineStr">
        <is>
          <t>12:12</t>
        </is>
      </c>
      <c r="L27" t="inlineStr">
        <is>
          <t>07:32</t>
        </is>
      </c>
      <c r="M27" t="inlineStr">
        <is>
          <t>1210</t>
        </is>
      </c>
      <c r="N27" t="inlineStr">
        <is>
          <t>AT GATE IN JAN</t>
        </is>
      </c>
      <c r="O27" t="inlineStr">
        <is>
          <t>Yes</t>
        </is>
      </c>
    </row>
    <row r="28">
      <c r="A28" t="inlineStr">
        <is>
          <t>YV-Mesa</t>
        </is>
      </c>
      <c r="B28" t="n">
        <v>3990</v>
      </c>
      <c r="C28" t="inlineStr">
        <is>
          <t>IAH- SDF</t>
        </is>
      </c>
      <c r="D28" t="inlineStr">
        <is>
          <t>IAH</t>
        </is>
      </c>
      <c r="E28" t="inlineStr">
        <is>
          <t>LIT</t>
        </is>
      </c>
      <c r="F28" t="inlineStr">
        <is>
          <t>SDF</t>
        </is>
      </c>
      <c r="G28" t="inlineStr">
        <is>
          <t>DM - ILL PASSENGER</t>
        </is>
      </c>
      <c r="H28" t="inlineStr">
        <is>
          <t>ERJ-175</t>
        </is>
      </c>
      <c r="I28" t="inlineStr">
        <is>
          <t>1353</t>
        </is>
      </c>
      <c r="J28" s="392" t="n">
        <v>45991.55902777778</v>
      </c>
      <c r="K28" t="inlineStr">
        <is>
          <t>11:24</t>
        </is>
      </c>
      <c r="L28" t="inlineStr">
        <is>
          <t>15:50</t>
        </is>
      </c>
      <c r="M28" t="inlineStr">
        <is>
          <t>145</t>
        </is>
      </c>
      <c r="N28" t="inlineStr">
        <is>
          <t>AT GATE IN SDF</t>
        </is>
      </c>
      <c r="O28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1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1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99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SLW</t>
        </is>
      </c>
      <c r="E2" t="inlineStr">
        <is>
          <t>2025-11-27</t>
        </is>
      </c>
      <c r="F2" t="inlineStr">
        <is>
          <t>0188</t>
        </is>
      </c>
      <c r="G2" s="289" t="n">
        <v>45988.4375</v>
      </c>
      <c r="H2" s="289" t="n">
        <v>45988.5</v>
      </c>
      <c r="I2" s="289" t="n">
        <v>45988.68125</v>
      </c>
      <c r="J2" s="289" t="n">
        <v>45988.75347222222</v>
      </c>
    </row>
    <row r="3">
      <c r="A3" t="inlineStr">
        <is>
          <t>C5-Commutair</t>
        </is>
      </c>
      <c r="B3" t="n">
        <v>3262</v>
      </c>
      <c r="C3" t="inlineStr">
        <is>
          <t>HRL</t>
        </is>
      </c>
      <c r="D3" t="inlineStr">
        <is>
          <t>IAH</t>
        </is>
      </c>
      <c r="E3" t="inlineStr">
        <is>
          <t>2025-11-29</t>
        </is>
      </c>
      <c r="F3" t="inlineStr">
        <is>
          <t>0151</t>
        </is>
      </c>
      <c r="G3" s="289" t="n">
        <v>45990.46875</v>
      </c>
      <c r="H3" s="289" t="n">
        <v>45990.52777777778</v>
      </c>
      <c r="I3" s="289" t="n">
        <v>45990.76388888889</v>
      </c>
      <c r="J3" s="289" t="n">
        <v>45990.81180555555</v>
      </c>
    </row>
    <row r="4">
      <c r="A4" t="inlineStr">
        <is>
          <t>C5-Commutair</t>
        </is>
      </c>
      <c r="B4" t="n">
        <v>3262</v>
      </c>
      <c r="C4" t="inlineStr">
        <is>
          <t>AFW</t>
        </is>
      </c>
      <c r="D4" t="inlineStr">
        <is>
          <t>IAH</t>
        </is>
      </c>
      <c r="E4" t="inlineStr">
        <is>
          <t>2025-12-02</t>
        </is>
      </c>
      <c r="F4" t="inlineStr">
        <is>
          <t>0195</t>
        </is>
      </c>
      <c r="G4" s="289" t="n">
        <v>45993.63888888889</v>
      </c>
      <c r="H4" s="289" t="n">
        <v>45993.70138888889</v>
      </c>
      <c r="I4" s="289" t="n">
        <v>45993.96388888889</v>
      </c>
      <c r="J4" s="289" t="n">
        <v>45994.01527777778</v>
      </c>
    </row>
    <row r="5">
      <c r="A5" t="inlineStr">
        <is>
          <t>C5-Commutair</t>
        </is>
      </c>
      <c r="B5" t="n">
        <v>3263</v>
      </c>
      <c r="C5" t="inlineStr">
        <is>
          <t>IAH</t>
        </is>
      </c>
      <c r="D5" t="inlineStr">
        <is>
          <t>IAD</t>
        </is>
      </c>
      <c r="E5" t="inlineStr">
        <is>
          <t>2025-12-02</t>
        </is>
      </c>
      <c r="F5" t="inlineStr">
        <is>
          <t>0169</t>
        </is>
      </c>
      <c r="G5" s="289" t="n">
        <v>45993.50555555556</v>
      </c>
      <c r="H5" s="289" t="n">
        <v>45993.67361111111</v>
      </c>
      <c r="I5" s="289" t="n">
        <v>45993.80833333333</v>
      </c>
      <c r="J5" s="289" t="n">
        <v>45993.92986111111</v>
      </c>
    </row>
    <row r="6">
      <c r="A6" t="inlineStr">
        <is>
          <t>C5-Commutair</t>
        </is>
      </c>
      <c r="B6" t="n">
        <v>3264</v>
      </c>
      <c r="C6" t="inlineStr">
        <is>
          <t>IAH</t>
        </is>
      </c>
      <c r="D6" t="inlineStr">
        <is>
          <t>ICT</t>
        </is>
      </c>
      <c r="E6" t="inlineStr">
        <is>
          <t>2025-11-28</t>
        </is>
      </c>
      <c r="F6" t="inlineStr">
        <is>
          <t>0136</t>
        </is>
      </c>
      <c r="G6" s="289" t="n">
        <v>45989.35069444445</v>
      </c>
      <c r="H6" s="289" t="n">
        <v>45989.43055555555</v>
      </c>
      <c r="I6" s="289" t="n">
        <v>45989.60763888889</v>
      </c>
      <c r="J6" s="289" t="n">
        <v>45989.67916666667</v>
      </c>
    </row>
    <row r="7">
      <c r="A7" t="inlineStr">
        <is>
          <t>C5-Commutair</t>
        </is>
      </c>
      <c r="B7" t="n">
        <v>3264</v>
      </c>
      <c r="C7" t="inlineStr">
        <is>
          <t>IAD</t>
        </is>
      </c>
      <c r="D7" t="inlineStr">
        <is>
          <t>ALB</t>
        </is>
      </c>
      <c r="E7" t="inlineStr">
        <is>
          <t>2025-12-02</t>
        </is>
      </c>
      <c r="F7" t="inlineStr">
        <is>
          <t>0156</t>
        </is>
      </c>
      <c r="G7" s="289" t="n">
        <v>45993.69791666666</v>
      </c>
      <c r="H7" s="289" t="n">
        <v>45993.75694444445</v>
      </c>
      <c r="I7" s="289" t="n">
        <v>45993.9875</v>
      </c>
      <c r="J7" s="289" t="n">
        <v>45994.0625</v>
      </c>
    </row>
    <row r="8">
      <c r="A8" t="inlineStr">
        <is>
          <t>C5-Commutair</t>
        </is>
      </c>
      <c r="B8" t="n">
        <v>3266</v>
      </c>
      <c r="C8" t="inlineStr">
        <is>
          <t>ICT</t>
        </is>
      </c>
      <c r="D8" t="inlineStr">
        <is>
          <t>ROA</t>
        </is>
      </c>
      <c r="E8" t="inlineStr">
        <is>
          <t>2025-11-28</t>
        </is>
      </c>
      <c r="F8" t="inlineStr">
        <is>
          <t>0136</t>
        </is>
      </c>
      <c r="G8" s="289" t="n">
        <v>45989.45833333334</v>
      </c>
      <c r="H8" s="289" t="n">
        <v>45989.60416666666</v>
      </c>
      <c r="I8" s="289" t="n">
        <v>45989.74652777778</v>
      </c>
      <c r="J8" s="289" t="n">
        <v>45989.84236111111</v>
      </c>
    </row>
    <row r="9">
      <c r="A9" t="inlineStr">
        <is>
          <t>C5-Commutair</t>
        </is>
      </c>
      <c r="B9" t="n">
        <v>3267</v>
      </c>
      <c r="C9" t="inlineStr">
        <is>
          <t>IAH</t>
        </is>
      </c>
      <c r="D9" t="inlineStr">
        <is>
          <t>HRL</t>
        </is>
      </c>
      <c r="E9" t="inlineStr">
        <is>
          <t>2025-11-28</t>
        </is>
      </c>
      <c r="F9" t="inlineStr">
        <is>
          <t>0146</t>
        </is>
      </c>
      <c r="G9" s="289" t="n">
        <v>45989.59027777778</v>
      </c>
      <c r="H9" s="289" t="n">
        <v>45989.64236111111</v>
      </c>
      <c r="I9" s="289" t="n">
        <v>45989.875</v>
      </c>
      <c r="J9" s="289" t="n">
        <v>45989.92291666667</v>
      </c>
    </row>
    <row r="10">
      <c r="A10" t="inlineStr">
        <is>
          <t>G7-GoJet</t>
        </is>
      </c>
      <c r="B10" t="n">
        <v>3370</v>
      </c>
      <c r="C10" t="inlineStr">
        <is>
          <t>SDF</t>
        </is>
      </c>
      <c r="D10" t="inlineStr">
        <is>
          <t>AVP</t>
        </is>
      </c>
      <c r="E10" t="inlineStr">
        <is>
          <t>2025-11-29</t>
        </is>
      </c>
      <c r="F10" t="inlineStr">
        <is>
          <t>0551</t>
        </is>
      </c>
      <c r="G10" s="289" t="n">
        <v>45990.77083333334</v>
      </c>
      <c r="H10" s="289" t="n">
        <v>45990.85416666666</v>
      </c>
      <c r="I10" s="289" t="n">
        <v>45990.96736111111</v>
      </c>
      <c r="J10" s="289" t="n">
        <v>45991.03125</v>
      </c>
    </row>
    <row r="11">
      <c r="A11" t="inlineStr">
        <is>
          <t>G7-GoJet</t>
        </is>
      </c>
      <c r="B11" t="n">
        <v>3375</v>
      </c>
      <c r="C11" t="inlineStr">
        <is>
          <t>ORD</t>
        </is>
      </c>
      <c r="D11" t="inlineStr">
        <is>
          <t>STL</t>
        </is>
      </c>
      <c r="E11" t="inlineStr">
        <is>
          <t>2025-11-28</t>
        </is>
      </c>
      <c r="F11" t="inlineStr">
        <is>
          <t>0544</t>
        </is>
      </c>
      <c r="G11" s="289" t="n">
        <v>45989.63194444445</v>
      </c>
      <c r="H11" s="289" t="n">
        <v>45989.6875</v>
      </c>
      <c r="I11" s="289" t="n">
        <v>45989.92569444444</v>
      </c>
      <c r="J11" s="289" t="n">
        <v>45990.02013888889</v>
      </c>
    </row>
    <row r="12">
      <c r="A12" t="inlineStr">
        <is>
          <t>G7-GoJet</t>
        </is>
      </c>
      <c r="B12" t="n">
        <v>3375</v>
      </c>
      <c r="C12" t="inlineStr">
        <is>
          <t>SGF</t>
        </is>
      </c>
      <c r="D12" t="inlineStr">
        <is>
          <t>ATW</t>
        </is>
      </c>
      <c r="E12" t="inlineStr">
        <is>
          <t>2025-11-29</t>
        </is>
      </c>
      <c r="F12" t="inlineStr">
        <is>
          <t>0546</t>
        </is>
      </c>
      <c r="G12" s="289" t="n">
        <v>45990.47916666666</v>
      </c>
      <c r="H12" s="289" t="n">
        <v>45990.54166666666</v>
      </c>
      <c r="I12" s="289" t="n">
        <v>45990.7875</v>
      </c>
      <c r="J12" s="289" t="n">
        <v>45990.86736111111</v>
      </c>
    </row>
    <row r="13">
      <c r="A13" t="inlineStr">
        <is>
          <t>G7-GoJet</t>
        </is>
      </c>
      <c r="B13" t="n">
        <v>3375</v>
      </c>
      <c r="C13" t="inlineStr">
        <is>
          <t>STL</t>
        </is>
      </c>
      <c r="D13" t="inlineStr">
        <is>
          <t>BHM</t>
        </is>
      </c>
      <c r="E13" t="inlineStr">
        <is>
          <t>2025-11-30</t>
        </is>
      </c>
      <c r="F13" t="inlineStr">
        <is>
          <t>0507</t>
        </is>
      </c>
      <c r="G13" s="289" t="n">
        <v>45991.29166666666</v>
      </c>
      <c r="H13" s="289" t="n">
        <v>45991.36458333334</v>
      </c>
      <c r="I13" s="289" t="n">
        <v>45991.55833333333</v>
      </c>
      <c r="J13" s="289" t="n">
        <v>45991.70763888889</v>
      </c>
    </row>
    <row r="14">
      <c r="A14" t="inlineStr">
        <is>
          <t>G7-GoJet</t>
        </is>
      </c>
      <c r="B14" t="n">
        <v>3375</v>
      </c>
      <c r="C14" t="inlineStr">
        <is>
          <t>STL</t>
        </is>
      </c>
      <c r="D14" t="inlineStr">
        <is>
          <t>RIC</t>
        </is>
      </c>
      <c r="E14" t="inlineStr">
        <is>
          <t>2025-12-01</t>
        </is>
      </c>
      <c r="F14" t="inlineStr">
        <is>
          <t>0564</t>
        </is>
      </c>
      <c r="G14" s="289" t="n">
        <v>45992.25</v>
      </c>
      <c r="H14" s="289" t="n">
        <v>45992.375</v>
      </c>
      <c r="I14" s="289" t="n">
        <v>45992.69305555556</v>
      </c>
      <c r="J14" s="289" t="n">
        <v>45992.75972222222</v>
      </c>
    </row>
    <row r="15">
      <c r="A15" t="inlineStr">
        <is>
          <t>G7-GoJet</t>
        </is>
      </c>
      <c r="B15" t="n">
        <v>3375</v>
      </c>
      <c r="C15" t="inlineStr">
        <is>
          <t>IAD</t>
        </is>
      </c>
      <c r="D15" t="inlineStr">
        <is>
          <t>AVP</t>
        </is>
      </c>
      <c r="E15" t="inlineStr">
        <is>
          <t>2025-12-03</t>
        </is>
      </c>
      <c r="F15" t="inlineStr">
        <is>
          <t>0523</t>
        </is>
      </c>
      <c r="G15" s="289" t="n">
        <v>45994.51041666666</v>
      </c>
      <c r="H15" s="289" t="n">
        <v>45994.55208333334</v>
      </c>
      <c r="I15" s="289" t="n">
        <v>45994.72361111111</v>
      </c>
      <c r="J15" s="289" t="n">
        <v>45994.76388888889</v>
      </c>
    </row>
    <row r="16">
      <c r="A16" t="inlineStr">
        <is>
          <t>G7-GoJet</t>
        </is>
      </c>
      <c r="B16" t="n">
        <v>3376</v>
      </c>
      <c r="C16" t="inlineStr">
        <is>
          <t>EWR</t>
        </is>
      </c>
      <c r="D16" t="inlineStr">
        <is>
          <t>STL</t>
        </is>
      </c>
      <c r="E16" t="inlineStr">
        <is>
          <t>2025-12-03</t>
        </is>
      </c>
      <c r="F16" t="inlineStr">
        <is>
          <t>0551</t>
        </is>
      </c>
      <c r="G16" s="289" t="n">
        <v>45994.37847222222</v>
      </c>
      <c r="H16" s="289" t="n">
        <v>45994.4375</v>
      </c>
      <c r="I16" s="289" t="n">
        <v>45994.58958333333</v>
      </c>
      <c r="J16" s="289" t="n">
        <v>45994.71875</v>
      </c>
    </row>
    <row r="17">
      <c r="A17" t="inlineStr">
        <is>
          <t>G7-GoJet</t>
        </is>
      </c>
      <c r="B17" t="n">
        <v>3376</v>
      </c>
      <c r="C17" t="inlineStr">
        <is>
          <t>CID</t>
        </is>
      </c>
      <c r="D17" t="inlineStr">
        <is>
          <t>CHA</t>
        </is>
      </c>
      <c r="E17" t="inlineStr">
        <is>
          <t>2025-11-28</t>
        </is>
      </c>
      <c r="F17" t="inlineStr">
        <is>
          <t>0539</t>
        </is>
      </c>
      <c r="G17" s="289" t="n">
        <v>45989.81944444445</v>
      </c>
      <c r="H17" s="289" t="n">
        <v>45989.93402777778</v>
      </c>
      <c r="I17" s="289" t="n">
        <v>45990.07222222222</v>
      </c>
      <c r="J17" s="289" t="n">
        <v>45990.15763888889</v>
      </c>
    </row>
    <row r="18">
      <c r="A18" t="inlineStr">
        <is>
          <t>G7-GoJet</t>
        </is>
      </c>
      <c r="B18" t="n">
        <v>3376</v>
      </c>
      <c r="C18" t="inlineStr">
        <is>
          <t>ORD</t>
        </is>
      </c>
      <c r="D18" t="inlineStr">
        <is>
          <t>STL</t>
        </is>
      </c>
      <c r="E18" t="inlineStr">
        <is>
          <t>2025-11-30</t>
        </is>
      </c>
      <c r="F18" t="inlineStr">
        <is>
          <t>0544</t>
        </is>
      </c>
      <c r="G18" s="289" t="n">
        <v>45991.29166666666</v>
      </c>
      <c r="H18" s="289" t="n">
        <v>45991.35416666666</v>
      </c>
      <c r="I18" s="289" t="n">
        <v>45991.71527777778</v>
      </c>
      <c r="J18" s="289" t="n">
        <v>45991.76805555556</v>
      </c>
    </row>
    <row r="19">
      <c r="A19" t="inlineStr">
        <is>
          <t>G7-GoJet</t>
        </is>
      </c>
      <c r="B19" t="n">
        <v>3376</v>
      </c>
      <c r="C19" t="inlineStr">
        <is>
          <t>GSP</t>
        </is>
      </c>
      <c r="D19" t="inlineStr">
        <is>
          <t>EWR</t>
        </is>
      </c>
      <c r="E19" t="inlineStr">
        <is>
          <t>2025-12-01</t>
        </is>
      </c>
      <c r="F19" t="inlineStr">
        <is>
          <t>0501</t>
        </is>
      </c>
      <c r="G19" s="289" t="n">
        <v>45992.42708333334</v>
      </c>
      <c r="H19" s="289" t="n">
        <v>45992.5</v>
      </c>
      <c r="I19" s="289" t="n">
        <v>45992.66319444445</v>
      </c>
      <c r="J19" s="289" t="n">
        <v>45992.73055555556</v>
      </c>
    </row>
    <row r="20">
      <c r="A20" t="inlineStr">
        <is>
          <t>G7-GoJet</t>
        </is>
      </c>
      <c r="B20" t="n">
        <v>3377</v>
      </c>
      <c r="C20" t="inlineStr">
        <is>
          <t>PIA</t>
        </is>
      </c>
      <c r="D20" t="inlineStr">
        <is>
          <t>STL</t>
        </is>
      </c>
      <c r="E20" t="inlineStr">
        <is>
          <t>2025-11-28</t>
        </is>
      </c>
      <c r="F20" t="inlineStr">
        <is>
          <t>0561</t>
        </is>
      </c>
      <c r="G20" s="289" t="n">
        <v>45989.91666666666</v>
      </c>
      <c r="H20" s="289" t="n">
        <v>45989.96875</v>
      </c>
      <c r="I20" s="289" t="n">
        <v>45990.15555555555</v>
      </c>
      <c r="J20" s="289" t="n">
        <v>45990.19097222222</v>
      </c>
    </row>
    <row r="21">
      <c r="A21" t="inlineStr">
        <is>
          <t>G7-GoJet</t>
        </is>
      </c>
      <c r="B21" t="n">
        <v>3377</v>
      </c>
      <c r="C21" t="inlineStr">
        <is>
          <t>STL</t>
        </is>
      </c>
      <c r="D21" t="inlineStr">
        <is>
          <t>LIT</t>
        </is>
      </c>
      <c r="E21" t="inlineStr">
        <is>
          <t>2025-11-30</t>
        </is>
      </c>
      <c r="F21" t="inlineStr">
        <is>
          <t>0552</t>
        </is>
      </c>
      <c r="G21" s="289" t="n">
        <v>45991.29166666666</v>
      </c>
      <c r="H21" s="289" t="n">
        <v>45991.35416666666</v>
      </c>
      <c r="I21" s="289" t="n">
        <v>45991.61527777778</v>
      </c>
      <c r="J21" s="289" t="n">
        <v>45991.70347222222</v>
      </c>
    </row>
    <row r="22">
      <c r="A22" t="inlineStr">
        <is>
          <t>G7-GoJet</t>
        </is>
      </c>
      <c r="B22" t="n">
        <v>3377</v>
      </c>
      <c r="C22" t="inlineStr">
        <is>
          <t>STL</t>
        </is>
      </c>
      <c r="D22" t="inlineStr">
        <is>
          <t>LEX</t>
        </is>
      </c>
      <c r="E22" t="inlineStr">
        <is>
          <t>2025-12-01</t>
        </is>
      </c>
      <c r="F22" t="inlineStr">
        <is>
          <t>0566</t>
        </is>
      </c>
      <c r="G22" s="289" t="n">
        <v>45992.50138888889</v>
      </c>
      <c r="H22" s="289" t="n">
        <v>45992.60555555556</v>
      </c>
      <c r="I22" s="289" t="n">
        <v>45992.74166666667</v>
      </c>
      <c r="J22" s="289" t="n">
        <v>45992.93888888889</v>
      </c>
    </row>
    <row r="23">
      <c r="A23" t="inlineStr">
        <is>
          <t>G7-GoJet</t>
        </is>
      </c>
      <c r="B23" t="n">
        <v>3377</v>
      </c>
      <c r="C23" t="inlineStr">
        <is>
          <t>ORD</t>
        </is>
      </c>
      <c r="D23" t="inlineStr">
        <is>
          <t>MDT</t>
        </is>
      </c>
      <c r="E23" t="inlineStr">
        <is>
          <t>2025-12-03</t>
        </is>
      </c>
      <c r="F23" t="inlineStr">
        <is>
          <t>0540</t>
        </is>
      </c>
      <c r="G23" s="289" t="n">
        <v>45994.44791666666</v>
      </c>
      <c r="H23" s="289" t="n">
        <v>45994.55902777778</v>
      </c>
      <c r="I23" s="289" t="n">
        <v>45994.71319444444</v>
      </c>
      <c r="J23" s="289" t="n">
        <v>45994.80347222222</v>
      </c>
    </row>
    <row r="24">
      <c r="A24" t="inlineStr">
        <is>
          <t>G7-GoJet</t>
        </is>
      </c>
      <c r="B24" t="n">
        <v>3378</v>
      </c>
      <c r="C24" t="inlineStr">
        <is>
          <t>MDT</t>
        </is>
      </c>
      <c r="D24" t="inlineStr">
        <is>
          <t>ORD</t>
        </is>
      </c>
      <c r="E24" t="inlineStr">
        <is>
          <t>2025-12-03</t>
        </is>
      </c>
      <c r="F24" t="inlineStr">
        <is>
          <t>0508</t>
        </is>
      </c>
      <c r="G24" s="289" t="n">
        <v>45994.625</v>
      </c>
      <c r="H24" s="289" t="n">
        <v>45994.65277777778</v>
      </c>
      <c r="I24" s="289" t="n">
        <v>45994.92430555556</v>
      </c>
      <c r="J24" s="289" t="n">
        <v>45995.00555555556</v>
      </c>
    </row>
    <row r="25">
      <c r="A25" t="inlineStr">
        <is>
          <t>G7-GoJet</t>
        </is>
      </c>
      <c r="B25" t="n">
        <v>3378</v>
      </c>
      <c r="C25" t="inlineStr">
        <is>
          <t>STL</t>
        </is>
      </c>
      <c r="D25" t="inlineStr">
        <is>
          <t>GSP</t>
        </is>
      </c>
      <c r="E25" t="inlineStr">
        <is>
          <t>2025-11-30</t>
        </is>
      </c>
      <c r="F25" t="inlineStr">
        <is>
          <t>0549</t>
        </is>
      </c>
      <c r="G25" s="289" t="n">
        <v>45991.5625</v>
      </c>
      <c r="H25" s="289" t="n">
        <v>45991.6875</v>
      </c>
      <c r="I25" s="289" t="n">
        <v>45991.94513888889</v>
      </c>
      <c r="J25" s="289" t="n">
        <v>45992.0125</v>
      </c>
    </row>
    <row r="26">
      <c r="A26" t="inlineStr">
        <is>
          <t>G7-GoJet</t>
        </is>
      </c>
      <c r="B26" t="n">
        <v>3380</v>
      </c>
      <c r="C26" t="inlineStr">
        <is>
          <t>XNA</t>
        </is>
      </c>
      <c r="D26" t="inlineStr">
        <is>
          <t>STL</t>
        </is>
      </c>
      <c r="E26" t="inlineStr">
        <is>
          <t>2025-11-30</t>
        </is>
      </c>
      <c r="F26" t="inlineStr">
        <is>
          <t>0508</t>
        </is>
      </c>
      <c r="G26" s="289" t="n">
        <v>45991.98958333334</v>
      </c>
      <c r="H26" s="289" t="n">
        <v>45992.05555555555</v>
      </c>
      <c r="I26" s="289" t="n">
        <v>45992.23958333334</v>
      </c>
      <c r="J26" s="289" t="n">
        <v>45992.30347222222</v>
      </c>
    </row>
    <row r="27">
      <c r="A27" t="inlineStr">
        <is>
          <t>G7-GoJet</t>
        </is>
      </c>
      <c r="B27" t="n">
        <v>3380</v>
      </c>
      <c r="C27" t="inlineStr">
        <is>
          <t>ICT</t>
        </is>
      </c>
      <c r="D27" t="inlineStr">
        <is>
          <t>CHA</t>
        </is>
      </c>
      <c r="E27" t="inlineStr">
        <is>
          <t>2025-11-29</t>
        </is>
      </c>
      <c r="F27" t="inlineStr">
        <is>
          <t>0536</t>
        </is>
      </c>
      <c r="G27" s="289" t="n">
        <v>45990.58333333334</v>
      </c>
      <c r="H27" s="289" t="n">
        <v>45990.70833333334</v>
      </c>
      <c r="I27" s="289" t="n">
        <v>45990.84166666667</v>
      </c>
      <c r="J27" s="289" t="n">
        <v>45990.91527777778</v>
      </c>
    </row>
    <row r="28">
      <c r="A28" t="inlineStr">
        <is>
          <t>G7-GoJet</t>
        </is>
      </c>
      <c r="B28" t="n">
        <v>3381</v>
      </c>
      <c r="C28" t="inlineStr">
        <is>
          <t>MEM</t>
        </is>
      </c>
      <c r="D28" t="inlineStr">
        <is>
          <t>STL</t>
        </is>
      </c>
      <c r="E28" t="inlineStr">
        <is>
          <t>2025-11-30</t>
        </is>
      </c>
      <c r="F28" t="inlineStr">
        <is>
          <t>0564</t>
        </is>
      </c>
      <c r="G28" s="289" t="n">
        <v>45991.97916666666</v>
      </c>
      <c r="H28" s="289" t="n">
        <v>45992.02083333334</v>
      </c>
      <c r="I28" s="289" t="n">
        <v>45992.24375</v>
      </c>
      <c r="J28" s="289" t="n">
        <v>45992.28402777778</v>
      </c>
    </row>
    <row r="29">
      <c r="A29" t="inlineStr">
        <is>
          <t>G7-GoJet</t>
        </is>
      </c>
      <c r="B29" t="n">
        <v>3381</v>
      </c>
      <c r="C29" t="inlineStr">
        <is>
          <t>TYS</t>
        </is>
      </c>
      <c r="D29" t="inlineStr">
        <is>
          <t>STL</t>
        </is>
      </c>
      <c r="E29" t="inlineStr">
        <is>
          <t>2025-11-29</t>
        </is>
      </c>
      <c r="F29" t="inlineStr">
        <is>
          <t>0549</t>
        </is>
      </c>
      <c r="G29" s="289" t="n">
        <v>45990.58333333334</v>
      </c>
      <c r="H29" s="289" t="n">
        <v>45990.61458333334</v>
      </c>
      <c r="I29" s="289" t="n">
        <v>45990.93125</v>
      </c>
      <c r="J29" s="289" t="n">
        <v>45991.01527777778</v>
      </c>
    </row>
    <row r="30">
      <c r="A30" t="inlineStr">
        <is>
          <t>G7-GoJet</t>
        </is>
      </c>
      <c r="B30" t="n">
        <v>3384</v>
      </c>
      <c r="C30" t="inlineStr">
        <is>
          <t>CHA</t>
        </is>
      </c>
      <c r="D30" t="inlineStr">
        <is>
          <t>AVP</t>
        </is>
      </c>
      <c r="E30" t="inlineStr">
        <is>
          <t>2025-11-29</t>
        </is>
      </c>
      <c r="F30" t="inlineStr">
        <is>
          <t>0539</t>
        </is>
      </c>
      <c r="G30" s="289" t="n">
        <v>45990.50694444445</v>
      </c>
      <c r="H30" s="289" t="n">
        <v>45990.57986111111</v>
      </c>
      <c r="I30" s="289" t="n">
        <v>45990.73472222222</v>
      </c>
      <c r="J30" s="289" t="n">
        <v>45990.8</v>
      </c>
    </row>
    <row r="31">
      <c r="A31" t="inlineStr">
        <is>
          <t>G7-GoJet</t>
        </is>
      </c>
      <c r="B31" t="n">
        <v>3387</v>
      </c>
      <c r="C31" t="inlineStr">
        <is>
          <t>STL</t>
        </is>
      </c>
      <c r="D31" t="inlineStr">
        <is>
          <t>ABE</t>
        </is>
      </c>
      <c r="E31" t="inlineStr">
        <is>
          <t>2025-11-29</t>
        </is>
      </c>
      <c r="F31" t="inlineStr">
        <is>
          <t>0544</t>
        </is>
      </c>
      <c r="G31" s="289" t="n">
        <v>45990.52083333334</v>
      </c>
      <c r="H31" s="289" t="n">
        <v>45990.64583333334</v>
      </c>
      <c r="I31" s="289" t="n">
        <v>45990.78888888889</v>
      </c>
      <c r="J31" s="289" t="n">
        <v>45990.95972222222</v>
      </c>
    </row>
    <row r="32">
      <c r="A32" t="inlineStr">
        <is>
          <t>G7-GoJet</t>
        </is>
      </c>
      <c r="B32" t="n">
        <v>3388</v>
      </c>
      <c r="C32" t="inlineStr">
        <is>
          <t>CHA</t>
        </is>
      </c>
      <c r="D32" t="inlineStr">
        <is>
          <t>TYS</t>
        </is>
      </c>
      <c r="E32" t="inlineStr">
        <is>
          <t>2025-11-29</t>
        </is>
      </c>
      <c r="F32" t="inlineStr">
        <is>
          <t>0536</t>
        </is>
      </c>
      <c r="G32" s="289" t="n">
        <v>45990.73611111111</v>
      </c>
      <c r="H32" s="289" t="n">
        <v>45990.77777777778</v>
      </c>
      <c r="I32" s="289" t="n">
        <v>45990.93333333333</v>
      </c>
      <c r="J32" s="289" t="n">
        <v>45990.95902777778</v>
      </c>
    </row>
    <row r="33">
      <c r="A33" t="inlineStr">
        <is>
          <t>G7-GoJet</t>
        </is>
      </c>
      <c r="B33" t="n">
        <v>3389</v>
      </c>
      <c r="C33" t="inlineStr">
        <is>
          <t>AVP</t>
        </is>
      </c>
      <c r="D33" t="inlineStr">
        <is>
          <t>XNA</t>
        </is>
      </c>
      <c r="E33" t="inlineStr">
        <is>
          <t>2025-11-29</t>
        </is>
      </c>
      <c r="F33" t="inlineStr">
        <is>
          <t>0539</t>
        </is>
      </c>
      <c r="G33" s="289" t="n">
        <v>45990.75</v>
      </c>
      <c r="H33" s="289" t="n">
        <v>45990.79166666666</v>
      </c>
      <c r="I33" s="289" t="n">
        <v>45990.95416666667</v>
      </c>
      <c r="J33" s="289" t="n">
        <v>45991.08263888889</v>
      </c>
    </row>
    <row r="34">
      <c r="A34" t="inlineStr">
        <is>
          <t>G7-GoJet</t>
        </is>
      </c>
      <c r="B34" t="n">
        <v>3392</v>
      </c>
      <c r="C34" t="inlineStr">
        <is>
          <t>GRB</t>
        </is>
      </c>
      <c r="D34" t="inlineStr">
        <is>
          <t>ATW</t>
        </is>
      </c>
      <c r="E34" t="inlineStr">
        <is>
          <t>2025-11-29</t>
        </is>
      </c>
      <c r="F34" t="inlineStr">
        <is>
          <t>0545</t>
        </is>
      </c>
      <c r="G34" s="289" t="n">
        <v>45990.45833333334</v>
      </c>
      <c r="H34" s="289" t="n">
        <v>45990.53125</v>
      </c>
      <c r="I34" s="289" t="n">
        <v>45990.75555555556</v>
      </c>
      <c r="J34" s="289" t="n">
        <v>45990.79305555556</v>
      </c>
    </row>
    <row r="35">
      <c r="A35" t="inlineStr">
        <is>
          <t>G7-GoJet</t>
        </is>
      </c>
      <c r="B35" t="n">
        <v>3393</v>
      </c>
      <c r="C35" t="inlineStr">
        <is>
          <t>BHM</t>
        </is>
      </c>
      <c r="D35" t="inlineStr">
        <is>
          <t>LEX</t>
        </is>
      </c>
      <c r="E35" t="inlineStr">
        <is>
          <t>2025-11-29</t>
        </is>
      </c>
      <c r="F35" t="inlineStr">
        <is>
          <t>0508</t>
        </is>
      </c>
      <c r="G35" s="289" t="n">
        <v>45990.57638888889</v>
      </c>
      <c r="H35" s="289" t="n">
        <v>45990.6875</v>
      </c>
      <c r="I35" s="289" t="n">
        <v>45991.07291666666</v>
      </c>
      <c r="J35" s="289" t="n">
        <v>45991.12083333333</v>
      </c>
    </row>
    <row r="36">
      <c r="A36" t="inlineStr">
        <is>
          <t>G7-GoJet</t>
        </is>
      </c>
      <c r="B36" t="n">
        <v>3394</v>
      </c>
      <c r="C36" t="inlineStr">
        <is>
          <t>ROA</t>
        </is>
      </c>
      <c r="D36" t="inlineStr">
        <is>
          <t>BHM</t>
        </is>
      </c>
      <c r="E36" t="inlineStr">
        <is>
          <t>2025-11-29</t>
        </is>
      </c>
      <c r="F36" t="inlineStr">
        <is>
          <t>0564</t>
        </is>
      </c>
      <c r="G36" s="289" t="n">
        <v>45990.91666666666</v>
      </c>
      <c r="H36" s="289" t="n">
        <v>45990.9375</v>
      </c>
      <c r="I36" s="289" t="n">
        <v>45991.21666666667</v>
      </c>
      <c r="J36" s="289" t="n">
        <v>45991.30069444444</v>
      </c>
    </row>
    <row r="37">
      <c r="A37" t="inlineStr">
        <is>
          <t>G7-GoJet</t>
        </is>
      </c>
      <c r="B37" t="n">
        <v>3395</v>
      </c>
      <c r="C37" t="inlineStr">
        <is>
          <t>BHM</t>
        </is>
      </c>
      <c r="D37" t="inlineStr">
        <is>
          <t>STL</t>
        </is>
      </c>
      <c r="E37" t="inlineStr">
        <is>
          <t>2025-11-29</t>
        </is>
      </c>
      <c r="F37" t="inlineStr">
        <is>
          <t>0523</t>
        </is>
      </c>
      <c r="G37" s="289" t="n">
        <v>45990.47916666666</v>
      </c>
      <c r="H37" s="289" t="n">
        <v>45990.55555555555</v>
      </c>
      <c r="I37" s="289" t="n">
        <v>45990.76597222222</v>
      </c>
      <c r="J37" s="289" t="n">
        <v>45990.83194444444</v>
      </c>
    </row>
    <row r="38">
      <c r="A38" t="inlineStr">
        <is>
          <t>G7-GoJet</t>
        </is>
      </c>
      <c r="B38" t="n">
        <v>3398</v>
      </c>
      <c r="C38" t="inlineStr">
        <is>
          <t>BHM</t>
        </is>
      </c>
      <c r="D38" t="inlineStr">
        <is>
          <t>ICT</t>
        </is>
      </c>
      <c r="E38" t="inlineStr">
        <is>
          <t>2025-11-29</t>
        </is>
      </c>
      <c r="F38" t="inlineStr">
        <is>
          <t>0543</t>
        </is>
      </c>
      <c r="G38" s="289" t="n">
        <v>45990.85416666666</v>
      </c>
      <c r="H38" s="289" t="n">
        <v>45990.91666666666</v>
      </c>
      <c r="I38" s="289" t="n">
        <v>45991.11736111111</v>
      </c>
      <c r="J38" s="289" t="n">
        <v>45991.20902777778</v>
      </c>
    </row>
    <row r="39">
      <c r="A39" t="inlineStr">
        <is>
          <t>G7-GoJet</t>
        </is>
      </c>
      <c r="B39" t="n">
        <v>3399</v>
      </c>
      <c r="C39" t="inlineStr">
        <is>
          <t>LEX</t>
        </is>
      </c>
      <c r="D39" t="inlineStr">
        <is>
          <t>CHA</t>
        </is>
      </c>
      <c r="E39" t="inlineStr">
        <is>
          <t>2025-11-29</t>
        </is>
      </c>
      <c r="F39" t="inlineStr">
        <is>
          <t>0579</t>
        </is>
      </c>
      <c r="G39" s="289" t="n">
        <v>45990.75</v>
      </c>
      <c r="H39" s="289" t="n">
        <v>45990.80208333334</v>
      </c>
      <c r="I39" s="289" t="n">
        <v>45990.98333333333</v>
      </c>
      <c r="J39" s="289" t="n">
        <v>45991.03958333333</v>
      </c>
    </row>
    <row r="40">
      <c r="A40" t="inlineStr">
        <is>
          <t>OO-Skywest</t>
        </is>
      </c>
      <c r="B40" t="n">
        <v>5142</v>
      </c>
      <c r="C40" t="inlineStr">
        <is>
          <t>FNT</t>
        </is>
      </c>
      <c r="D40" t="inlineStr">
        <is>
          <t>SBN</t>
        </is>
      </c>
      <c r="E40" t="inlineStr">
        <is>
          <t>2025-12-02</t>
        </is>
      </c>
      <c r="F40" t="inlineStr">
        <is>
          <t>0924</t>
        </is>
      </c>
      <c r="G40" s="289" t="n">
        <v>45993.69791666666</v>
      </c>
      <c r="H40" s="289" t="n">
        <v>45993.73958333334</v>
      </c>
      <c r="I40" s="289" t="n">
        <v>45994.11458333334</v>
      </c>
      <c r="J40" s="289" t="n">
        <v>45994.19027777778</v>
      </c>
    </row>
    <row r="41">
      <c r="A41" t="inlineStr">
        <is>
          <t>OO-Skywest</t>
        </is>
      </c>
      <c r="B41" t="n">
        <v>5142</v>
      </c>
      <c r="C41" t="inlineStr">
        <is>
          <t>ORD</t>
        </is>
      </c>
      <c r="D41" t="inlineStr">
        <is>
          <t>HSV</t>
        </is>
      </c>
      <c r="E41" t="inlineStr">
        <is>
          <t>2025-11-30</t>
        </is>
      </c>
      <c r="F41" t="inlineStr">
        <is>
          <t>0150</t>
        </is>
      </c>
      <c r="G41" s="289" t="n">
        <v>45991.99930555555</v>
      </c>
      <c r="H41" s="289" t="n">
        <v>45992.07986111111</v>
      </c>
      <c r="I41" s="289" t="n">
        <v>45992.3</v>
      </c>
      <c r="J41" s="289" t="n">
        <v>45992.38819444444</v>
      </c>
    </row>
    <row r="42">
      <c r="A42" t="inlineStr">
        <is>
          <t>OO-Skywest</t>
        </is>
      </c>
      <c r="B42" t="n">
        <v>5142</v>
      </c>
      <c r="C42" t="inlineStr">
        <is>
          <t>DEN</t>
        </is>
      </c>
      <c r="D42" t="inlineStr">
        <is>
          <t>COS</t>
        </is>
      </c>
      <c r="E42" t="inlineStr">
        <is>
          <t>2025-12-03</t>
        </is>
      </c>
      <c r="F42" t="inlineStr">
        <is>
          <t>0110</t>
        </is>
      </c>
      <c r="G42" s="289" t="n">
        <v>45994.23958333334</v>
      </c>
      <c r="H42" s="289" t="n">
        <v>45994.28125</v>
      </c>
      <c r="I42" s="289" t="n">
        <v>45994.52708333333</v>
      </c>
      <c r="J42" s="289" t="n">
        <v>45994.62152777778</v>
      </c>
    </row>
    <row r="43">
      <c r="A43" t="inlineStr">
        <is>
          <t>OO-Skywest</t>
        </is>
      </c>
      <c r="B43" t="n">
        <v>5143</v>
      </c>
      <c r="C43" t="inlineStr">
        <is>
          <t>COS</t>
        </is>
      </c>
      <c r="D43" t="inlineStr">
        <is>
          <t>HSV</t>
        </is>
      </c>
      <c r="E43" t="inlineStr">
        <is>
          <t>2025-11-29</t>
        </is>
      </c>
      <c r="F43" t="inlineStr">
        <is>
          <t>0156</t>
        </is>
      </c>
      <c r="G43" s="289" t="n">
        <v>45990.52083333334</v>
      </c>
      <c r="H43" s="289" t="n">
        <v>45990.6875</v>
      </c>
      <c r="I43" s="289" t="n">
        <v>45990.81597222222</v>
      </c>
      <c r="J43" s="289" t="n">
        <v>45990.91597222222</v>
      </c>
    </row>
    <row r="44">
      <c r="A44" t="inlineStr">
        <is>
          <t>OO-Skywest</t>
        </is>
      </c>
      <c r="B44" t="n">
        <v>5145</v>
      </c>
      <c r="C44" t="inlineStr">
        <is>
          <t>MCI</t>
        </is>
      </c>
      <c r="D44" t="inlineStr">
        <is>
          <t>BDL</t>
        </is>
      </c>
      <c r="E44" t="inlineStr">
        <is>
          <t>2025-11-29</t>
        </is>
      </c>
      <c r="F44" t="inlineStr">
        <is>
          <t>0160</t>
        </is>
      </c>
      <c r="G44" s="289" t="n">
        <v>45990.45833333334</v>
      </c>
      <c r="H44" s="289" t="n">
        <v>45990.63541666666</v>
      </c>
      <c r="I44" s="289" t="n">
        <v>45990.71666666667</v>
      </c>
      <c r="J44" s="289" t="n">
        <v>45990.84375</v>
      </c>
    </row>
    <row r="45">
      <c r="A45" t="inlineStr">
        <is>
          <t>OO-Skywest</t>
        </is>
      </c>
      <c r="B45" t="n">
        <v>5148</v>
      </c>
      <c r="C45" t="inlineStr">
        <is>
          <t>BUF</t>
        </is>
      </c>
      <c r="D45" t="inlineStr">
        <is>
          <t>DTW</t>
        </is>
      </c>
      <c r="E45" t="inlineStr">
        <is>
          <t>2025-11-29</t>
        </is>
      </c>
      <c r="F45" t="inlineStr">
        <is>
          <t>0620</t>
        </is>
      </c>
      <c r="G45" s="289" t="n">
        <v>45990.625</v>
      </c>
      <c r="H45" s="289" t="n">
        <v>45990.66666666666</v>
      </c>
      <c r="I45" s="289" t="n">
        <v>45990.84722222222</v>
      </c>
      <c r="J45" s="289" t="n">
        <v>45990.9125</v>
      </c>
    </row>
    <row r="46">
      <c r="A46" t="inlineStr">
        <is>
          <t>OO-Skywest</t>
        </is>
      </c>
      <c r="B46" t="n">
        <v>5150</v>
      </c>
      <c r="C46" t="inlineStr">
        <is>
          <t>CMX</t>
        </is>
      </c>
      <c r="D46" t="inlineStr">
        <is>
          <t>SLN</t>
        </is>
      </c>
      <c r="E46" t="inlineStr">
        <is>
          <t>2025-11-29</t>
        </is>
      </c>
      <c r="F46" t="inlineStr">
        <is>
          <t>0494</t>
        </is>
      </c>
      <c r="G46" s="289" t="n">
        <v>45990.74305555555</v>
      </c>
      <c r="H46" s="289" t="n">
        <v>45990.79861111111</v>
      </c>
      <c r="I46" s="289" t="n">
        <v>45990.94791666666</v>
      </c>
      <c r="J46" s="289" t="n">
        <v>45991.07986111111</v>
      </c>
    </row>
    <row r="47">
      <c r="A47" t="inlineStr">
        <is>
          <t>OO-Skywest</t>
        </is>
      </c>
      <c r="B47" t="n">
        <v>5191</v>
      </c>
      <c r="C47" t="inlineStr">
        <is>
          <t>DEN</t>
        </is>
      </c>
      <c r="D47" t="inlineStr">
        <is>
          <t>BOI</t>
        </is>
      </c>
      <c r="E47" t="inlineStr">
        <is>
          <t>2025-11-27</t>
        </is>
      </c>
      <c r="F47" t="inlineStr">
        <is>
          <t>0136</t>
        </is>
      </c>
      <c r="G47" s="289" t="n">
        <v>45988.70486111111</v>
      </c>
      <c r="H47" s="289" t="n">
        <v>45988.78125</v>
      </c>
      <c r="I47" s="289" t="n">
        <v>45989.04513888889</v>
      </c>
      <c r="J47" s="289" t="n">
        <v>45989.12638888889</v>
      </c>
    </row>
    <row r="48">
      <c r="A48" t="inlineStr">
        <is>
          <t>OO-Skywest</t>
        </is>
      </c>
      <c r="B48" t="n">
        <v>5191</v>
      </c>
      <c r="C48" t="inlineStr">
        <is>
          <t>DEN</t>
        </is>
      </c>
      <c r="D48" t="inlineStr">
        <is>
          <t>CID</t>
        </is>
      </c>
      <c r="E48" t="inlineStr">
        <is>
          <t>2025-12-01</t>
        </is>
      </c>
      <c r="F48" t="inlineStr">
        <is>
          <t>1370</t>
        </is>
      </c>
      <c r="G48" s="289" t="n">
        <v>45992.60416666666</v>
      </c>
      <c r="H48" s="289" t="n">
        <v>45992.72916666666</v>
      </c>
      <c r="I48" s="289" t="n">
        <v>45992.90486111111</v>
      </c>
      <c r="J48" s="289" t="n">
        <v>45993.02430555555</v>
      </c>
    </row>
    <row r="49">
      <c r="A49" t="inlineStr">
        <is>
          <t>OO-Skywest</t>
        </is>
      </c>
      <c r="B49" t="n">
        <v>5191</v>
      </c>
      <c r="C49" t="inlineStr">
        <is>
          <t>DEN</t>
        </is>
      </c>
      <c r="D49" t="inlineStr">
        <is>
          <t>XWA</t>
        </is>
      </c>
      <c r="E49" t="inlineStr">
        <is>
          <t>2025-12-02</t>
        </is>
      </c>
      <c r="F49" t="inlineStr">
        <is>
          <t>0787</t>
        </is>
      </c>
      <c r="G49" s="289" t="n">
        <v>45993.25</v>
      </c>
      <c r="H49" s="289" t="n">
        <v>45993.34375</v>
      </c>
      <c r="I49" s="289" t="n">
        <v>45993.57847222222</v>
      </c>
      <c r="J49" s="289" t="n">
        <v>45993.65069444444</v>
      </c>
    </row>
    <row r="50">
      <c r="A50" t="inlineStr">
        <is>
          <t>OO-Skywest</t>
        </is>
      </c>
      <c r="B50" t="n">
        <v>5191</v>
      </c>
      <c r="C50" t="inlineStr">
        <is>
          <t>YWG</t>
        </is>
      </c>
      <c r="D50" t="inlineStr">
        <is>
          <t>DEN</t>
        </is>
      </c>
      <c r="E50" t="inlineStr">
        <is>
          <t>2025-12-03</t>
        </is>
      </c>
      <c r="F50" t="inlineStr">
        <is>
          <t>1375</t>
        </is>
      </c>
      <c r="G50" s="289" t="n">
        <v>45994.41666666666</v>
      </c>
      <c r="H50" s="289" t="n">
        <v>45994.48680555556</v>
      </c>
      <c r="I50" s="289" t="n">
        <v>45994.65902777778</v>
      </c>
      <c r="J50" s="289" t="n">
        <v>45994.76597222222</v>
      </c>
    </row>
    <row r="51">
      <c r="A51" t="inlineStr">
        <is>
          <t>OO-Skywest</t>
        </is>
      </c>
      <c r="B51" t="n">
        <v>5192</v>
      </c>
      <c r="C51" t="inlineStr">
        <is>
          <t>DAL</t>
        </is>
      </c>
      <c r="D51" t="inlineStr">
        <is>
          <t>LBB</t>
        </is>
      </c>
      <c r="E51" t="inlineStr">
        <is>
          <t>2025-11-27</t>
        </is>
      </c>
      <c r="F51" t="inlineStr">
        <is>
          <t>0218</t>
        </is>
      </c>
      <c r="G51" s="289" t="n">
        <v>45988.73125</v>
      </c>
      <c r="H51" s="289" t="n">
        <v>45988.78125</v>
      </c>
      <c r="I51" s="289" t="n">
        <v>45988.98125</v>
      </c>
      <c r="J51" s="289" t="n">
        <v>45989.03125</v>
      </c>
    </row>
    <row r="52">
      <c r="A52" t="inlineStr">
        <is>
          <t>OO-Skywest</t>
        </is>
      </c>
      <c r="B52" t="n">
        <v>5192</v>
      </c>
      <c r="C52" t="inlineStr">
        <is>
          <t>PSP</t>
        </is>
      </c>
      <c r="D52" t="inlineStr">
        <is>
          <t>SJC</t>
        </is>
      </c>
      <c r="E52" t="inlineStr">
        <is>
          <t>2025-11-28</t>
        </is>
      </c>
      <c r="F52" t="inlineStr">
        <is>
          <t>0218</t>
        </is>
      </c>
      <c r="G52" s="289" t="n">
        <v>45989.84930555556</v>
      </c>
      <c r="H52" s="289" t="n">
        <v>45989.90486111111</v>
      </c>
      <c r="I52" s="289" t="n">
        <v>45990.18263888889</v>
      </c>
      <c r="J52" s="289" t="n">
        <v>45990.23819444444</v>
      </c>
    </row>
    <row r="53">
      <c r="A53" t="inlineStr">
        <is>
          <t>OO-Skywest</t>
        </is>
      </c>
      <c r="B53" t="n">
        <v>5192</v>
      </c>
      <c r="C53" t="inlineStr">
        <is>
          <t>SBN</t>
        </is>
      </c>
      <c r="D53" t="inlineStr">
        <is>
          <t>ORD</t>
        </is>
      </c>
      <c r="E53" t="inlineStr">
        <is>
          <t>2025-11-30</t>
        </is>
      </c>
      <c r="F53" t="inlineStr">
        <is>
          <t>0904</t>
        </is>
      </c>
      <c r="G53" s="289" t="n">
        <v>45991.41666666666</v>
      </c>
      <c r="H53" s="289" t="n">
        <v>45991.40625</v>
      </c>
      <c r="I53" s="289" t="n">
        <v>45991.6375</v>
      </c>
      <c r="J53" s="289" t="n">
        <v>45991.72013888889</v>
      </c>
    </row>
    <row r="54">
      <c r="A54" t="inlineStr">
        <is>
          <t>OO-Skywest</t>
        </is>
      </c>
      <c r="B54" t="n">
        <v>5192</v>
      </c>
      <c r="C54" t="inlineStr">
        <is>
          <t>ORD</t>
        </is>
      </c>
      <c r="D54" t="inlineStr">
        <is>
          <t>GNV</t>
        </is>
      </c>
      <c r="E54" t="inlineStr">
        <is>
          <t>2025-12-02</t>
        </is>
      </c>
      <c r="F54" t="inlineStr">
        <is>
          <t>0723</t>
        </is>
      </c>
      <c r="G54" s="289" t="n">
        <v>45993.4375</v>
      </c>
      <c r="H54" s="289" t="n">
        <v>45993.59027777778</v>
      </c>
      <c r="I54" s="289" t="n">
        <v>45993.70416666667</v>
      </c>
      <c r="J54" s="289" t="n">
        <v>45993.84027777778</v>
      </c>
    </row>
    <row r="55">
      <c r="A55" t="inlineStr">
        <is>
          <t>OO-Skywest</t>
        </is>
      </c>
      <c r="B55" t="n">
        <v>5192</v>
      </c>
      <c r="C55" t="inlineStr">
        <is>
          <t>HLN</t>
        </is>
      </c>
      <c r="D55" t="inlineStr">
        <is>
          <t>SLC</t>
        </is>
      </c>
      <c r="E55" t="inlineStr">
        <is>
          <t>2025-12-03</t>
        </is>
      </c>
      <c r="F55" t="inlineStr">
        <is>
          <t>0168</t>
        </is>
      </c>
      <c r="G55" s="289" t="n">
        <v>45994.625</v>
      </c>
      <c r="H55" s="289" t="n">
        <v>45994.68402777778</v>
      </c>
      <c r="I55" s="289" t="n">
        <v>45994.92152777778</v>
      </c>
      <c r="J55" s="289" t="n">
        <v>45994.98333333333</v>
      </c>
    </row>
    <row r="56">
      <c r="A56" t="inlineStr">
        <is>
          <t>OO-Skywest</t>
        </is>
      </c>
      <c r="B56" t="n">
        <v>5193</v>
      </c>
      <c r="C56" t="inlineStr">
        <is>
          <t>LAS</t>
        </is>
      </c>
      <c r="D56" t="inlineStr">
        <is>
          <t>OKC</t>
        </is>
      </c>
      <c r="E56" t="inlineStr">
        <is>
          <t>2025-11-27</t>
        </is>
      </c>
      <c r="F56" t="inlineStr">
        <is>
          <t>0917</t>
        </is>
      </c>
      <c r="G56" s="289" t="n">
        <v>45988.4125</v>
      </c>
      <c r="H56" s="289" t="n">
        <v>45988.59791666667</v>
      </c>
      <c r="I56" s="289" t="n">
        <v>45988.74583333333</v>
      </c>
      <c r="J56" s="289" t="n">
        <v>45988.84791666667</v>
      </c>
    </row>
    <row r="57">
      <c r="A57" t="inlineStr">
        <is>
          <t>OO-Skywest</t>
        </is>
      </c>
      <c r="B57" t="n">
        <v>5193</v>
      </c>
      <c r="C57" t="inlineStr">
        <is>
          <t>OKC</t>
        </is>
      </c>
      <c r="D57" t="inlineStr">
        <is>
          <t>MGM</t>
        </is>
      </c>
      <c r="E57" t="inlineStr">
        <is>
          <t>2025-11-27</t>
        </is>
      </c>
      <c r="F57" t="inlineStr">
        <is>
          <t>0917</t>
        </is>
      </c>
      <c r="G57" s="289" t="n">
        <v>45988.61041666667</v>
      </c>
      <c r="H57" s="289" t="n">
        <v>45988.68472222222</v>
      </c>
      <c r="I57" s="289" t="n">
        <v>45988.86041666667</v>
      </c>
      <c r="J57" s="289" t="n">
        <v>45988.93472222222</v>
      </c>
    </row>
    <row r="58">
      <c r="A58" t="inlineStr">
        <is>
          <t>OO-Skywest</t>
        </is>
      </c>
      <c r="B58" t="n">
        <v>5193</v>
      </c>
      <c r="C58" t="inlineStr">
        <is>
          <t>CPR</t>
        </is>
      </c>
      <c r="D58" t="inlineStr">
        <is>
          <t>DEN</t>
        </is>
      </c>
      <c r="E58" t="inlineStr">
        <is>
          <t>2025-12-03</t>
        </is>
      </c>
      <c r="F58" t="inlineStr">
        <is>
          <t>0494</t>
        </is>
      </c>
      <c r="G58" s="289" t="n">
        <v>45994.48958333334</v>
      </c>
      <c r="H58" s="289" t="n">
        <v>45994.54513888889</v>
      </c>
      <c r="I58" s="289" t="n">
        <v>45994.80277777778</v>
      </c>
      <c r="J58" s="289" t="n">
        <v>45994.86875</v>
      </c>
    </row>
    <row r="59">
      <c r="A59" t="inlineStr">
        <is>
          <t>OO-Skywest</t>
        </is>
      </c>
      <c r="B59" t="n">
        <v>5193</v>
      </c>
      <c r="C59" t="inlineStr">
        <is>
          <t>ORD</t>
        </is>
      </c>
      <c r="D59" t="inlineStr">
        <is>
          <t>SLN</t>
        </is>
      </c>
      <c r="E59" t="inlineStr">
        <is>
          <t>2025-12-01</t>
        </is>
      </c>
      <c r="F59" t="inlineStr">
        <is>
          <t>0699</t>
        </is>
      </c>
      <c r="G59" s="289" t="n">
        <v>45992.33333333334</v>
      </c>
      <c r="H59" s="289" t="n">
        <v>45992.40625</v>
      </c>
      <c r="I59" s="289" t="n">
        <v>45992.66666666666</v>
      </c>
      <c r="J59" s="289" t="n">
        <v>45992.76805555556</v>
      </c>
    </row>
    <row r="60">
      <c r="A60" t="inlineStr">
        <is>
          <t>OO-Skywest</t>
        </is>
      </c>
      <c r="B60" t="n">
        <v>5193</v>
      </c>
      <c r="C60" t="inlineStr">
        <is>
          <t>XWA</t>
        </is>
      </c>
      <c r="D60" t="inlineStr">
        <is>
          <t>DEN</t>
        </is>
      </c>
      <c r="E60" t="inlineStr">
        <is>
          <t>2025-12-02</t>
        </is>
      </c>
      <c r="F60" t="inlineStr">
        <is>
          <t>0786</t>
        </is>
      </c>
      <c r="G60" s="289" t="n">
        <v>45993.45833333334</v>
      </c>
      <c r="H60" s="289" t="n">
        <v>45993.51041666666</v>
      </c>
      <c r="I60" s="289" t="n">
        <v>45993.98263888889</v>
      </c>
      <c r="J60" s="289" t="n">
        <v>45994.06388888889</v>
      </c>
    </row>
    <row r="61">
      <c r="A61" t="inlineStr">
        <is>
          <t>OO-Skywest</t>
        </is>
      </c>
      <c r="B61" t="n">
        <v>5194</v>
      </c>
      <c r="C61" t="inlineStr">
        <is>
          <t>JLN</t>
        </is>
      </c>
      <c r="D61" t="inlineStr">
        <is>
          <t>MKE</t>
        </is>
      </c>
      <c r="E61" t="inlineStr">
        <is>
          <t>2025-11-29</t>
        </is>
      </c>
      <c r="F61" t="inlineStr">
        <is>
          <t>0461</t>
        </is>
      </c>
      <c r="G61" s="289" t="n">
        <v>45990.32291666666</v>
      </c>
      <c r="H61" s="289" t="n">
        <v>45990.39583333334</v>
      </c>
      <c r="I61" s="289" t="n">
        <v>45990.57430555556</v>
      </c>
      <c r="J61" s="289" t="n">
        <v>45990.64652777778</v>
      </c>
    </row>
    <row r="62">
      <c r="A62" t="inlineStr">
        <is>
          <t>OO-Skywest</t>
        </is>
      </c>
      <c r="B62" t="n">
        <v>5194</v>
      </c>
      <c r="C62" t="inlineStr">
        <is>
          <t>FWA</t>
        </is>
      </c>
      <c r="D62" t="inlineStr">
        <is>
          <t>ORD</t>
        </is>
      </c>
      <c r="E62" t="inlineStr">
        <is>
          <t>2025-12-01</t>
        </is>
      </c>
      <c r="F62" t="inlineStr">
        <is>
          <t>0971</t>
        </is>
      </c>
      <c r="G62" s="289" t="n">
        <v>45992.45277777778</v>
      </c>
      <c r="H62" s="289" t="n">
        <v>45992.49444444444</v>
      </c>
      <c r="I62" s="289" t="n">
        <v>45992.66111111111</v>
      </c>
      <c r="J62" s="289" t="n">
        <v>45992.74444444444</v>
      </c>
    </row>
    <row r="63">
      <c r="A63" t="inlineStr">
        <is>
          <t>OO-Skywest</t>
        </is>
      </c>
      <c r="B63" t="n">
        <v>5194</v>
      </c>
      <c r="C63" t="inlineStr">
        <is>
          <t>DEN</t>
        </is>
      </c>
      <c r="D63" t="inlineStr">
        <is>
          <t>SLC</t>
        </is>
      </c>
      <c r="E63" t="inlineStr">
        <is>
          <t>2025-12-02</t>
        </is>
      </c>
      <c r="F63" t="inlineStr">
        <is>
          <t>0160</t>
        </is>
      </c>
      <c r="G63" s="289" t="n">
        <v>45993.45833333334</v>
      </c>
      <c r="H63" s="289" t="n">
        <v>45993.52986111111</v>
      </c>
      <c r="I63" s="289" t="n">
        <v>45993.73333333333</v>
      </c>
      <c r="J63" s="289" t="n">
        <v>45993.80138888889</v>
      </c>
    </row>
    <row r="64">
      <c r="A64" t="inlineStr">
        <is>
          <t>OO-Skywest</t>
        </is>
      </c>
      <c r="B64" t="n">
        <v>5194</v>
      </c>
      <c r="C64" t="inlineStr">
        <is>
          <t>DEN</t>
        </is>
      </c>
      <c r="D64" t="inlineStr">
        <is>
          <t>IAH</t>
        </is>
      </c>
      <c r="E64" t="inlineStr">
        <is>
          <t>2025-12-03</t>
        </is>
      </c>
      <c r="F64" t="inlineStr">
        <is>
          <t>0900</t>
        </is>
      </c>
      <c r="G64" s="289" t="n">
        <v>45994.3125</v>
      </c>
      <c r="H64" s="289" t="n">
        <v>45994.45486111111</v>
      </c>
      <c r="I64" s="289" t="n">
        <v>45994.61388888889</v>
      </c>
      <c r="J64" s="289" t="n">
        <v>45994.77777777778</v>
      </c>
    </row>
    <row r="65">
      <c r="A65" t="inlineStr">
        <is>
          <t>OO-Skywest</t>
        </is>
      </c>
      <c r="B65" t="n">
        <v>5195</v>
      </c>
      <c r="C65" t="inlineStr">
        <is>
          <t>DEN</t>
        </is>
      </c>
      <c r="D65" t="inlineStr">
        <is>
          <t>TUS</t>
        </is>
      </c>
      <c r="E65" t="inlineStr">
        <is>
          <t>2025-11-30</t>
        </is>
      </c>
      <c r="F65" t="inlineStr">
        <is>
          <t>1913</t>
        </is>
      </c>
      <c r="G65" s="289" t="n">
        <v>45991.625</v>
      </c>
      <c r="H65" s="289" t="n">
        <v>45991.70277777778</v>
      </c>
      <c r="I65" s="289" t="n">
        <v>45991.96944444445</v>
      </c>
      <c r="J65" s="289" t="n">
        <v>45992.075</v>
      </c>
    </row>
    <row r="66">
      <c r="A66" t="inlineStr">
        <is>
          <t>OO-Skywest</t>
        </is>
      </c>
      <c r="B66" t="n">
        <v>5195</v>
      </c>
      <c r="C66" t="inlineStr">
        <is>
          <t>GJT</t>
        </is>
      </c>
      <c r="D66" t="inlineStr">
        <is>
          <t>IAH</t>
        </is>
      </c>
      <c r="E66" t="inlineStr">
        <is>
          <t>2025-12-03</t>
        </is>
      </c>
      <c r="F66" t="inlineStr">
        <is>
          <t>0105</t>
        </is>
      </c>
      <c r="G66" s="289" t="n">
        <v>45994.55555555555</v>
      </c>
      <c r="H66" s="289" t="n">
        <v>45994.70833333334</v>
      </c>
      <c r="I66" s="289" t="n">
        <v>45994.88958333333</v>
      </c>
      <c r="J66" s="289" t="n">
        <v>45994.99722222222</v>
      </c>
    </row>
    <row r="67">
      <c r="A67" t="inlineStr">
        <is>
          <t>OO-Skywest</t>
        </is>
      </c>
      <c r="B67" t="n">
        <v>5195</v>
      </c>
      <c r="C67" t="inlineStr">
        <is>
          <t>DEN</t>
        </is>
      </c>
      <c r="D67" t="inlineStr">
        <is>
          <t>BIS</t>
        </is>
      </c>
      <c r="E67" t="inlineStr">
        <is>
          <t>2025-12-02</t>
        </is>
      </c>
      <c r="F67" t="inlineStr">
        <is>
          <t>0965</t>
        </is>
      </c>
      <c r="G67" s="289" t="n">
        <v>45993.3125</v>
      </c>
      <c r="H67" s="289" t="n">
        <v>45993.41666666666</v>
      </c>
      <c r="I67" s="289" t="n">
        <v>45993.62291666667</v>
      </c>
      <c r="J67" s="289" t="n">
        <v>45993.69097222222</v>
      </c>
    </row>
    <row r="68">
      <c r="A68" t="inlineStr">
        <is>
          <t>OO-Skywest</t>
        </is>
      </c>
      <c r="B68" t="n">
        <v>5196</v>
      </c>
      <c r="C68" t="inlineStr">
        <is>
          <t>CID</t>
        </is>
      </c>
      <c r="D68" t="inlineStr">
        <is>
          <t>ORD</t>
        </is>
      </c>
      <c r="E68" t="inlineStr">
        <is>
          <t>2025-12-02</t>
        </is>
      </c>
      <c r="F68" t="inlineStr">
        <is>
          <t>1374</t>
        </is>
      </c>
      <c r="G68" s="289" t="n">
        <v>45993.70833333334</v>
      </c>
      <c r="H68" s="289" t="n">
        <v>45993.77083333334</v>
      </c>
      <c r="I68" s="289" t="n">
        <v>45993.97986111111</v>
      </c>
      <c r="J68" s="289" t="n">
        <v>45994.10833333333</v>
      </c>
    </row>
    <row r="69">
      <c r="A69" t="inlineStr">
        <is>
          <t>OO-Skywest</t>
        </is>
      </c>
      <c r="B69" t="n">
        <v>5196</v>
      </c>
      <c r="C69" t="inlineStr">
        <is>
          <t>GJT</t>
        </is>
      </c>
      <c r="D69" t="inlineStr">
        <is>
          <t>LAX</t>
        </is>
      </c>
      <c r="E69" t="inlineStr">
        <is>
          <t>2025-12-03</t>
        </is>
      </c>
      <c r="F69" t="inlineStr">
        <is>
          <t>0629</t>
        </is>
      </c>
      <c r="G69" s="289" t="n">
        <v>45994.625</v>
      </c>
      <c r="H69" s="289" t="n">
        <v>45994.67361111111</v>
      </c>
      <c r="I69" s="289" t="n">
        <v>45994.93888888889</v>
      </c>
      <c r="J69" s="289" t="n">
        <v>45995.01458333333</v>
      </c>
    </row>
    <row r="70">
      <c r="A70" t="inlineStr">
        <is>
          <t>OO-Skywest</t>
        </is>
      </c>
      <c r="B70" t="n">
        <v>5196</v>
      </c>
      <c r="C70" t="inlineStr">
        <is>
          <t>IAH</t>
        </is>
      </c>
      <c r="D70" t="inlineStr">
        <is>
          <t>SLN</t>
        </is>
      </c>
      <c r="E70" t="inlineStr">
        <is>
          <t>2025-11-30</t>
        </is>
      </c>
      <c r="F70" t="inlineStr">
        <is>
          <t>0970</t>
        </is>
      </c>
      <c r="G70" s="289" t="n">
        <v>45991.375</v>
      </c>
      <c r="H70" s="289" t="n">
        <v>45991.46875</v>
      </c>
      <c r="I70" s="289" t="n">
        <v>45991.61388888889</v>
      </c>
      <c r="J70" s="289" t="n">
        <v>45991.69444444445</v>
      </c>
    </row>
    <row r="71">
      <c r="A71" t="inlineStr">
        <is>
          <t>OO-Skywest</t>
        </is>
      </c>
      <c r="B71" t="n">
        <v>5197</v>
      </c>
      <c r="C71" t="inlineStr">
        <is>
          <t>SLC</t>
        </is>
      </c>
      <c r="D71" t="inlineStr">
        <is>
          <t>ORD</t>
        </is>
      </c>
      <c r="E71" t="inlineStr">
        <is>
          <t>2025-11-28</t>
        </is>
      </c>
      <c r="F71" t="inlineStr">
        <is>
          <t>0792</t>
        </is>
      </c>
      <c r="G71" s="289" t="n">
        <v>45989.52083333334</v>
      </c>
      <c r="H71" s="289" t="n">
        <v>45989.6875</v>
      </c>
      <c r="I71" s="289" t="n">
        <v>45989.8125</v>
      </c>
      <c r="J71" s="289" t="n">
        <v>45989.94236111111</v>
      </c>
    </row>
    <row r="72">
      <c r="A72" t="inlineStr">
        <is>
          <t>OO-Skywest</t>
        </is>
      </c>
      <c r="B72" t="n">
        <v>5197</v>
      </c>
      <c r="C72" t="inlineStr">
        <is>
          <t>DEN</t>
        </is>
      </c>
      <c r="D72" t="inlineStr">
        <is>
          <t>TUS</t>
        </is>
      </c>
      <c r="E72" t="inlineStr">
        <is>
          <t>2025-11-30</t>
        </is>
      </c>
      <c r="F72" t="inlineStr">
        <is>
          <t>0477</t>
        </is>
      </c>
      <c r="G72" s="289" t="n">
        <v>45991.83333333334</v>
      </c>
      <c r="H72" s="289" t="n">
        <v>45991.91111111111</v>
      </c>
      <c r="I72" s="289" t="n">
        <v>45992.16597222222</v>
      </c>
      <c r="J72" s="289" t="n">
        <v>45992.25</v>
      </c>
    </row>
    <row r="73">
      <c r="A73" t="inlineStr">
        <is>
          <t>OO-Skywest</t>
        </is>
      </c>
      <c r="B73" t="n">
        <v>5197</v>
      </c>
      <c r="C73" t="inlineStr">
        <is>
          <t>BNA</t>
        </is>
      </c>
      <c r="D73" t="inlineStr">
        <is>
          <t>DEN</t>
        </is>
      </c>
      <c r="E73" t="inlineStr">
        <is>
          <t>2025-12-02</t>
        </is>
      </c>
      <c r="F73" t="inlineStr">
        <is>
          <t>0619</t>
        </is>
      </c>
      <c r="G73" s="289" t="n">
        <v>45993.625</v>
      </c>
      <c r="H73" s="289" t="n">
        <v>45993.6875</v>
      </c>
      <c r="I73" s="289" t="n">
        <v>45994.0875</v>
      </c>
      <c r="J73" s="289" t="n">
        <v>45994.22222222222</v>
      </c>
    </row>
    <row r="74">
      <c r="A74" t="inlineStr">
        <is>
          <t>OO-Skywest</t>
        </is>
      </c>
      <c r="B74" t="n">
        <v>5198</v>
      </c>
      <c r="C74" t="inlineStr">
        <is>
          <t>DEN</t>
        </is>
      </c>
      <c r="D74" t="inlineStr">
        <is>
          <t>IAH</t>
        </is>
      </c>
      <c r="E74" t="inlineStr">
        <is>
          <t>2025-12-02</t>
        </is>
      </c>
      <c r="F74" t="inlineStr">
        <is>
          <t>0878</t>
        </is>
      </c>
      <c r="G74" s="289" t="n">
        <v>45993.75</v>
      </c>
      <c r="H74" s="289" t="n">
        <v>45993.88888888889</v>
      </c>
      <c r="I74" s="289" t="n">
        <v>45994.05208333334</v>
      </c>
      <c r="J74" s="289" t="n">
        <v>45994.14583333334</v>
      </c>
    </row>
    <row r="75">
      <c r="A75" t="inlineStr">
        <is>
          <t>OO-Skywest</t>
        </is>
      </c>
      <c r="B75" t="n">
        <v>5201</v>
      </c>
      <c r="C75" t="inlineStr">
        <is>
          <t>AVP</t>
        </is>
      </c>
      <c r="D75" t="inlineStr">
        <is>
          <t>FNT</t>
        </is>
      </c>
      <c r="E75" t="inlineStr">
        <is>
          <t>2025-11-29</t>
        </is>
      </c>
      <c r="F75" t="inlineStr">
        <is>
          <t>0971</t>
        </is>
      </c>
      <c r="G75" s="289" t="n">
        <v>45990.58333333334</v>
      </c>
      <c r="H75" s="289" t="n">
        <v>45990.64583333334</v>
      </c>
      <c r="I75" s="289" t="n">
        <v>45991.06597222222</v>
      </c>
      <c r="J75" s="289" t="n">
        <v>45991.13611111111</v>
      </c>
    </row>
    <row r="76">
      <c r="A76" t="inlineStr">
        <is>
          <t>OO-Skywest</t>
        </is>
      </c>
      <c r="B76" t="n">
        <v>5201</v>
      </c>
      <c r="C76" t="inlineStr">
        <is>
          <t>BNA</t>
        </is>
      </c>
      <c r="D76" t="inlineStr">
        <is>
          <t>TUL</t>
        </is>
      </c>
      <c r="E76" t="inlineStr">
        <is>
          <t>2025-11-30</t>
        </is>
      </c>
      <c r="F76" t="inlineStr">
        <is>
          <t>0163</t>
        </is>
      </c>
      <c r="G76" s="289" t="n">
        <v>45991.40972222222</v>
      </c>
      <c r="H76" s="289" t="n">
        <v>45991.49305555555</v>
      </c>
      <c r="I76" s="289" t="n">
        <v>45991.70833333334</v>
      </c>
      <c r="J76" s="289" t="n">
        <v>45991.78680555556</v>
      </c>
    </row>
    <row r="77">
      <c r="A77" t="inlineStr">
        <is>
          <t>OO-Skywest</t>
        </is>
      </c>
      <c r="B77" t="n">
        <v>5201</v>
      </c>
      <c r="C77" t="inlineStr">
        <is>
          <t>IAD</t>
        </is>
      </c>
      <c r="D77" t="inlineStr">
        <is>
          <t>ORD</t>
        </is>
      </c>
      <c r="E77" t="inlineStr">
        <is>
          <t>2025-12-02</t>
        </is>
      </c>
      <c r="F77" t="inlineStr">
        <is>
          <t>1905</t>
        </is>
      </c>
      <c r="G77" s="289" t="n">
        <v>45993.55208333334</v>
      </c>
      <c r="H77" s="289" t="n">
        <v>45993.57291666666</v>
      </c>
      <c r="I77" s="289" t="n">
        <v>45993.78402777778</v>
      </c>
      <c r="J77" s="289" t="n">
        <v>45993.875</v>
      </c>
    </row>
    <row r="78">
      <c r="A78" t="inlineStr">
        <is>
          <t>OO-Skywest</t>
        </is>
      </c>
      <c r="B78" t="n">
        <v>5202</v>
      </c>
      <c r="C78" t="inlineStr">
        <is>
          <t>LFT</t>
        </is>
      </c>
      <c r="D78" t="inlineStr">
        <is>
          <t>ORD</t>
        </is>
      </c>
      <c r="E78" t="inlineStr">
        <is>
          <t>2025-12-01</t>
        </is>
      </c>
      <c r="F78" t="inlineStr">
        <is>
          <t>0466</t>
        </is>
      </c>
      <c r="G78" s="289" t="n">
        <v>45992.33333333334</v>
      </c>
      <c r="H78" s="289" t="n">
        <v>45992.40277777778</v>
      </c>
      <c r="I78" s="289" t="n">
        <v>45992.76875</v>
      </c>
      <c r="J78" s="289" t="n">
        <v>45992.87083333333</v>
      </c>
    </row>
    <row r="79">
      <c r="A79" t="inlineStr">
        <is>
          <t>OO-Skywest</t>
        </is>
      </c>
      <c r="B79" t="n">
        <v>5203</v>
      </c>
      <c r="C79" t="inlineStr">
        <is>
          <t>PVD</t>
        </is>
      </c>
      <c r="D79" t="inlineStr">
        <is>
          <t>MKE</t>
        </is>
      </c>
      <c r="E79" t="inlineStr">
        <is>
          <t>2025-11-30</t>
        </is>
      </c>
      <c r="F79" t="inlineStr">
        <is>
          <t>0154</t>
        </is>
      </c>
      <c r="G79" s="289" t="n">
        <v>45991.35416666666</v>
      </c>
      <c r="H79" s="289" t="n">
        <v>45991.40625</v>
      </c>
      <c r="I79" s="289" t="n">
        <v>45991.57222222222</v>
      </c>
      <c r="J79" s="289" t="n">
        <v>45991.74236111111</v>
      </c>
    </row>
    <row r="80">
      <c r="A80" t="inlineStr">
        <is>
          <t>OO-Skywest</t>
        </is>
      </c>
      <c r="B80" t="n">
        <v>5203</v>
      </c>
      <c r="C80" t="inlineStr">
        <is>
          <t>BIL</t>
        </is>
      </c>
      <c r="D80" t="inlineStr">
        <is>
          <t>DEN</t>
        </is>
      </c>
      <c r="E80" t="inlineStr">
        <is>
          <t>2025-12-01</t>
        </is>
      </c>
      <c r="F80" t="inlineStr">
        <is>
          <t>0780</t>
        </is>
      </c>
      <c r="G80" s="289" t="n">
        <v>45992.75</v>
      </c>
      <c r="H80" s="289" t="n">
        <v>45992.8125</v>
      </c>
      <c r="I80" s="289" t="n">
        <v>45993.05972222222</v>
      </c>
      <c r="J80" s="289" t="n">
        <v>45993.14930555555</v>
      </c>
    </row>
    <row r="81">
      <c r="A81" t="inlineStr">
        <is>
          <t>OO-Skywest</t>
        </is>
      </c>
      <c r="B81" t="n">
        <v>5204</v>
      </c>
      <c r="C81" t="inlineStr">
        <is>
          <t>ORD</t>
        </is>
      </c>
      <c r="D81" t="inlineStr">
        <is>
          <t>CMX</t>
        </is>
      </c>
      <c r="E81" t="inlineStr">
        <is>
          <t>2025-11-29</t>
        </is>
      </c>
      <c r="F81" t="inlineStr">
        <is>
          <t>0917</t>
        </is>
      </c>
      <c r="G81" s="289" t="n">
        <v>45990.33333333334</v>
      </c>
      <c r="H81" s="289" t="n">
        <v>45990.43402777778</v>
      </c>
      <c r="I81" s="289" t="n">
        <v>45990.57638888889</v>
      </c>
      <c r="J81" s="289" t="n">
        <v>45990.69791666666</v>
      </c>
    </row>
    <row r="82">
      <c r="A82" t="inlineStr">
        <is>
          <t>OO-Skywest</t>
        </is>
      </c>
      <c r="B82" t="n">
        <v>5204</v>
      </c>
      <c r="C82" t="inlineStr">
        <is>
          <t>CHO</t>
        </is>
      </c>
      <c r="D82" t="inlineStr">
        <is>
          <t>COU</t>
        </is>
      </c>
      <c r="E82" t="inlineStr">
        <is>
          <t>2025-11-30</t>
        </is>
      </c>
      <c r="F82" t="inlineStr">
        <is>
          <t>0723</t>
        </is>
      </c>
      <c r="G82" s="289" t="n">
        <v>45991.97916666666</v>
      </c>
      <c r="H82" s="289" t="n">
        <v>45992.03125</v>
      </c>
      <c r="I82" s="289" t="n">
        <v>45992.20555555556</v>
      </c>
      <c r="J82" s="289" t="n">
        <v>45992.30902777778</v>
      </c>
    </row>
    <row r="83">
      <c r="A83" t="inlineStr">
        <is>
          <t>OO-Skywest</t>
        </is>
      </c>
      <c r="B83" t="n">
        <v>5205</v>
      </c>
      <c r="C83" t="inlineStr">
        <is>
          <t>CRW</t>
        </is>
      </c>
      <c r="D83" t="inlineStr">
        <is>
          <t>MLI</t>
        </is>
      </c>
      <c r="E83" t="inlineStr">
        <is>
          <t>2025-11-30</t>
        </is>
      </c>
      <c r="F83" t="inlineStr">
        <is>
          <t>0533</t>
        </is>
      </c>
      <c r="G83" s="289" t="n">
        <v>45991.98263888889</v>
      </c>
      <c r="H83" s="289" t="n">
        <v>45992.01875</v>
      </c>
      <c r="I83" s="289" t="n">
        <v>45992.23819444444</v>
      </c>
      <c r="J83" s="289" t="n">
        <v>45992.31041666667</v>
      </c>
    </row>
    <row r="84">
      <c r="A84" t="inlineStr">
        <is>
          <t>OO-Skywest</t>
        </is>
      </c>
      <c r="B84" t="n">
        <v>5206</v>
      </c>
      <c r="C84" t="inlineStr">
        <is>
          <t>COU</t>
        </is>
      </c>
      <c r="D84" t="inlineStr">
        <is>
          <t>MSN</t>
        </is>
      </c>
      <c r="E84" t="inlineStr">
        <is>
          <t>2025-11-30</t>
        </is>
      </c>
      <c r="F84" t="inlineStr">
        <is>
          <t>0723</t>
        </is>
      </c>
      <c r="G84" s="289" t="n">
        <v>45991.33333333334</v>
      </c>
      <c r="H84" s="289" t="n">
        <v>45991.38541666666</v>
      </c>
      <c r="I84" s="289" t="n">
        <v>45991.59861111111</v>
      </c>
      <c r="J84" s="289" t="n">
        <v>45991.64791666667</v>
      </c>
    </row>
    <row r="85">
      <c r="A85" t="inlineStr">
        <is>
          <t>OO-Skywest</t>
        </is>
      </c>
      <c r="B85" t="n">
        <v>5206</v>
      </c>
      <c r="C85" t="inlineStr">
        <is>
          <t>DEN</t>
        </is>
      </c>
      <c r="D85" t="inlineStr">
        <is>
          <t>YQR</t>
        </is>
      </c>
      <c r="E85" t="inlineStr">
        <is>
          <t>2025-12-03</t>
        </is>
      </c>
      <c r="F85" t="inlineStr">
        <is>
          <t>0933</t>
        </is>
      </c>
      <c r="G85" s="289" t="n">
        <v>45994.64583333334</v>
      </c>
      <c r="H85" s="289" t="n">
        <v>45994.80069444444</v>
      </c>
      <c r="I85" s="289" t="n">
        <v>45995.03194444445</v>
      </c>
      <c r="J85" s="289" t="n">
        <v>45995.16319444445</v>
      </c>
    </row>
    <row r="86">
      <c r="A86" t="inlineStr">
        <is>
          <t>OO-Skywest</t>
        </is>
      </c>
      <c r="B86" t="n">
        <v>5207</v>
      </c>
      <c r="C86" t="inlineStr">
        <is>
          <t>MBS</t>
        </is>
      </c>
      <c r="D86" t="inlineStr">
        <is>
          <t>TVC</t>
        </is>
      </c>
      <c r="E86" t="inlineStr">
        <is>
          <t>2025-11-30</t>
        </is>
      </c>
      <c r="F86" t="inlineStr">
        <is>
          <t>0572</t>
        </is>
      </c>
      <c r="G86" s="289" t="n">
        <v>45991.33333333334</v>
      </c>
      <c r="H86" s="289" t="n">
        <v>45991.375</v>
      </c>
      <c r="I86" s="289" t="n">
        <v>45991.59583333333</v>
      </c>
      <c r="J86" s="289" t="n">
        <v>45991.69027777778</v>
      </c>
    </row>
    <row r="87">
      <c r="A87" t="inlineStr">
        <is>
          <t>OO-Skywest</t>
        </is>
      </c>
      <c r="B87" t="n">
        <v>5207</v>
      </c>
      <c r="C87" t="inlineStr">
        <is>
          <t>ORD</t>
        </is>
      </c>
      <c r="D87" t="inlineStr">
        <is>
          <t>DEN</t>
        </is>
      </c>
      <c r="E87" t="inlineStr">
        <is>
          <t>2025-11-29</t>
        </is>
      </c>
      <c r="F87" t="inlineStr">
        <is>
          <t>1913</t>
        </is>
      </c>
      <c r="G87" s="289" t="n">
        <v>45990.35416666666</v>
      </c>
      <c r="H87" s="289" t="n">
        <v>45990.42013888889</v>
      </c>
      <c r="I87" s="289" t="n">
        <v>45990.62013888889</v>
      </c>
      <c r="J87" s="289" t="n">
        <v>45990.77847222222</v>
      </c>
    </row>
    <row r="88">
      <c r="A88" t="inlineStr">
        <is>
          <t>OO-Skywest</t>
        </is>
      </c>
      <c r="B88" t="n">
        <v>5208</v>
      </c>
      <c r="C88" t="inlineStr">
        <is>
          <t>CAE</t>
        </is>
      </c>
      <c r="D88" t="inlineStr">
        <is>
          <t>OKC</t>
        </is>
      </c>
      <c r="E88" t="inlineStr">
        <is>
          <t>2025-11-29</t>
        </is>
      </c>
      <c r="F88" t="inlineStr">
        <is>
          <t>0206</t>
        </is>
      </c>
      <c r="G88" s="289" t="n">
        <v>45990.72916666666</v>
      </c>
      <c r="H88" s="289" t="n">
        <v>45990.79166666666</v>
      </c>
      <c r="I88" s="289" t="n">
        <v>45991.07777777778</v>
      </c>
      <c r="J88" s="289" t="n">
        <v>45991.20555555556</v>
      </c>
    </row>
    <row r="89">
      <c r="A89" t="inlineStr">
        <is>
          <t>OO-Skywest</t>
        </is>
      </c>
      <c r="B89" t="n">
        <v>5208</v>
      </c>
      <c r="C89" t="inlineStr">
        <is>
          <t>ATW</t>
        </is>
      </c>
      <c r="D89" t="inlineStr">
        <is>
          <t>MGW</t>
        </is>
      </c>
      <c r="E89" t="inlineStr">
        <is>
          <t>2025-11-30</t>
        </is>
      </c>
      <c r="F89" t="inlineStr">
        <is>
          <t>1905</t>
        </is>
      </c>
      <c r="G89" s="289" t="n">
        <v>45991.88888888889</v>
      </c>
      <c r="H89" s="289" t="n">
        <v>45992</v>
      </c>
      <c r="I89" s="289" t="n">
        <v>45992.14652777778</v>
      </c>
      <c r="J89" s="289" t="n">
        <v>45992.20486111111</v>
      </c>
    </row>
    <row r="90">
      <c r="A90" t="inlineStr">
        <is>
          <t>OO-Skywest</t>
        </is>
      </c>
      <c r="B90" t="n">
        <v>5209</v>
      </c>
      <c r="C90" t="inlineStr">
        <is>
          <t>IAH</t>
        </is>
      </c>
      <c r="D90" t="inlineStr">
        <is>
          <t>LFT</t>
        </is>
      </c>
      <c r="E90" t="inlineStr">
        <is>
          <t>2025-11-29</t>
        </is>
      </c>
      <c r="F90" t="inlineStr">
        <is>
          <t>0466</t>
        </is>
      </c>
      <c r="G90" s="289" t="n">
        <v>45990.34722222222</v>
      </c>
      <c r="H90" s="289" t="n">
        <v>45990.39583333334</v>
      </c>
      <c r="I90" s="289" t="n">
        <v>45990.59375</v>
      </c>
      <c r="J90" s="289" t="n">
        <v>45990.63194444445</v>
      </c>
    </row>
    <row r="91">
      <c r="A91" t="inlineStr">
        <is>
          <t>OO-Skywest</t>
        </is>
      </c>
      <c r="B91" t="n">
        <v>5209</v>
      </c>
      <c r="C91" t="inlineStr">
        <is>
          <t>SFO</t>
        </is>
      </c>
      <c r="D91" t="inlineStr">
        <is>
          <t>TUS</t>
        </is>
      </c>
      <c r="E91" t="inlineStr">
        <is>
          <t>2025-11-28</t>
        </is>
      </c>
      <c r="F91" t="inlineStr">
        <is>
          <t>1928</t>
        </is>
      </c>
      <c r="G91" s="289" t="n">
        <v>45989.66666666666</v>
      </c>
      <c r="H91" s="289" t="n">
        <v>45989.79166666666</v>
      </c>
      <c r="I91" s="289" t="n">
        <v>45989.98333333333</v>
      </c>
      <c r="J91" s="289" t="n">
        <v>45990.07430555556</v>
      </c>
    </row>
    <row r="92">
      <c r="A92" t="inlineStr">
        <is>
          <t>OO-Skywest</t>
        </is>
      </c>
      <c r="B92" t="n">
        <v>5209</v>
      </c>
      <c r="C92" t="inlineStr">
        <is>
          <t>MSN</t>
        </is>
      </c>
      <c r="D92" t="inlineStr">
        <is>
          <t>LIT</t>
        </is>
      </c>
      <c r="E92" t="inlineStr">
        <is>
          <t>2025-11-30</t>
        </is>
      </c>
      <c r="F92" t="inlineStr">
        <is>
          <t>0571</t>
        </is>
      </c>
      <c r="G92" s="289" t="n">
        <v>45991.29166666666</v>
      </c>
      <c r="H92" s="289" t="n">
        <v>45991.36458333334</v>
      </c>
      <c r="I92" s="289" t="n">
        <v>45991.60833333333</v>
      </c>
      <c r="J92" s="289" t="n">
        <v>45991.75416666667</v>
      </c>
    </row>
    <row r="93">
      <c r="A93" t="inlineStr">
        <is>
          <t>OO-Skywest</t>
        </is>
      </c>
      <c r="B93" t="n">
        <v>5209</v>
      </c>
      <c r="C93" t="inlineStr">
        <is>
          <t>IAH</t>
        </is>
      </c>
      <c r="D93" t="inlineStr">
        <is>
          <t>BNA</t>
        </is>
      </c>
      <c r="E93" t="inlineStr">
        <is>
          <t>2025-12-02</t>
        </is>
      </c>
      <c r="F93" t="inlineStr">
        <is>
          <t>0960</t>
        </is>
      </c>
      <c r="G93" s="289" t="n">
        <v>45993.52083333334</v>
      </c>
      <c r="H93" s="289" t="n">
        <v>45993.59722222222</v>
      </c>
      <c r="I93" s="289" t="n">
        <v>45993.79305555556</v>
      </c>
      <c r="J93" s="289" t="n">
        <v>45993.87847222222</v>
      </c>
    </row>
    <row r="94">
      <c r="A94" t="inlineStr">
        <is>
          <t>OO-Skywest</t>
        </is>
      </c>
      <c r="B94" t="n">
        <v>5210</v>
      </c>
      <c r="C94" t="inlineStr">
        <is>
          <t>PSP</t>
        </is>
      </c>
      <c r="D94" t="inlineStr">
        <is>
          <t>DEN</t>
        </is>
      </c>
      <c r="E94" t="inlineStr">
        <is>
          <t>2025-11-28</t>
        </is>
      </c>
      <c r="F94" t="inlineStr">
        <is>
          <t>0953</t>
        </is>
      </c>
      <c r="G94" s="289" t="n">
        <v>45989.29166666666</v>
      </c>
      <c r="H94" s="289" t="n">
        <v>45989.42708333334</v>
      </c>
      <c r="I94" s="289" t="n">
        <v>45989.63819444444</v>
      </c>
      <c r="J94" s="289" t="n">
        <v>45989.74027777778</v>
      </c>
    </row>
    <row r="95">
      <c r="A95" t="inlineStr">
        <is>
          <t>OO-Skywest</t>
        </is>
      </c>
      <c r="B95" t="n">
        <v>5210</v>
      </c>
      <c r="C95" t="inlineStr">
        <is>
          <t>DEN</t>
        </is>
      </c>
      <c r="D95" t="inlineStr">
        <is>
          <t>YWG</t>
        </is>
      </c>
      <c r="E95" t="inlineStr">
        <is>
          <t>2025-12-02</t>
        </is>
      </c>
      <c r="F95" t="inlineStr">
        <is>
          <t>1368</t>
        </is>
      </c>
      <c r="G95" s="289" t="n">
        <v>45993.45833333334</v>
      </c>
      <c r="H95" s="289" t="n">
        <v>45993.59375</v>
      </c>
      <c r="I95" s="289" t="n">
        <v>45993.82638888889</v>
      </c>
      <c r="J95" s="289" t="n">
        <v>45993.91180555556</v>
      </c>
    </row>
    <row r="96">
      <c r="A96" t="inlineStr">
        <is>
          <t>OO-Skywest</t>
        </is>
      </c>
      <c r="B96" t="n">
        <v>5210</v>
      </c>
      <c r="C96" t="inlineStr">
        <is>
          <t>BNA</t>
        </is>
      </c>
      <c r="D96" t="inlineStr">
        <is>
          <t>DEN</t>
        </is>
      </c>
      <c r="E96" t="inlineStr">
        <is>
          <t>2025-12-03</t>
        </is>
      </c>
      <c r="F96" t="inlineStr">
        <is>
          <t>0623</t>
        </is>
      </c>
      <c r="G96" s="289" t="n">
        <v>45994.46875</v>
      </c>
      <c r="H96" s="289" t="n">
        <v>45994.55555555555</v>
      </c>
      <c r="I96" s="289" t="n">
        <v>45994.76041666666</v>
      </c>
      <c r="J96" s="289" t="n">
        <v>45994.90625</v>
      </c>
    </row>
    <row r="97">
      <c r="A97" t="inlineStr">
        <is>
          <t>OO-Skywest</t>
        </is>
      </c>
      <c r="B97" t="n">
        <v>6086</v>
      </c>
      <c r="C97" t="inlineStr">
        <is>
          <t>ORD</t>
        </is>
      </c>
      <c r="D97" t="inlineStr">
        <is>
          <t>DSM</t>
        </is>
      </c>
      <c r="E97" t="inlineStr">
        <is>
          <t>2025-12-03</t>
        </is>
      </c>
      <c r="F97" t="inlineStr">
        <is>
          <t>1916</t>
        </is>
      </c>
      <c r="G97" s="289" t="n">
        <v>45994.75069444445</v>
      </c>
      <c r="H97" s="289" t="n">
        <v>45994.78819444445</v>
      </c>
      <c r="I97" s="289" t="n">
        <v>45995.01875</v>
      </c>
      <c r="J97" s="289" t="n">
        <v>45995.10694444444</v>
      </c>
    </row>
    <row r="98">
      <c r="A98" t="inlineStr">
        <is>
          <t>OO-Skywest</t>
        </is>
      </c>
      <c r="B98" t="n">
        <v>6087</v>
      </c>
      <c r="C98" t="inlineStr">
        <is>
          <t>ICT</t>
        </is>
      </c>
      <c r="D98" t="inlineStr">
        <is>
          <t>EAU</t>
        </is>
      </c>
      <c r="E98" t="inlineStr">
        <is>
          <t>2025-12-03</t>
        </is>
      </c>
      <c r="F98" t="inlineStr">
        <is>
          <t>0963</t>
        </is>
      </c>
      <c r="G98" s="289" t="n">
        <v>45994.89583333334</v>
      </c>
      <c r="H98" s="289" t="n">
        <v>45994.96875</v>
      </c>
      <c r="I98" s="289" t="n">
        <v>45995.19236111111</v>
      </c>
      <c r="J98" s="289" t="n">
        <v>45994.25625</v>
      </c>
    </row>
    <row r="99">
      <c r="A99" t="inlineStr">
        <is>
          <t>OO-Skywest</t>
        </is>
      </c>
      <c r="B99" t="n">
        <v>6090</v>
      </c>
      <c r="C99" t="inlineStr">
        <is>
          <t>BNA</t>
        </is>
      </c>
      <c r="D99" t="inlineStr">
        <is>
          <t>SBN</t>
        </is>
      </c>
      <c r="E99" t="inlineStr">
        <is>
          <t>2025-12-03</t>
        </is>
      </c>
      <c r="F99" t="inlineStr">
        <is>
          <t>0960</t>
        </is>
      </c>
      <c r="G99" s="289" t="n">
        <v>45994.95833333334</v>
      </c>
      <c r="H99" s="289" t="n">
        <v>45995.05555555555</v>
      </c>
      <c r="I99" s="289" t="n">
        <v>45995.20833333334</v>
      </c>
      <c r="J99" s="289" t="n">
        <v>45995.26388888889</v>
      </c>
    </row>
    <row r="100">
      <c r="A100" t="inlineStr">
        <is>
          <t>OO-Skywest</t>
        </is>
      </c>
      <c r="B100" t="n">
        <v>6096</v>
      </c>
      <c r="C100" t="inlineStr">
        <is>
          <t>FAT</t>
        </is>
      </c>
      <c r="D100" t="inlineStr">
        <is>
          <t>DEN</t>
        </is>
      </c>
      <c r="E100" t="inlineStr">
        <is>
          <t>2025-12-02</t>
        </is>
      </c>
      <c r="F100" t="inlineStr">
        <is>
          <t>0793</t>
        </is>
      </c>
      <c r="G100" s="289" t="n">
        <v>45993.43055555555</v>
      </c>
      <c r="H100" s="289" t="n">
        <v>45993.56597222222</v>
      </c>
      <c r="I100" s="289" t="n">
        <v>45993.77847222222</v>
      </c>
      <c r="J100" s="289" t="n">
        <v>45993.88125</v>
      </c>
    </row>
    <row r="101">
      <c r="A101" t="inlineStr">
        <is>
          <t>OO-Skywest</t>
        </is>
      </c>
      <c r="B101" t="n">
        <v>6098</v>
      </c>
      <c r="C101" t="inlineStr">
        <is>
          <t>DEN</t>
        </is>
      </c>
      <c r="D101" t="inlineStr">
        <is>
          <t>CPR</t>
        </is>
      </c>
      <c r="E101" t="inlineStr">
        <is>
          <t>2025-12-02</t>
        </is>
      </c>
      <c r="F101" t="inlineStr">
        <is>
          <t>0856</t>
        </is>
      </c>
      <c r="G101" s="289" t="n">
        <v>45993.58333333334</v>
      </c>
      <c r="H101" s="289" t="n">
        <v>45993.63541666666</v>
      </c>
      <c r="I101" s="289" t="n">
        <v>45993.81666666667</v>
      </c>
      <c r="J101" s="289" t="n">
        <v>45993.85625</v>
      </c>
    </row>
    <row r="102">
      <c r="A102" t="inlineStr">
        <is>
          <t>OO-Skywest</t>
        </is>
      </c>
      <c r="B102" t="n">
        <v>6098</v>
      </c>
      <c r="C102" t="inlineStr">
        <is>
          <t>SBN</t>
        </is>
      </c>
      <c r="D102" t="inlineStr">
        <is>
          <t>ORD</t>
        </is>
      </c>
      <c r="E102" t="inlineStr">
        <is>
          <t>2025-12-03</t>
        </is>
      </c>
      <c r="F102" t="inlineStr">
        <is>
          <t>0930</t>
        </is>
      </c>
      <c r="G102" s="289" t="n">
        <v>45994.46875</v>
      </c>
      <c r="H102" s="289" t="n">
        <v>45994.45833333334</v>
      </c>
      <c r="I102" s="289" t="n">
        <v>45994.85416666666</v>
      </c>
      <c r="J102" s="289" t="n">
        <v>45994.92361111111</v>
      </c>
    </row>
    <row r="103">
      <c r="A103" t="inlineStr">
        <is>
          <t>OO-Skywest</t>
        </is>
      </c>
      <c r="B103" t="n">
        <v>6099</v>
      </c>
      <c r="C103" t="inlineStr">
        <is>
          <t>DEN</t>
        </is>
      </c>
      <c r="D103" t="inlineStr">
        <is>
          <t>COS</t>
        </is>
      </c>
      <c r="E103" t="inlineStr">
        <is>
          <t>2025-12-02</t>
        </is>
      </c>
      <c r="F103" t="inlineStr">
        <is>
          <t>0978</t>
        </is>
      </c>
      <c r="G103" s="289" t="n">
        <v>45993.32291666666</v>
      </c>
      <c r="H103" s="289" t="n">
        <v>45993.35416666666</v>
      </c>
      <c r="I103" s="289" t="n">
        <v>45993.64861111111</v>
      </c>
      <c r="J103" s="289" t="n">
        <v>45993.67430555556</v>
      </c>
    </row>
    <row r="104">
      <c r="A104" t="inlineStr">
        <is>
          <t>OO-Skywest</t>
        </is>
      </c>
      <c r="B104" t="n">
        <v>6100</v>
      </c>
      <c r="C104" t="inlineStr">
        <is>
          <t>ORD</t>
        </is>
      </c>
      <c r="D104" t="inlineStr">
        <is>
          <t>LAN</t>
        </is>
      </c>
      <c r="E104" t="inlineStr">
        <is>
          <t>2025-12-02</t>
        </is>
      </c>
      <c r="F104" t="inlineStr">
        <is>
          <t>0917</t>
        </is>
      </c>
      <c r="G104" s="289" t="n">
        <v>45993.77083333334</v>
      </c>
      <c r="H104" s="289" t="n">
        <v>45993.83333333334</v>
      </c>
      <c r="I104" s="289" t="n">
        <v>45994.04305555556</v>
      </c>
      <c r="J104" s="289" t="n">
        <v>45994.11041666667</v>
      </c>
    </row>
    <row r="105">
      <c r="A105" t="inlineStr">
        <is>
          <t>OO-Skywest</t>
        </is>
      </c>
      <c r="B105" t="n">
        <v>6101</v>
      </c>
      <c r="C105" t="inlineStr">
        <is>
          <t>CID</t>
        </is>
      </c>
      <c r="D105" t="inlineStr">
        <is>
          <t>ORD</t>
        </is>
      </c>
      <c r="E105" t="inlineStr">
        <is>
          <t>2025-12-02</t>
        </is>
      </c>
      <c r="F105" t="inlineStr">
        <is>
          <t>0917</t>
        </is>
      </c>
      <c r="G105" s="289" t="n">
        <v>45993.96875</v>
      </c>
      <c r="H105" s="289" t="n">
        <v>45994</v>
      </c>
      <c r="I105" s="289" t="n">
        <v>45994.21319444444</v>
      </c>
      <c r="J105" s="289" t="n">
        <v>45994.25625</v>
      </c>
    </row>
    <row r="106">
      <c r="A106" t="inlineStr">
        <is>
          <t>OO-Skywest</t>
        </is>
      </c>
      <c r="B106" t="n">
        <v>6102</v>
      </c>
      <c r="C106" t="inlineStr">
        <is>
          <t>ORD</t>
        </is>
      </c>
      <c r="D106" t="inlineStr">
        <is>
          <t>RIC</t>
        </is>
      </c>
      <c r="E106" t="inlineStr">
        <is>
          <t>2025-12-02</t>
        </is>
      </c>
      <c r="F106" t="inlineStr">
        <is>
          <t>1917</t>
        </is>
      </c>
      <c r="G106" s="289" t="n">
        <v>45993.55208333334</v>
      </c>
      <c r="H106" s="289" t="n">
        <v>45993.65625</v>
      </c>
      <c r="I106" s="289" t="n">
        <v>45993.81944444445</v>
      </c>
      <c r="J106" s="289" t="n">
        <v>45993.93194444444</v>
      </c>
    </row>
    <row r="107">
      <c r="A107" t="inlineStr">
        <is>
          <t>OO-Skywest</t>
        </is>
      </c>
      <c r="B107" t="n">
        <v>6103</v>
      </c>
      <c r="C107" t="inlineStr">
        <is>
          <t>BNA</t>
        </is>
      </c>
      <c r="D107" t="inlineStr">
        <is>
          <t>ORD</t>
        </is>
      </c>
      <c r="E107" t="inlineStr">
        <is>
          <t>2025-12-02</t>
        </is>
      </c>
      <c r="F107" t="inlineStr">
        <is>
          <t>1917</t>
        </is>
      </c>
      <c r="G107" s="289" t="n">
        <v>45993.79166666666</v>
      </c>
      <c r="H107" s="289" t="n">
        <v>45993.84375</v>
      </c>
      <c r="I107" s="289" t="n">
        <v>45994.10277777778</v>
      </c>
      <c r="J107" s="289" t="n">
        <v>45994.19791666666</v>
      </c>
    </row>
    <row r="108">
      <c r="A108" t="inlineStr">
        <is>
          <t>OO-Skywest</t>
        </is>
      </c>
      <c r="B108" t="n">
        <v>6104</v>
      </c>
      <c r="C108" t="inlineStr">
        <is>
          <t>ORD</t>
        </is>
      </c>
      <c r="D108" t="inlineStr">
        <is>
          <t>LEX</t>
        </is>
      </c>
      <c r="E108" t="inlineStr">
        <is>
          <t>2025-12-02</t>
        </is>
      </c>
      <c r="F108" t="inlineStr">
        <is>
          <t>1908</t>
        </is>
      </c>
      <c r="G108" s="289" t="n">
        <v>45993.52777777778</v>
      </c>
      <c r="H108" s="289" t="n">
        <v>45993.60416666666</v>
      </c>
      <c r="I108" s="289" t="n">
        <v>45993.75069444445</v>
      </c>
      <c r="J108" s="289" t="n">
        <v>45993.85</v>
      </c>
    </row>
    <row r="109">
      <c r="A109" t="inlineStr">
        <is>
          <t>OO-Skywest</t>
        </is>
      </c>
      <c r="B109" t="n">
        <v>6939</v>
      </c>
      <c r="C109" t="inlineStr">
        <is>
          <t>ORD</t>
        </is>
      </c>
      <c r="D109" t="inlineStr">
        <is>
          <t>MKE</t>
        </is>
      </c>
      <c r="E109" t="inlineStr">
        <is>
          <t>2025-11-28</t>
        </is>
      </c>
      <c r="F109" t="inlineStr">
        <is>
          <t>0915</t>
        </is>
      </c>
      <c r="G109" s="289" t="n">
        <v>45989.41666666666</v>
      </c>
      <c r="H109" s="289" t="n">
        <v>45989.45833333334</v>
      </c>
      <c r="I109" s="289" t="n">
        <v>45989.81111111111</v>
      </c>
      <c r="J109" s="289" t="n">
        <v>45989.84027777778</v>
      </c>
    </row>
    <row r="110">
      <c r="A110" t="inlineStr">
        <is>
          <t>OO-Skywest</t>
        </is>
      </c>
      <c r="B110" t="n">
        <v>6939</v>
      </c>
      <c r="C110" t="inlineStr">
        <is>
          <t>ROA</t>
        </is>
      </c>
      <c r="D110" t="inlineStr">
        <is>
          <t>ORD</t>
        </is>
      </c>
      <c r="E110" t="inlineStr">
        <is>
          <t>2025-11-30</t>
        </is>
      </c>
      <c r="F110" t="inlineStr">
        <is>
          <t>0615</t>
        </is>
      </c>
      <c r="G110" s="289" t="n">
        <v>45991.41666666666</v>
      </c>
      <c r="H110" s="289" t="n">
        <v>45991.45833333334</v>
      </c>
      <c r="I110" s="289" t="n">
        <v>45991.66041666667</v>
      </c>
      <c r="J110" s="289" t="n">
        <v>45991.78819444445</v>
      </c>
    </row>
    <row r="111">
      <c r="A111" t="inlineStr">
        <is>
          <t>OO-Skywest</t>
        </is>
      </c>
      <c r="B111" t="n">
        <v>6939</v>
      </c>
      <c r="C111" t="inlineStr">
        <is>
          <t>BOI</t>
        </is>
      </c>
      <c r="D111" t="inlineStr">
        <is>
          <t>BNA</t>
        </is>
      </c>
      <c r="E111" t="inlineStr">
        <is>
          <t>2025-11-29</t>
        </is>
      </c>
      <c r="F111" t="inlineStr">
        <is>
          <t>1374</t>
        </is>
      </c>
      <c r="G111" s="289" t="n">
        <v>45990.33333333334</v>
      </c>
      <c r="H111" s="289" t="n">
        <v>45990.54166666666</v>
      </c>
      <c r="I111" s="289" t="n">
        <v>45990.63888888889</v>
      </c>
      <c r="J111" s="289" t="n">
        <v>45990.79305555556</v>
      </c>
    </row>
    <row r="112">
      <c r="A112" t="inlineStr">
        <is>
          <t>OO-Skywest</t>
        </is>
      </c>
      <c r="B112" t="n">
        <v>6940</v>
      </c>
      <c r="C112" t="inlineStr">
        <is>
          <t>ORD</t>
        </is>
      </c>
      <c r="D112" t="inlineStr">
        <is>
          <t>MKE</t>
        </is>
      </c>
      <c r="E112" t="inlineStr">
        <is>
          <t>2025-11-28</t>
        </is>
      </c>
      <c r="F112" t="inlineStr">
        <is>
          <t>0916</t>
        </is>
      </c>
      <c r="G112" s="289" t="n">
        <v>45989.57291666666</v>
      </c>
      <c r="H112" s="289" t="n">
        <v>45989.61458333334</v>
      </c>
      <c r="I112" s="289" t="n">
        <v>45989.83680555555</v>
      </c>
      <c r="J112" s="289" t="n">
        <v>45989.89444444444</v>
      </c>
    </row>
    <row r="113">
      <c r="A113" t="inlineStr">
        <is>
          <t>OO-Skywest</t>
        </is>
      </c>
      <c r="B113" t="n">
        <v>6940</v>
      </c>
      <c r="C113" t="inlineStr">
        <is>
          <t>TUS</t>
        </is>
      </c>
      <c r="D113" t="inlineStr">
        <is>
          <t>ROA</t>
        </is>
      </c>
      <c r="E113" t="inlineStr">
        <is>
          <t>2025-11-29</t>
        </is>
      </c>
      <c r="F113" t="inlineStr">
        <is>
          <t>0615</t>
        </is>
      </c>
      <c r="G113" s="289" t="n">
        <v>45990.33333333334</v>
      </c>
      <c r="H113" s="289" t="n">
        <v>45990.60416666666</v>
      </c>
      <c r="I113" s="289" t="n">
        <v>45990.68819444445</v>
      </c>
      <c r="J113" s="289" t="n">
        <v>45990.84097222222</v>
      </c>
    </row>
    <row r="114">
      <c r="A114" t="inlineStr">
        <is>
          <t>OO-Skywest</t>
        </is>
      </c>
      <c r="B114" t="n">
        <v>6940</v>
      </c>
      <c r="C114" t="inlineStr">
        <is>
          <t>LNK</t>
        </is>
      </c>
      <c r="D114" t="inlineStr">
        <is>
          <t>SUX</t>
        </is>
      </c>
      <c r="E114" t="inlineStr">
        <is>
          <t>2025-11-30</t>
        </is>
      </c>
      <c r="F114" t="inlineStr">
        <is>
          <t>0963</t>
        </is>
      </c>
      <c r="G114" s="289" t="n">
        <v>45991.25</v>
      </c>
      <c r="H114" s="289" t="n">
        <v>45991.29166666666</v>
      </c>
      <c r="I114" s="289" t="n">
        <v>45991.51458333333</v>
      </c>
      <c r="J114" s="289" t="n">
        <v>45991.62013888889</v>
      </c>
    </row>
    <row r="115">
      <c r="A115" t="inlineStr">
        <is>
          <t>OO-Skywest</t>
        </is>
      </c>
      <c r="B115" t="n">
        <v>6941</v>
      </c>
      <c r="C115" t="inlineStr">
        <is>
          <t>MKE</t>
        </is>
      </c>
      <c r="D115" t="inlineStr">
        <is>
          <t>ROW</t>
        </is>
      </c>
      <c r="E115" t="inlineStr">
        <is>
          <t>2025-11-28</t>
        </is>
      </c>
      <c r="F115" t="inlineStr">
        <is>
          <t>1937</t>
        </is>
      </c>
      <c r="G115" s="289" t="n">
        <v>45989.5</v>
      </c>
      <c r="H115" s="289" t="n">
        <v>45989.57291666666</v>
      </c>
      <c r="I115" s="289" t="n">
        <v>45989.85902777778</v>
      </c>
      <c r="J115" s="289" t="n">
        <v>45990</v>
      </c>
    </row>
    <row r="116">
      <c r="A116" t="inlineStr">
        <is>
          <t>OO-Skywest</t>
        </is>
      </c>
      <c r="B116" t="n">
        <v>6941</v>
      </c>
      <c r="C116" t="inlineStr">
        <is>
          <t>LNK</t>
        </is>
      </c>
      <c r="D116" t="inlineStr">
        <is>
          <t>FWA</t>
        </is>
      </c>
      <c r="E116" t="inlineStr">
        <is>
          <t>2025-11-29</t>
        </is>
      </c>
      <c r="F116" t="inlineStr">
        <is>
          <t>0982</t>
        </is>
      </c>
      <c r="G116" s="289" t="n">
        <v>45990.47013888889</v>
      </c>
      <c r="H116" s="289" t="n">
        <v>45990.61458333334</v>
      </c>
      <c r="I116" s="289" t="n">
        <v>45990.79444444444</v>
      </c>
      <c r="J116" s="289" t="n">
        <v>45990.87708333333</v>
      </c>
    </row>
    <row r="117">
      <c r="A117" t="inlineStr">
        <is>
          <t>OO-Skywest</t>
        </is>
      </c>
      <c r="B117" t="n">
        <v>6941</v>
      </c>
      <c r="C117" t="inlineStr">
        <is>
          <t>OKC</t>
        </is>
      </c>
      <c r="D117" t="inlineStr">
        <is>
          <t>ORD</t>
        </is>
      </c>
      <c r="E117" t="inlineStr">
        <is>
          <t>2025-11-30</t>
        </is>
      </c>
      <c r="F117" t="inlineStr">
        <is>
          <t>0157</t>
        </is>
      </c>
      <c r="G117" s="289" t="n">
        <v>45991.4375</v>
      </c>
      <c r="H117" s="289" t="n">
        <v>45991.52083333334</v>
      </c>
      <c r="I117" s="289" t="n">
        <v>45991.82916666667</v>
      </c>
      <c r="J117" s="289" t="n">
        <v>45991.92291666667</v>
      </c>
    </row>
    <row r="118">
      <c r="A118" t="inlineStr">
        <is>
          <t>OO-Skywest</t>
        </is>
      </c>
      <c r="B118" t="n">
        <v>6942</v>
      </c>
      <c r="C118" t="inlineStr">
        <is>
          <t>BDL</t>
        </is>
      </c>
      <c r="D118" t="inlineStr">
        <is>
          <t>ORD</t>
        </is>
      </c>
      <c r="E118" t="inlineStr">
        <is>
          <t>2025-11-30</t>
        </is>
      </c>
      <c r="F118" t="inlineStr">
        <is>
          <t>0160</t>
        </is>
      </c>
      <c r="G118" s="289" t="n">
        <v>45991.375</v>
      </c>
      <c r="H118" s="289" t="n">
        <v>45991.45833333334</v>
      </c>
      <c r="I118" s="289" t="n">
        <v>45991.71527777778</v>
      </c>
      <c r="J118" s="289" t="n">
        <v>45991.83402777778</v>
      </c>
    </row>
    <row r="119">
      <c r="A119" t="inlineStr">
        <is>
          <t>OO-Skywest</t>
        </is>
      </c>
      <c r="B119" t="n">
        <v>6942</v>
      </c>
      <c r="C119" t="inlineStr">
        <is>
          <t>PIA</t>
        </is>
      </c>
      <c r="D119" t="inlineStr">
        <is>
          <t>DEN</t>
        </is>
      </c>
      <c r="E119" t="inlineStr">
        <is>
          <t>2025-11-28</t>
        </is>
      </c>
      <c r="F119" t="inlineStr">
        <is>
          <t>0622</t>
        </is>
      </c>
      <c r="G119" s="289" t="n">
        <v>45989.89583333334</v>
      </c>
      <c r="H119" s="289" t="n">
        <v>45989.9375</v>
      </c>
      <c r="I119" s="289" t="n">
        <v>45990.1625</v>
      </c>
      <c r="J119" s="289" t="n">
        <v>45990.28541666667</v>
      </c>
    </row>
    <row r="120">
      <c r="A120" t="inlineStr">
        <is>
          <t>OO-Skywest</t>
        </is>
      </c>
      <c r="B120" t="n">
        <v>6943</v>
      </c>
      <c r="C120" t="inlineStr">
        <is>
          <t>MLI</t>
        </is>
      </c>
      <c r="D120" t="inlineStr">
        <is>
          <t>CRW</t>
        </is>
      </c>
      <c r="E120" t="inlineStr">
        <is>
          <t>2025-11-28</t>
        </is>
      </c>
      <c r="F120" t="inlineStr">
        <is>
          <t>0532</t>
        </is>
      </c>
      <c r="G120" s="289" t="n">
        <v>45989.90972222222</v>
      </c>
      <c r="H120" s="289" t="n">
        <v>45990.01388888889</v>
      </c>
      <c r="I120" s="289" t="n">
        <v>45990.15625</v>
      </c>
      <c r="J120" s="289" t="n">
        <v>45990.24166666667</v>
      </c>
    </row>
    <row r="121">
      <c r="A121" t="inlineStr">
        <is>
          <t>OO-Skywest</t>
        </is>
      </c>
      <c r="B121" t="n">
        <v>6943</v>
      </c>
      <c r="C121" t="inlineStr">
        <is>
          <t>TUS</t>
        </is>
      </c>
      <c r="D121" t="inlineStr">
        <is>
          <t>DEN</t>
        </is>
      </c>
      <c r="E121" t="inlineStr">
        <is>
          <t>2025-11-30</t>
        </is>
      </c>
      <c r="F121" t="inlineStr">
        <is>
          <t>0602</t>
        </is>
      </c>
      <c r="G121" s="289" t="n">
        <v>45991.38541666666</v>
      </c>
      <c r="H121" s="289" t="n">
        <v>45991.46875</v>
      </c>
      <c r="I121" s="289" t="n">
        <v>45991.67430555556</v>
      </c>
      <c r="J121" s="289" t="n">
        <v>45991.75486111111</v>
      </c>
    </row>
    <row r="122">
      <c r="A122" t="inlineStr">
        <is>
          <t>OO-Skywest</t>
        </is>
      </c>
      <c r="B122" t="n">
        <v>6944</v>
      </c>
      <c r="C122" t="inlineStr">
        <is>
          <t>BNA</t>
        </is>
      </c>
      <c r="D122" t="inlineStr">
        <is>
          <t>OMA</t>
        </is>
      </c>
      <c r="E122" t="inlineStr">
        <is>
          <t>2025-11-29</t>
        </is>
      </c>
      <c r="F122" t="inlineStr">
        <is>
          <t>0154</t>
        </is>
      </c>
      <c r="G122" s="289" t="n">
        <v>45990.41666666666</v>
      </c>
      <c r="H122" s="289" t="n">
        <v>45990.51041666666</v>
      </c>
      <c r="I122" s="289" t="n">
        <v>45990.69722222222</v>
      </c>
      <c r="J122" s="289" t="n">
        <v>45990.78680555556</v>
      </c>
    </row>
    <row r="123">
      <c r="A123" t="inlineStr">
        <is>
          <t>OO-Skywest</t>
        </is>
      </c>
      <c r="B123" t="n">
        <v>6944</v>
      </c>
      <c r="C123" t="inlineStr">
        <is>
          <t>ICT</t>
        </is>
      </c>
      <c r="D123" t="inlineStr">
        <is>
          <t>ORD</t>
        </is>
      </c>
      <c r="E123" t="inlineStr">
        <is>
          <t>2025-11-30</t>
        </is>
      </c>
      <c r="F123" t="inlineStr">
        <is>
          <t>0718</t>
        </is>
      </c>
      <c r="G123" s="289" t="n">
        <v>45991.3125</v>
      </c>
      <c r="H123" s="289" t="n">
        <v>45991.375</v>
      </c>
      <c r="I123" s="289" t="n">
        <v>45991.77638888889</v>
      </c>
      <c r="J123" s="289" t="n">
        <v>45991.87013888889</v>
      </c>
    </row>
    <row r="124">
      <c r="A124" t="inlineStr">
        <is>
          <t>OO-Skywest</t>
        </is>
      </c>
      <c r="B124" t="n">
        <v>6946</v>
      </c>
      <c r="C124" t="inlineStr">
        <is>
          <t>ORD</t>
        </is>
      </c>
      <c r="D124" t="inlineStr">
        <is>
          <t>DEN</t>
        </is>
      </c>
      <c r="E124" t="inlineStr">
        <is>
          <t>2025-11-29</t>
        </is>
      </c>
      <c r="F124" t="inlineStr">
        <is>
          <t>0878</t>
        </is>
      </c>
      <c r="G124" s="289" t="n">
        <v>45990.3125</v>
      </c>
      <c r="H124" s="289" t="n">
        <v>45990.375</v>
      </c>
      <c r="I124" s="289" t="n">
        <v>45990.59305555555</v>
      </c>
      <c r="J124" s="289" t="n">
        <v>45990.75694444445</v>
      </c>
    </row>
    <row r="125">
      <c r="A125" t="inlineStr">
        <is>
          <t>OO-Skywest</t>
        </is>
      </c>
      <c r="B125" t="n">
        <v>6948</v>
      </c>
      <c r="C125" t="inlineStr">
        <is>
          <t>CAE</t>
        </is>
      </c>
      <c r="D125" t="inlineStr">
        <is>
          <t>BUF</t>
        </is>
      </c>
      <c r="E125" t="inlineStr">
        <is>
          <t>2025-11-29</t>
        </is>
      </c>
      <c r="F125" t="inlineStr">
        <is>
          <t>0140</t>
        </is>
      </c>
      <c r="G125" s="289" t="n">
        <v>45990.43055555555</v>
      </c>
      <c r="H125" s="289" t="n">
        <v>45990.51736111111</v>
      </c>
      <c r="I125" s="289" t="n">
        <v>45990.64375</v>
      </c>
      <c r="J125" s="289" t="n">
        <v>45990.72083333333</v>
      </c>
    </row>
    <row r="126">
      <c r="A126" t="inlineStr">
        <is>
          <t>OO-Skywest</t>
        </is>
      </c>
      <c r="B126" t="n">
        <v>6948</v>
      </c>
      <c r="C126" t="inlineStr">
        <is>
          <t>FNT</t>
        </is>
      </c>
      <c r="D126" t="inlineStr">
        <is>
          <t>MLI</t>
        </is>
      </c>
      <c r="E126" t="inlineStr">
        <is>
          <t>2025-11-30</t>
        </is>
      </c>
      <c r="F126" t="inlineStr">
        <is>
          <t>0699</t>
        </is>
      </c>
      <c r="G126" s="289" t="n">
        <v>45991.59375</v>
      </c>
      <c r="H126" s="289" t="n">
        <v>45991.60416666666</v>
      </c>
      <c r="I126" s="289" t="n">
        <v>45991.89791666667</v>
      </c>
      <c r="J126" s="289" t="n">
        <v>45991.96666666667</v>
      </c>
    </row>
    <row r="127">
      <c r="A127" t="inlineStr">
        <is>
          <t>OO-Skywest</t>
        </is>
      </c>
      <c r="B127" t="n">
        <v>6949</v>
      </c>
      <c r="C127" t="inlineStr">
        <is>
          <t>OMA</t>
        </is>
      </c>
      <c r="D127" t="inlineStr">
        <is>
          <t>PVD</t>
        </is>
      </c>
      <c r="E127" t="inlineStr">
        <is>
          <t>2025-11-29</t>
        </is>
      </c>
      <c r="F127" t="inlineStr">
        <is>
          <t>0154</t>
        </is>
      </c>
      <c r="G127" s="289" t="n">
        <v>45990.625</v>
      </c>
      <c r="H127" s="289" t="n">
        <v>45990.8125</v>
      </c>
      <c r="I127" s="289" t="n">
        <v>45990.87430555555</v>
      </c>
      <c r="J127" s="289" t="n">
        <v>45991.02222222222</v>
      </c>
    </row>
    <row r="128">
      <c r="A128" t="inlineStr">
        <is>
          <t>OO-Skywest</t>
        </is>
      </c>
      <c r="B128" t="n">
        <v>6952</v>
      </c>
      <c r="C128" t="inlineStr">
        <is>
          <t>MKE</t>
        </is>
      </c>
      <c r="D128" t="inlineStr">
        <is>
          <t>COU</t>
        </is>
      </c>
      <c r="E128" t="inlineStr">
        <is>
          <t>2025-11-29</t>
        </is>
      </c>
      <c r="F128" t="inlineStr">
        <is>
          <t>0723</t>
        </is>
      </c>
      <c r="G128" s="392" t="n">
        <v>45990.54166666666</v>
      </c>
      <c r="H128" s="392" t="n">
        <v>45990.59722222222</v>
      </c>
      <c r="I128" s="392" t="n">
        <v>45990.83333333334</v>
      </c>
      <c r="J128" s="392" t="n">
        <v>45990.93611111111</v>
      </c>
    </row>
    <row r="129">
      <c r="A129" t="inlineStr">
        <is>
          <t>OO-Skywest</t>
        </is>
      </c>
      <c r="B129" t="n">
        <v>6952</v>
      </c>
      <c r="C129" t="inlineStr">
        <is>
          <t>ORD</t>
        </is>
      </c>
      <c r="D129" t="inlineStr">
        <is>
          <t>IAH</t>
        </is>
      </c>
      <c r="E129" t="inlineStr">
        <is>
          <t>2025-11-28</t>
        </is>
      </c>
      <c r="F129" t="inlineStr">
        <is>
          <t>0466</t>
        </is>
      </c>
      <c r="G129" s="392" t="n">
        <v>45989.79166666666</v>
      </c>
      <c r="H129" s="392" t="n">
        <v>45989.90347222222</v>
      </c>
      <c r="I129" s="392" t="n">
        <v>45990.03263888889</v>
      </c>
      <c r="J129" s="392" t="n">
        <v>45990.17638888889</v>
      </c>
    </row>
    <row r="130">
      <c r="A130" t="inlineStr">
        <is>
          <t>OO-Skywest</t>
        </is>
      </c>
      <c r="B130" t="n">
        <v>6953</v>
      </c>
      <c r="C130" t="inlineStr">
        <is>
          <t>GJT</t>
        </is>
      </c>
      <c r="D130" t="inlineStr">
        <is>
          <t>LAX</t>
        </is>
      </c>
      <c r="E130" t="inlineStr">
        <is>
          <t>2025-11-30</t>
        </is>
      </c>
      <c r="F130" t="inlineStr">
        <is>
          <t>0627</t>
        </is>
      </c>
      <c r="G130" s="392" t="n">
        <v>45991.58333333334</v>
      </c>
      <c r="H130" s="392" t="n">
        <v>45991.625</v>
      </c>
      <c r="I130" s="392" t="n">
        <v>45991.88194444445</v>
      </c>
      <c r="J130" s="392" t="n">
        <v>45991.96666666667</v>
      </c>
    </row>
    <row r="131">
      <c r="A131" t="inlineStr">
        <is>
          <t>OO-Skywest</t>
        </is>
      </c>
      <c r="B131" t="n">
        <v>6955</v>
      </c>
      <c r="C131" t="inlineStr">
        <is>
          <t>GRB</t>
        </is>
      </c>
      <c r="D131" t="inlineStr">
        <is>
          <t>CAK</t>
        </is>
      </c>
      <c r="E131" t="inlineStr">
        <is>
          <t>2025-11-30</t>
        </is>
      </c>
      <c r="F131" t="inlineStr">
        <is>
          <t>0982</t>
        </is>
      </c>
      <c r="G131" s="392" t="n">
        <v>45991.58333333334</v>
      </c>
      <c r="H131" s="392" t="n">
        <v>45991.70138888889</v>
      </c>
      <c r="I131" s="392" t="n">
        <v>45992.09652777778</v>
      </c>
      <c r="J131" s="392" t="n">
        <v>45992.15138888889</v>
      </c>
    </row>
    <row r="132">
      <c r="A132" t="inlineStr">
        <is>
          <t>OO-Skywest</t>
        </is>
      </c>
      <c r="B132" t="n">
        <v>6957</v>
      </c>
      <c r="C132" t="inlineStr">
        <is>
          <t>DTW</t>
        </is>
      </c>
      <c r="D132" t="inlineStr">
        <is>
          <t>TUS</t>
        </is>
      </c>
      <c r="E132" t="inlineStr">
        <is>
          <t>2025-11-29</t>
        </is>
      </c>
      <c r="F132" t="inlineStr">
        <is>
          <t>0620</t>
        </is>
      </c>
      <c r="G132" s="392" t="n">
        <v>45990.75</v>
      </c>
      <c r="H132" s="392" t="n">
        <v>45990.83333333334</v>
      </c>
      <c r="I132" s="392" t="n">
        <v>45990.97083333333</v>
      </c>
      <c r="J132" s="392" t="n">
        <v>45991.1875</v>
      </c>
    </row>
    <row r="133">
      <c r="A133" t="inlineStr">
        <is>
          <t>OO-Skywest</t>
        </is>
      </c>
      <c r="B133" t="n">
        <v>6960</v>
      </c>
      <c r="C133" t="inlineStr">
        <is>
          <t>RAP</t>
        </is>
      </c>
      <c r="D133" t="inlineStr">
        <is>
          <t>AVL</t>
        </is>
      </c>
      <c r="E133" t="inlineStr">
        <is>
          <t>2025-11-29</t>
        </is>
      </c>
      <c r="F133" t="inlineStr">
        <is>
          <t>1369</t>
        </is>
      </c>
      <c r="G133" s="392" t="n">
        <v>45990.5625</v>
      </c>
      <c r="H133" s="392" t="n">
        <v>45990.77083333334</v>
      </c>
      <c r="I133" s="392" t="n">
        <v>45990.84375</v>
      </c>
      <c r="J133" s="392" t="n">
        <v>45990.95486111111</v>
      </c>
    </row>
    <row r="134">
      <c r="A134" t="inlineStr">
        <is>
          <t>OO-Skywest</t>
        </is>
      </c>
      <c r="B134" t="n">
        <v>6961</v>
      </c>
      <c r="C134" t="inlineStr">
        <is>
          <t>SCE</t>
        </is>
      </c>
      <c r="D134" t="inlineStr">
        <is>
          <t>MBS</t>
        </is>
      </c>
      <c r="E134" t="inlineStr">
        <is>
          <t>2025-11-29</t>
        </is>
      </c>
      <c r="F134" t="inlineStr">
        <is>
          <t>0572</t>
        </is>
      </c>
      <c r="G134" s="392" t="n">
        <v>45990.45833333334</v>
      </c>
      <c r="H134" s="392" t="n">
        <v>45990.52777777778</v>
      </c>
      <c r="I134" s="392" t="n">
        <v>45990.7125</v>
      </c>
      <c r="J134" s="392" t="n">
        <v>45990.76944444444</v>
      </c>
    </row>
    <row r="135">
      <c r="A135" t="inlineStr">
        <is>
          <t>OO-Skywest</t>
        </is>
      </c>
      <c r="B135" t="n">
        <v>6961</v>
      </c>
      <c r="C135" t="inlineStr">
        <is>
          <t>CAK</t>
        </is>
      </c>
      <c r="D135" t="inlineStr">
        <is>
          <t>ORD</t>
        </is>
      </c>
      <c r="E135" t="inlineStr">
        <is>
          <t>2025-11-30</t>
        </is>
      </c>
      <c r="F135" t="inlineStr">
        <is>
          <t>0767</t>
        </is>
      </c>
      <c r="G135" s="392" t="n">
        <v>45991.59375</v>
      </c>
      <c r="H135" s="392" t="n">
        <v>45991.625</v>
      </c>
      <c r="I135" s="392" t="n">
        <v>45991.88125</v>
      </c>
      <c r="J135" s="392" t="n">
        <v>45992.00208333333</v>
      </c>
    </row>
    <row r="136">
      <c r="A136" t="inlineStr">
        <is>
          <t>OO-Skywest</t>
        </is>
      </c>
      <c r="B136" t="n">
        <v>6962</v>
      </c>
      <c r="C136" t="inlineStr">
        <is>
          <t>MLI</t>
        </is>
      </c>
      <c r="D136" t="inlineStr">
        <is>
          <t>DEN</t>
        </is>
      </c>
      <c r="E136" t="inlineStr">
        <is>
          <t>2025-11-28</t>
        </is>
      </c>
      <c r="F136" t="inlineStr">
        <is>
          <t>1368</t>
        </is>
      </c>
      <c r="G136" s="392" t="n">
        <v>45989.875</v>
      </c>
      <c r="H136" s="392" t="n">
        <v>45989.95833333334</v>
      </c>
      <c r="I136" s="392" t="n">
        <v>45990.14861111111</v>
      </c>
      <c r="J136" s="392" t="n">
        <v>45990.24375</v>
      </c>
    </row>
    <row r="137">
      <c r="A137" t="inlineStr">
        <is>
          <t>OO-Skywest</t>
        </is>
      </c>
      <c r="B137" t="n">
        <v>6962</v>
      </c>
      <c r="C137" t="inlineStr">
        <is>
          <t>PVD</t>
        </is>
      </c>
      <c r="D137" t="inlineStr">
        <is>
          <t>DTW</t>
        </is>
      </c>
      <c r="E137" t="inlineStr">
        <is>
          <t>2025-11-29</t>
        </is>
      </c>
      <c r="F137" t="inlineStr">
        <is>
          <t>0205</t>
        </is>
      </c>
      <c r="G137" s="392" t="n">
        <v>45990.625</v>
      </c>
      <c r="H137" s="392" t="n">
        <v>45990.69791666666</v>
      </c>
      <c r="I137" s="392" t="n">
        <v>45991.13888888889</v>
      </c>
      <c r="J137" s="392" t="n">
        <v>45991.23263888889</v>
      </c>
    </row>
    <row r="138">
      <c r="A138" t="inlineStr">
        <is>
          <t>OO-Skywest</t>
        </is>
      </c>
      <c r="B138" t="n">
        <v>6962</v>
      </c>
      <c r="C138" t="inlineStr">
        <is>
          <t>COU</t>
        </is>
      </c>
      <c r="D138" t="inlineStr">
        <is>
          <t>ORD</t>
        </is>
      </c>
      <c r="E138" t="inlineStr">
        <is>
          <t>2025-11-30</t>
        </is>
      </c>
      <c r="F138" t="inlineStr">
        <is>
          <t>0785</t>
        </is>
      </c>
      <c r="G138" s="392" t="n">
        <v>45991.48958333334</v>
      </c>
      <c r="H138" s="392" t="n">
        <v>45991.55555555555</v>
      </c>
      <c r="I138" s="392" t="n">
        <v>45991.81666666667</v>
      </c>
      <c r="J138" s="392" t="n">
        <v>45991.88611111111</v>
      </c>
    </row>
    <row r="139">
      <c r="A139" t="inlineStr">
        <is>
          <t>OO-Skywest</t>
        </is>
      </c>
      <c r="B139" t="n">
        <v>6963</v>
      </c>
      <c r="C139" t="inlineStr">
        <is>
          <t>BOI</t>
        </is>
      </c>
      <c r="D139" t="inlineStr">
        <is>
          <t>HLN</t>
        </is>
      </c>
      <c r="E139" t="inlineStr">
        <is>
          <t>2025-11-28</t>
        </is>
      </c>
      <c r="F139" t="inlineStr">
        <is>
          <t>0136</t>
        </is>
      </c>
      <c r="G139" s="392" t="n">
        <v>45989.375</v>
      </c>
      <c r="H139" s="392" t="n">
        <v>45989.40625</v>
      </c>
      <c r="I139" s="392" t="n">
        <v>45989.81666666667</v>
      </c>
      <c r="J139" s="392" t="n">
        <v>45989.87708333333</v>
      </c>
    </row>
    <row r="140">
      <c r="A140" t="inlineStr">
        <is>
          <t>OO-Skywest</t>
        </is>
      </c>
      <c r="B140" t="n">
        <v>6964</v>
      </c>
      <c r="C140" t="inlineStr">
        <is>
          <t>ELP</t>
        </is>
      </c>
      <c r="D140" t="inlineStr">
        <is>
          <t>GSO</t>
        </is>
      </c>
      <c r="E140" t="inlineStr">
        <is>
          <t>2025-11-29</t>
        </is>
      </c>
      <c r="F140" t="inlineStr">
        <is>
          <t>0121</t>
        </is>
      </c>
      <c r="G140" s="392" t="n">
        <v>45990.33333333334</v>
      </c>
      <c r="H140" s="392" t="n">
        <v>45990.58333333334</v>
      </c>
      <c r="I140" s="392" t="n">
        <v>45990.62222222222</v>
      </c>
      <c r="J140" s="392" t="n">
        <v>45990.7625</v>
      </c>
    </row>
    <row r="141">
      <c r="A141" t="inlineStr">
        <is>
          <t>OO-Skywest</t>
        </is>
      </c>
      <c r="B141" t="n">
        <v>6964</v>
      </c>
      <c r="C141" t="inlineStr">
        <is>
          <t>LNK</t>
        </is>
      </c>
      <c r="D141" t="inlineStr">
        <is>
          <t>DEN</t>
        </is>
      </c>
      <c r="E141" t="inlineStr">
        <is>
          <t>2025-11-30</t>
        </is>
      </c>
      <c r="F141" t="inlineStr">
        <is>
          <t>0792</t>
        </is>
      </c>
      <c r="G141" s="392" t="n">
        <v>45991.70833333334</v>
      </c>
      <c r="H141" s="392" t="n">
        <v>45991.75</v>
      </c>
      <c r="I141" s="392" t="n">
        <v>45992.04930555556</v>
      </c>
      <c r="J141" s="392" t="n">
        <v>45992.12847222222</v>
      </c>
    </row>
    <row r="142">
      <c r="A142" t="inlineStr">
        <is>
          <t>OO-Skywest</t>
        </is>
      </c>
      <c r="B142" t="n">
        <v>6965</v>
      </c>
      <c r="C142" t="inlineStr">
        <is>
          <t>LAX</t>
        </is>
      </c>
      <c r="D142" t="inlineStr">
        <is>
          <t>PSP</t>
        </is>
      </c>
      <c r="E142" t="inlineStr">
        <is>
          <t>2025-11-27</t>
        </is>
      </c>
      <c r="F142" t="inlineStr">
        <is>
          <t>0953</t>
        </is>
      </c>
      <c r="G142" s="392" t="n">
        <v>45988.58333333334</v>
      </c>
      <c r="H142" s="392" t="n">
        <v>45988.61458333334</v>
      </c>
      <c r="I142" s="392" t="n">
        <v>45988.91041666667</v>
      </c>
      <c r="J142" s="392" t="n">
        <v>45988.95972222222</v>
      </c>
    </row>
    <row r="143">
      <c r="A143" t="inlineStr">
        <is>
          <t>OO-Skywest</t>
        </is>
      </c>
      <c r="B143" t="n">
        <v>6965</v>
      </c>
      <c r="C143" t="inlineStr">
        <is>
          <t>COS</t>
        </is>
      </c>
      <c r="D143" t="inlineStr">
        <is>
          <t>PIT</t>
        </is>
      </c>
      <c r="E143" t="inlineStr">
        <is>
          <t>2025-11-29</t>
        </is>
      </c>
      <c r="F143" t="inlineStr">
        <is>
          <t>0631</t>
        </is>
      </c>
      <c r="G143" s="392" t="n">
        <v>45990.39027777778</v>
      </c>
      <c r="H143" s="392" t="n">
        <v>45990.60416666666</v>
      </c>
      <c r="I143" s="392" t="n">
        <v>45990.73333333333</v>
      </c>
      <c r="J143" s="392" t="n">
        <v>45990.85833333333</v>
      </c>
    </row>
    <row r="144">
      <c r="A144" t="inlineStr">
        <is>
          <t>OO-Skywest</t>
        </is>
      </c>
      <c r="B144" t="n">
        <v>6966</v>
      </c>
      <c r="C144" t="inlineStr">
        <is>
          <t>DEN</t>
        </is>
      </c>
      <c r="D144" t="inlineStr">
        <is>
          <t>LAS</t>
        </is>
      </c>
      <c r="E144" t="inlineStr">
        <is>
          <t>2025-11-27</t>
        </is>
      </c>
      <c r="F144" t="inlineStr">
        <is>
          <t>0917</t>
        </is>
      </c>
      <c r="G144" s="392" t="n">
        <v>45988.27083333334</v>
      </c>
      <c r="H144" s="392" t="n">
        <v>45988.3125</v>
      </c>
      <c r="I144" s="392" t="n">
        <v>45988.56180555555</v>
      </c>
      <c r="J144" s="392" t="n">
        <v>45988.66805555556</v>
      </c>
    </row>
    <row r="145">
      <c r="A145" t="inlineStr">
        <is>
          <t>OO-Skywest</t>
        </is>
      </c>
      <c r="B145" t="n">
        <v>6966</v>
      </c>
      <c r="C145" t="inlineStr">
        <is>
          <t>DEN</t>
        </is>
      </c>
      <c r="D145" t="inlineStr">
        <is>
          <t>PSP</t>
        </is>
      </c>
      <c r="E145" t="inlineStr">
        <is>
          <t>2025-11-28</t>
        </is>
      </c>
      <c r="F145" t="inlineStr">
        <is>
          <t>0218</t>
        </is>
      </c>
      <c r="G145" s="392" t="n">
        <v>45989.69444444445</v>
      </c>
      <c r="H145" s="392" t="n">
        <v>45989.75</v>
      </c>
      <c r="I145" s="392" t="n">
        <v>45990.03819444445</v>
      </c>
      <c r="J145" s="392" t="n">
        <v>45990.13472222222</v>
      </c>
    </row>
    <row r="146">
      <c r="A146" t="inlineStr">
        <is>
          <t>OO-Skywest</t>
        </is>
      </c>
      <c r="B146" t="n">
        <v>6966</v>
      </c>
      <c r="C146" t="inlineStr">
        <is>
          <t>SLN</t>
        </is>
      </c>
      <c r="D146" t="inlineStr">
        <is>
          <t>ORD</t>
        </is>
      </c>
      <c r="E146" t="inlineStr">
        <is>
          <t>2025-11-30</t>
        </is>
      </c>
      <c r="F146" t="inlineStr">
        <is>
          <t>1908</t>
        </is>
      </c>
      <c r="G146" s="392" t="n">
        <v>45991.29166666666</v>
      </c>
      <c r="H146" s="392" t="n">
        <v>45991.375</v>
      </c>
      <c r="I146" s="392" t="n">
        <v>45991.6875</v>
      </c>
      <c r="J146" s="392" t="n">
        <v>45991.75972222222</v>
      </c>
    </row>
    <row r="147">
      <c r="A147" t="inlineStr">
        <is>
          <t>OO-Skywest</t>
        </is>
      </c>
      <c r="B147" t="n">
        <v>6967</v>
      </c>
      <c r="C147" t="inlineStr">
        <is>
          <t>MGM</t>
        </is>
      </c>
      <c r="D147" t="inlineStr">
        <is>
          <t>ORD</t>
        </is>
      </c>
      <c r="E147" t="inlineStr">
        <is>
          <t>2025-11-28</t>
        </is>
      </c>
      <c r="F147" t="inlineStr">
        <is>
          <t>0917</t>
        </is>
      </c>
      <c r="G147" s="392" t="n">
        <v>45989.28125</v>
      </c>
      <c r="H147" s="392" t="n">
        <v>45989.37847222222</v>
      </c>
      <c r="I147" s="392" t="n">
        <v>45989.52222222222</v>
      </c>
      <c r="J147" s="392" t="n">
        <v>45989.63541666666</v>
      </c>
    </row>
    <row r="148">
      <c r="A148" t="inlineStr">
        <is>
          <t>OO-Skywest</t>
        </is>
      </c>
      <c r="B148" t="n">
        <v>6968</v>
      </c>
      <c r="C148" t="inlineStr">
        <is>
          <t>DEN</t>
        </is>
      </c>
      <c r="D148" t="inlineStr">
        <is>
          <t>DAL</t>
        </is>
      </c>
      <c r="E148" t="inlineStr">
        <is>
          <t>2025-11-27</t>
        </is>
      </c>
      <c r="F148" t="inlineStr">
        <is>
          <t>0218</t>
        </is>
      </c>
      <c r="G148" s="392" t="n">
        <v>45988.51736111111</v>
      </c>
      <c r="H148" s="392" t="n">
        <v>45988.64583333334</v>
      </c>
      <c r="I148" s="392" t="n">
        <v>45988.80416666667</v>
      </c>
      <c r="J148" s="392" t="n">
        <v>45988.88541666666</v>
      </c>
    </row>
    <row r="149">
      <c r="A149" t="inlineStr">
        <is>
          <t>OO-Skywest</t>
        </is>
      </c>
      <c r="B149" t="n">
        <v>6968</v>
      </c>
      <c r="C149" t="inlineStr">
        <is>
          <t>SJC</t>
        </is>
      </c>
      <c r="D149" t="inlineStr">
        <is>
          <t>DEN</t>
        </is>
      </c>
      <c r="E149" t="inlineStr">
        <is>
          <t>2025-11-28</t>
        </is>
      </c>
      <c r="F149" t="inlineStr">
        <is>
          <t>0218</t>
        </is>
      </c>
      <c r="G149" s="392" t="n">
        <v>45989.92361111111</v>
      </c>
      <c r="H149" s="392" t="n">
        <v>45990.07291666666</v>
      </c>
      <c r="I149" s="392" t="n">
        <v>45990.29375</v>
      </c>
      <c r="J149" s="392" t="n">
        <v>45990.39583333334</v>
      </c>
    </row>
    <row r="150">
      <c r="A150" t="inlineStr">
        <is>
          <t>OO-Skywest</t>
        </is>
      </c>
      <c r="B150" t="n">
        <v>6969</v>
      </c>
      <c r="C150" t="inlineStr">
        <is>
          <t>LBB</t>
        </is>
      </c>
      <c r="D150" t="inlineStr">
        <is>
          <t>DEN</t>
        </is>
      </c>
      <c r="E150" t="inlineStr">
        <is>
          <t>2025-11-27</t>
        </is>
      </c>
      <c r="F150" t="inlineStr">
        <is>
          <t>0218</t>
        </is>
      </c>
      <c r="G150" s="392" t="n">
        <v>45988.80069444444</v>
      </c>
      <c r="H150" s="392" t="n">
        <v>45988.82847222222</v>
      </c>
      <c r="I150" s="392" t="n">
        <v>45989.05763888889</v>
      </c>
      <c r="J150" s="392" t="n">
        <v>45989.12708333333</v>
      </c>
    </row>
    <row r="151">
      <c r="A151" t="inlineStr">
        <is>
          <t>OO-Skywest</t>
        </is>
      </c>
      <c r="B151" t="n">
        <v>6970</v>
      </c>
      <c r="C151" t="inlineStr">
        <is>
          <t>ACT</t>
        </is>
      </c>
      <c r="D151" t="inlineStr">
        <is>
          <t>DEN</t>
        </is>
      </c>
      <c r="E151" t="inlineStr">
        <is>
          <t>2025-11-27</t>
        </is>
      </c>
      <c r="F151" t="inlineStr">
        <is>
          <t>1908</t>
        </is>
      </c>
      <c r="G151" s="392" t="n">
        <v>45988.17708333334</v>
      </c>
      <c r="H151" s="392" t="n">
        <v>45988.23611111111</v>
      </c>
      <c r="I151" s="392" t="n">
        <v>45988.52152777778</v>
      </c>
      <c r="J151" s="392" t="n">
        <v>45988.62916666667</v>
      </c>
    </row>
    <row r="152">
      <c r="A152" t="inlineStr">
        <is>
          <t>YV-Mesa</t>
        </is>
      </c>
      <c r="B152" t="n">
        <v>3234</v>
      </c>
      <c r="C152" t="inlineStr">
        <is>
          <t>IAD</t>
        </is>
      </c>
      <c r="D152" t="inlineStr">
        <is>
          <t>DTW</t>
        </is>
      </c>
      <c r="E152" t="inlineStr">
        <is>
          <t>2025-11-27</t>
        </is>
      </c>
      <c r="F152" t="inlineStr">
        <is>
          <t>1319</t>
        </is>
      </c>
      <c r="G152" s="392" t="n">
        <v>45988.32291666666</v>
      </c>
      <c r="H152" s="392" t="n">
        <v>45988.39305555556</v>
      </c>
      <c r="I152" s="392" t="n">
        <v>45988.54722222222</v>
      </c>
      <c r="J152" s="392" t="n">
        <v>45988.60902777778</v>
      </c>
    </row>
    <row r="153">
      <c r="A153" t="inlineStr">
        <is>
          <t>YV-Mesa</t>
        </is>
      </c>
      <c r="B153" t="n">
        <v>3234</v>
      </c>
      <c r="C153" t="inlineStr">
        <is>
          <t>DTW</t>
        </is>
      </c>
      <c r="D153" t="inlineStr">
        <is>
          <t>IAD</t>
        </is>
      </c>
      <c r="E153" t="inlineStr">
        <is>
          <t>2025-11-28</t>
        </is>
      </c>
      <c r="F153" t="inlineStr">
        <is>
          <t>1329</t>
        </is>
      </c>
      <c r="G153" s="392" t="n">
        <v>45989.69791666666</v>
      </c>
      <c r="H153" s="392" t="n">
        <v>45989.75138888889</v>
      </c>
      <c r="I153" s="392" t="n">
        <v>45989.83472222222</v>
      </c>
      <c r="J153" s="392" t="n">
        <v>45989.89166666667</v>
      </c>
    </row>
    <row r="154">
      <c r="A154" t="inlineStr">
        <is>
          <t>YV-Mesa</t>
        </is>
      </c>
      <c r="B154" t="n">
        <v>3234</v>
      </c>
      <c r="C154" t="inlineStr">
        <is>
          <t>ELP</t>
        </is>
      </c>
      <c r="D154" t="inlineStr">
        <is>
          <t>IAH</t>
        </is>
      </c>
      <c r="E154" t="inlineStr">
        <is>
          <t>2025-11-30</t>
        </is>
      </c>
      <c r="F154" t="inlineStr">
        <is>
          <t>1326</t>
        </is>
      </c>
      <c r="G154" s="392" t="n">
        <v>45991.5</v>
      </c>
      <c r="H154" s="392" t="n">
        <v>45991.625</v>
      </c>
      <c r="I154" s="392" t="n">
        <v>45991.84097222222</v>
      </c>
      <c r="J154" s="392" t="n">
        <v>45991.92569444444</v>
      </c>
    </row>
    <row r="155">
      <c r="A155" t="inlineStr">
        <is>
          <t>YV-Mesa</t>
        </is>
      </c>
      <c r="B155" t="n">
        <v>3234</v>
      </c>
      <c r="C155" t="inlineStr">
        <is>
          <t>ELP</t>
        </is>
      </c>
      <c r="D155" t="inlineStr">
        <is>
          <t>OKC</t>
        </is>
      </c>
      <c r="E155" t="inlineStr">
        <is>
          <t>2025-12-01</t>
        </is>
      </c>
      <c r="F155" t="inlineStr">
        <is>
          <t>1334</t>
        </is>
      </c>
      <c r="G155" s="392" t="n">
        <v>45992.58333333334</v>
      </c>
      <c r="H155" s="392" t="n">
        <v>45992.71805555555</v>
      </c>
      <c r="I155" s="392" t="n">
        <v>45992.88958333333</v>
      </c>
      <c r="J155" s="392" t="n">
        <v>45992.97361111111</v>
      </c>
    </row>
    <row r="156">
      <c r="A156" t="inlineStr">
        <is>
          <t>YV-Mesa</t>
        </is>
      </c>
      <c r="B156" t="n">
        <v>3234</v>
      </c>
      <c r="C156" t="inlineStr">
        <is>
          <t>IAH</t>
        </is>
      </c>
      <c r="D156" t="inlineStr">
        <is>
          <t>ELP</t>
        </is>
      </c>
      <c r="E156" t="inlineStr">
        <is>
          <t>2025-11-29</t>
        </is>
      </c>
      <c r="F156" t="inlineStr">
        <is>
          <t>1351</t>
        </is>
      </c>
      <c r="G156" s="392" t="n">
        <v>45990.32291666666</v>
      </c>
      <c r="H156" s="392" t="n">
        <v>45990.37361111111</v>
      </c>
      <c r="I156" s="392" t="n">
        <v>45990.57638888889</v>
      </c>
      <c r="J156" s="392" t="n">
        <v>45990.65347222222</v>
      </c>
    </row>
    <row r="157">
      <c r="A157" t="inlineStr">
        <is>
          <t>YV-Mesa</t>
        </is>
      </c>
      <c r="B157" t="n">
        <v>3234</v>
      </c>
      <c r="C157" t="inlineStr">
        <is>
          <t>IAH</t>
        </is>
      </c>
      <c r="D157" t="inlineStr">
        <is>
          <t>GNV</t>
        </is>
      </c>
      <c r="E157" t="inlineStr">
        <is>
          <t>2025-12-02</t>
        </is>
      </c>
      <c r="F157" t="inlineStr">
        <is>
          <t>1338</t>
        </is>
      </c>
      <c r="G157" s="392" t="n">
        <v>45993.20833333334</v>
      </c>
      <c r="H157" s="392" t="n">
        <v>45993.35416666666</v>
      </c>
      <c r="I157" s="392" t="n">
        <v>45993.45833333334</v>
      </c>
      <c r="J157" s="392" t="n">
        <v>45993.57083333333</v>
      </c>
    </row>
    <row r="158">
      <c r="A158" t="inlineStr">
        <is>
          <t>YV-Mesa</t>
        </is>
      </c>
      <c r="B158" t="n">
        <v>3235</v>
      </c>
      <c r="C158" t="inlineStr">
        <is>
          <t>MCN</t>
        </is>
      </c>
      <c r="D158" t="inlineStr">
        <is>
          <t>IAD</t>
        </is>
      </c>
      <c r="E158" t="inlineStr">
        <is>
          <t>2025-11-28</t>
        </is>
      </c>
      <c r="F158" t="inlineStr">
        <is>
          <t>1311</t>
        </is>
      </c>
      <c r="G158" s="392" t="n">
        <v>45989.72916666666</v>
      </c>
      <c r="H158" s="392" t="n">
        <v>45989.8125</v>
      </c>
      <c r="I158" s="392" t="n">
        <v>45989.97430555556</v>
      </c>
      <c r="J158" s="392" t="n">
        <v>45990.03541666667</v>
      </c>
    </row>
    <row r="159">
      <c r="A159" t="inlineStr">
        <is>
          <t>YV-Mesa</t>
        </is>
      </c>
      <c r="B159" t="n">
        <v>3235</v>
      </c>
      <c r="C159" t="inlineStr">
        <is>
          <t>IAD</t>
        </is>
      </c>
      <c r="D159" t="inlineStr">
        <is>
          <t>YQG</t>
        </is>
      </c>
      <c r="E159" t="inlineStr">
        <is>
          <t>2025-12-02</t>
        </is>
      </c>
      <c r="F159" t="inlineStr">
        <is>
          <t>1311</t>
        </is>
      </c>
      <c r="G159" s="392" t="n">
        <v>45993.6875</v>
      </c>
      <c r="H159" s="392" t="n">
        <v>45993.76041666666</v>
      </c>
      <c r="I159" s="392" t="n">
        <v>45993.93541666667</v>
      </c>
      <c r="J159" s="392" t="n">
        <v>45993.99583333333</v>
      </c>
    </row>
    <row r="160">
      <c r="A160" t="inlineStr">
        <is>
          <t>YV-Mesa</t>
        </is>
      </c>
      <c r="B160" t="n">
        <v>3236</v>
      </c>
      <c r="C160" t="inlineStr">
        <is>
          <t>DFW</t>
        </is>
      </c>
      <c r="D160" t="inlineStr">
        <is>
          <t>XNA</t>
        </is>
      </c>
      <c r="E160" t="inlineStr">
        <is>
          <t>2025-11-29</t>
        </is>
      </c>
      <c r="F160" t="inlineStr">
        <is>
          <t>1320</t>
        </is>
      </c>
      <c r="G160" s="392" t="n">
        <v>45990.86805555555</v>
      </c>
      <c r="H160" s="392" t="n">
        <v>45990.90972222222</v>
      </c>
      <c r="I160" s="392" t="n">
        <v>45991.16180555556</v>
      </c>
      <c r="J160" s="392" t="n">
        <v>45991.21111111111</v>
      </c>
    </row>
    <row r="161">
      <c r="A161" t="inlineStr">
        <is>
          <t>YV-Mesa</t>
        </is>
      </c>
      <c r="B161" t="n">
        <v>3236</v>
      </c>
      <c r="C161" t="inlineStr">
        <is>
          <t>IAH</t>
        </is>
      </c>
      <c r="D161" t="inlineStr">
        <is>
          <t>DFW</t>
        </is>
      </c>
      <c r="E161" t="inlineStr">
        <is>
          <t>2025-12-01</t>
        </is>
      </c>
      <c r="F161" t="inlineStr">
        <is>
          <t>1312</t>
        </is>
      </c>
      <c r="G161" s="392" t="n">
        <v>45992.75347222222</v>
      </c>
      <c r="H161" s="392" t="n">
        <v>45992.79861111111</v>
      </c>
      <c r="I161" s="392" t="n">
        <v>45993.06875</v>
      </c>
      <c r="J161" s="392" t="n">
        <v>45993.12569444445</v>
      </c>
    </row>
    <row r="162">
      <c r="A162" t="inlineStr">
        <is>
          <t>YV-Mesa</t>
        </is>
      </c>
      <c r="B162" t="n">
        <v>3236</v>
      </c>
      <c r="C162" t="inlineStr">
        <is>
          <t>IAD</t>
        </is>
      </c>
      <c r="D162" t="inlineStr">
        <is>
          <t>IAH</t>
        </is>
      </c>
      <c r="E162" t="inlineStr">
        <is>
          <t>2025-12-02</t>
        </is>
      </c>
      <c r="F162" t="inlineStr">
        <is>
          <t>1353</t>
        </is>
      </c>
      <c r="G162" s="392" t="n">
        <v>45993.34027777778</v>
      </c>
      <c r="H162" s="392" t="n">
        <v>45993.44791666666</v>
      </c>
      <c r="I162" s="392" t="n">
        <v>45993.54513888889</v>
      </c>
      <c r="J162" s="392" t="n">
        <v>45993.71041666667</v>
      </c>
    </row>
    <row r="163">
      <c r="A163" t="inlineStr">
        <is>
          <t>YV-Mesa</t>
        </is>
      </c>
      <c r="B163" t="n">
        <v>3237</v>
      </c>
      <c r="C163" t="inlineStr">
        <is>
          <t>OKC</t>
        </is>
      </c>
      <c r="D163" t="inlineStr">
        <is>
          <t>IAH</t>
        </is>
      </c>
      <c r="E163" t="inlineStr">
        <is>
          <t>2025-12-02</t>
        </is>
      </c>
      <c r="F163" t="inlineStr">
        <is>
          <t>1329</t>
        </is>
      </c>
      <c r="G163" s="392" t="n">
        <v>45993.61458333334</v>
      </c>
      <c r="H163" s="392" t="n">
        <v>45993.68055555555</v>
      </c>
      <c r="I163" s="392" t="n">
        <v>45993.89652777778</v>
      </c>
      <c r="J163" s="392" t="n">
        <v>45993.95763888889</v>
      </c>
    </row>
    <row r="164">
      <c r="A164" t="inlineStr">
        <is>
          <t>YV-Mesa</t>
        </is>
      </c>
      <c r="B164" t="n">
        <v>3238</v>
      </c>
      <c r="C164" t="inlineStr">
        <is>
          <t>SDF</t>
        </is>
      </c>
      <c r="D164" t="inlineStr">
        <is>
          <t>CVG</t>
        </is>
      </c>
      <c r="E164" t="inlineStr">
        <is>
          <t>2025-12-03</t>
        </is>
      </c>
      <c r="F164" t="inlineStr">
        <is>
          <t>1340</t>
        </is>
      </c>
      <c r="G164" s="392" t="n">
        <v>45994.65208333333</v>
      </c>
      <c r="H164" s="392" t="n">
        <v>45994.69375</v>
      </c>
      <c r="I164" s="392" t="n">
        <v>45994.87986111111</v>
      </c>
      <c r="J164" s="392" t="n">
        <v>45994.94097222222</v>
      </c>
    </row>
    <row r="165">
      <c r="A165" t="inlineStr">
        <is>
          <t>YV-Mesa</t>
        </is>
      </c>
      <c r="B165" t="n">
        <v>3238</v>
      </c>
      <c r="C165" t="inlineStr">
        <is>
          <t>IAD</t>
        </is>
      </c>
      <c r="D165" t="inlineStr">
        <is>
          <t>SDF</t>
        </is>
      </c>
      <c r="E165" t="inlineStr">
        <is>
          <t>2025-12-02</t>
        </is>
      </c>
      <c r="F165" t="inlineStr">
        <is>
          <t>1351</t>
        </is>
      </c>
      <c r="G165" s="392" t="n">
        <v>45993.39583333334</v>
      </c>
      <c r="H165" s="392" t="n">
        <v>45993.47569444445</v>
      </c>
      <c r="I165" s="392" t="n">
        <v>45993.63472222222</v>
      </c>
      <c r="J165" s="392" t="n">
        <v>45993.70763888889</v>
      </c>
    </row>
    <row r="166">
      <c r="A166" t="inlineStr">
        <is>
          <t>YV-Mesa</t>
        </is>
      </c>
      <c r="B166" t="n">
        <v>3240</v>
      </c>
      <c r="C166" t="inlineStr">
        <is>
          <t>DFW</t>
        </is>
      </c>
      <c r="D166" t="inlineStr">
        <is>
          <t>IAH</t>
        </is>
      </c>
      <c r="E166" t="inlineStr">
        <is>
          <t>2025-12-03</t>
        </is>
      </c>
      <c r="F166" t="inlineStr">
        <is>
          <t>1336</t>
        </is>
      </c>
      <c r="G166" s="392" t="n">
        <v>45994.77777777778</v>
      </c>
      <c r="H166" s="392" t="n">
        <v>45994.82638888889</v>
      </c>
      <c r="I166" s="392" t="n">
        <v>45995.20347222222</v>
      </c>
      <c r="J166" s="392" t="n">
        <v>45994.25138888889</v>
      </c>
    </row>
    <row r="167">
      <c r="A167" t="inlineStr">
        <is>
          <t>YX-Republic</t>
        </is>
      </c>
      <c r="B167" t="n">
        <v>3300</v>
      </c>
      <c r="C167" t="inlineStr">
        <is>
          <t>IND</t>
        </is>
      </c>
      <c r="D167" t="inlineStr">
        <is>
          <t>ORD</t>
        </is>
      </c>
      <c r="E167" t="inlineStr">
        <is>
          <t>2025-11-30</t>
        </is>
      </c>
      <c r="F167" t="inlineStr">
        <is>
          <t>0725</t>
        </is>
      </c>
      <c r="G167" s="392" t="n">
        <v>45991.23958333334</v>
      </c>
      <c r="H167" s="392" t="n">
        <v>45991.23958333334</v>
      </c>
      <c r="I167" s="392" t="n">
        <v>45991.53472222222</v>
      </c>
      <c r="J167" s="392" t="n">
        <v>45991.69930555556</v>
      </c>
    </row>
    <row r="168">
      <c r="A168" t="inlineStr">
        <is>
          <t>YX-Republic</t>
        </is>
      </c>
      <c r="B168" t="n">
        <v>3300</v>
      </c>
      <c r="C168" t="inlineStr">
        <is>
          <t>YQG</t>
        </is>
      </c>
      <c r="D168" t="inlineStr">
        <is>
          <t>PIT</t>
        </is>
      </c>
      <c r="E168" t="inlineStr">
        <is>
          <t>2025-11-28</t>
        </is>
      </c>
      <c r="F168" t="inlineStr">
        <is>
          <t>0753</t>
        </is>
      </c>
      <c r="G168" s="392" t="n">
        <v>45989.44097222222</v>
      </c>
      <c r="H168" s="392" t="n">
        <v>45989.48263888889</v>
      </c>
      <c r="I168" s="392" t="n">
        <v>45989.61875</v>
      </c>
      <c r="J168" s="392" t="n">
        <v>45989.65277777778</v>
      </c>
    </row>
    <row r="169">
      <c r="A169" t="inlineStr">
        <is>
          <t>YX-Republic</t>
        </is>
      </c>
      <c r="B169" t="n">
        <v>3300</v>
      </c>
      <c r="C169" t="inlineStr">
        <is>
          <t>PWM</t>
        </is>
      </c>
      <c r="D169" t="inlineStr">
        <is>
          <t>SDF</t>
        </is>
      </c>
      <c r="E169" t="inlineStr">
        <is>
          <t>2025-11-29</t>
        </is>
      </c>
      <c r="F169" t="inlineStr">
        <is>
          <t>0750</t>
        </is>
      </c>
      <c r="G169" s="392" t="n">
        <v>45990.40625</v>
      </c>
      <c r="H169" s="392" t="n">
        <v>45990.54791666667</v>
      </c>
      <c r="I169" s="392" t="n">
        <v>45990.65347222222</v>
      </c>
      <c r="J169" s="392" t="n">
        <v>45990.76875</v>
      </c>
    </row>
    <row r="170">
      <c r="A170" t="inlineStr">
        <is>
          <t>YX-Republic</t>
        </is>
      </c>
      <c r="B170" t="n">
        <v>3300</v>
      </c>
      <c r="C170" t="inlineStr">
        <is>
          <t>BDL</t>
        </is>
      </c>
      <c r="D170" t="inlineStr">
        <is>
          <t>EWR</t>
        </is>
      </c>
      <c r="E170" t="inlineStr">
        <is>
          <t>2025-12-02</t>
        </is>
      </c>
      <c r="F170" t="inlineStr">
        <is>
          <t>0780</t>
        </is>
      </c>
      <c r="G170" s="392" t="n">
        <v>45993.23958333334</v>
      </c>
      <c r="H170" s="392" t="n">
        <v>45993.28125</v>
      </c>
      <c r="I170" s="392" t="n">
        <v>45993.46388888889</v>
      </c>
      <c r="J170" s="392" t="n">
        <v>45993.50416666667</v>
      </c>
    </row>
    <row r="171">
      <c r="A171" t="inlineStr">
        <is>
          <t>YX-Republic</t>
        </is>
      </c>
      <c r="B171" t="n">
        <v>3301</v>
      </c>
      <c r="C171" t="inlineStr">
        <is>
          <t>PIT</t>
        </is>
      </c>
      <c r="D171" t="inlineStr">
        <is>
          <t>IAH</t>
        </is>
      </c>
      <c r="E171" t="inlineStr">
        <is>
          <t>2025-11-30</t>
        </is>
      </c>
      <c r="F171" t="inlineStr">
        <is>
          <t>0736</t>
        </is>
      </c>
      <c r="G171" s="392" t="n">
        <v>45991.70833333334</v>
      </c>
      <c r="H171" s="392" t="n">
        <v>45991.80208333334</v>
      </c>
      <c r="I171" s="392" t="n">
        <v>45991.89930555555</v>
      </c>
      <c r="J171" s="392" t="n">
        <v>45992.05972222222</v>
      </c>
    </row>
    <row r="172">
      <c r="A172" t="inlineStr">
        <is>
          <t>YX-Republic</t>
        </is>
      </c>
      <c r="B172" t="n">
        <v>3301</v>
      </c>
      <c r="C172" t="inlineStr">
        <is>
          <t>CMH</t>
        </is>
      </c>
      <c r="D172" t="inlineStr">
        <is>
          <t>GNV</t>
        </is>
      </c>
      <c r="E172" t="inlineStr">
        <is>
          <t>2025-12-02</t>
        </is>
      </c>
      <c r="F172" t="inlineStr">
        <is>
          <t>0768</t>
        </is>
      </c>
      <c r="G172" s="392" t="n">
        <v>45993.33333333334</v>
      </c>
      <c r="H172" s="392" t="n">
        <v>45993.43055555555</v>
      </c>
      <c r="I172" s="392" t="n">
        <v>45993.57638888889</v>
      </c>
      <c r="J172" s="392" t="n">
        <v>45993.73958333334</v>
      </c>
    </row>
    <row r="173">
      <c r="A173" t="inlineStr">
        <is>
          <t>YX-Republic</t>
        </is>
      </c>
      <c r="B173" t="n">
        <v>3301</v>
      </c>
      <c r="C173" t="inlineStr">
        <is>
          <t>CLT</t>
        </is>
      </c>
      <c r="D173" t="inlineStr">
        <is>
          <t>IND</t>
        </is>
      </c>
      <c r="E173" t="inlineStr">
        <is>
          <t>2025-12-03</t>
        </is>
      </c>
      <c r="F173" t="inlineStr">
        <is>
          <t>0785</t>
        </is>
      </c>
      <c r="G173" s="392" t="n">
        <v>45994.41666666666</v>
      </c>
      <c r="H173" s="392" t="n">
        <v>45994.47916666666</v>
      </c>
      <c r="I173" s="392" t="n">
        <v>45994.62986111111</v>
      </c>
      <c r="J173" s="392" t="n">
        <v>45994.69652777778</v>
      </c>
    </row>
    <row r="174">
      <c r="A174" t="inlineStr">
        <is>
          <t>YX-Republic</t>
        </is>
      </c>
      <c r="B174" t="n">
        <v>3301</v>
      </c>
      <c r="C174" t="inlineStr">
        <is>
          <t>GRR</t>
        </is>
      </c>
      <c r="D174" t="inlineStr">
        <is>
          <t>DTW</t>
        </is>
      </c>
      <c r="E174" t="inlineStr">
        <is>
          <t>2025-11-29</t>
        </is>
      </c>
      <c r="F174" t="inlineStr">
        <is>
          <t>0763</t>
        </is>
      </c>
      <c r="G174" s="392" t="n">
        <v>45990.53888888889</v>
      </c>
      <c r="H174" s="392" t="n">
        <v>45990.57638888889</v>
      </c>
      <c r="I174" s="392" t="n">
        <v>45990.74305555555</v>
      </c>
      <c r="J174" s="392" t="n">
        <v>45990.81805555556</v>
      </c>
    </row>
    <row r="175">
      <c r="A175" t="inlineStr">
        <is>
          <t>YX-Republic</t>
        </is>
      </c>
      <c r="B175" t="n">
        <v>3302</v>
      </c>
      <c r="C175" t="inlineStr">
        <is>
          <t>GRB</t>
        </is>
      </c>
      <c r="D175" t="inlineStr">
        <is>
          <t>MDT</t>
        </is>
      </c>
      <c r="E175" t="inlineStr">
        <is>
          <t>2025-11-29</t>
        </is>
      </c>
      <c r="F175" t="inlineStr">
        <is>
          <t>0751</t>
        </is>
      </c>
      <c r="G175" s="392" t="n">
        <v>45990.33333333334</v>
      </c>
      <c r="H175" s="392" t="n">
        <v>45990.45833333334</v>
      </c>
      <c r="I175" s="392" t="n">
        <v>45990.58194444444</v>
      </c>
      <c r="J175" s="392" t="n">
        <v>45990.65069444444</v>
      </c>
    </row>
    <row r="176">
      <c r="A176" t="inlineStr">
        <is>
          <t>YX-Republic</t>
        </is>
      </c>
      <c r="B176" t="n">
        <v>3302</v>
      </c>
      <c r="C176" t="inlineStr">
        <is>
          <t>IAH</t>
        </is>
      </c>
      <c r="D176" t="inlineStr">
        <is>
          <t>CLT</t>
        </is>
      </c>
      <c r="E176" t="inlineStr">
        <is>
          <t>2025-12-02</t>
        </is>
      </c>
      <c r="F176" t="inlineStr">
        <is>
          <t>0736</t>
        </is>
      </c>
      <c r="G176" s="392" t="n">
        <v>45993.375</v>
      </c>
      <c r="H176" s="392" t="n">
        <v>45993.51527777778</v>
      </c>
      <c r="I176" s="392" t="n">
        <v>45993.62638888889</v>
      </c>
      <c r="J176" s="392" t="n">
        <v>45993.73888888889</v>
      </c>
    </row>
    <row r="177">
      <c r="A177" t="inlineStr">
        <is>
          <t>YX-Republic</t>
        </is>
      </c>
      <c r="B177" t="n">
        <v>3303</v>
      </c>
      <c r="C177" t="inlineStr">
        <is>
          <t>ROC</t>
        </is>
      </c>
      <c r="D177" t="inlineStr">
        <is>
          <t>BUF</t>
        </is>
      </c>
      <c r="E177" t="inlineStr">
        <is>
          <t>2025-11-29</t>
        </is>
      </c>
      <c r="F177" t="inlineStr">
        <is>
          <t>0730</t>
        </is>
      </c>
      <c r="G177" s="392" t="n">
        <v>45990.5625</v>
      </c>
      <c r="H177" s="392" t="n">
        <v>45990.59375</v>
      </c>
      <c r="I177" s="392" t="n">
        <v>45990.77430555555</v>
      </c>
      <c r="J177" s="392" t="n">
        <v>45990.79652777778</v>
      </c>
    </row>
    <row r="178">
      <c r="A178" t="inlineStr">
        <is>
          <t>YX-Republic</t>
        </is>
      </c>
      <c r="B178" t="n">
        <v>3303</v>
      </c>
      <c r="C178" t="inlineStr">
        <is>
          <t>EWR</t>
        </is>
      </c>
      <c r="D178" t="inlineStr">
        <is>
          <t>BDL</t>
        </is>
      </c>
      <c r="E178" t="inlineStr">
        <is>
          <t>2025-12-01</t>
        </is>
      </c>
      <c r="F178" t="inlineStr">
        <is>
          <t>0728</t>
        </is>
      </c>
      <c r="G178" s="392" t="n">
        <v>45992.78125</v>
      </c>
      <c r="H178" s="392" t="n">
        <v>45992.82291666666</v>
      </c>
      <c r="I178" s="392" t="n">
        <v>45992.99236111111</v>
      </c>
      <c r="J178" s="392" t="n">
        <v>45993.05694444444</v>
      </c>
    </row>
    <row r="179">
      <c r="A179" t="inlineStr">
        <is>
          <t>YX-Republic</t>
        </is>
      </c>
      <c r="B179" t="n">
        <v>3304</v>
      </c>
      <c r="C179" t="inlineStr">
        <is>
          <t>CVG</t>
        </is>
      </c>
      <c r="D179" t="inlineStr">
        <is>
          <t>IND</t>
        </is>
      </c>
      <c r="E179" t="inlineStr">
        <is>
          <t>2025-11-29</t>
        </is>
      </c>
      <c r="F179" t="inlineStr">
        <is>
          <t>0739</t>
        </is>
      </c>
      <c r="G179" s="392" t="n">
        <v>45990.52083333334</v>
      </c>
      <c r="H179" s="392" t="n">
        <v>45990.57291666666</v>
      </c>
      <c r="I179" s="392" t="n">
        <v>45990.79930555556</v>
      </c>
      <c r="J179" s="392" t="n">
        <v>45990.83888888889</v>
      </c>
    </row>
    <row r="180">
      <c r="A180" t="inlineStr">
        <is>
          <t>YX-Republic</t>
        </is>
      </c>
      <c r="B180" t="n">
        <v>3305</v>
      </c>
      <c r="C180" t="inlineStr">
        <is>
          <t>IND</t>
        </is>
      </c>
      <c r="D180" t="inlineStr">
        <is>
          <t>CID</t>
        </is>
      </c>
      <c r="E180" t="inlineStr">
        <is>
          <t>2025-11-29</t>
        </is>
      </c>
      <c r="F180" t="inlineStr">
        <is>
          <t>0760</t>
        </is>
      </c>
      <c r="G180" s="392" t="n">
        <v>45990.6875</v>
      </c>
      <c r="H180" s="392" t="n">
        <v>45990.70833333334</v>
      </c>
      <c r="I180" s="392" t="n">
        <v>45991.0625</v>
      </c>
      <c r="J180" s="392" t="n">
        <v>45991.14375</v>
      </c>
    </row>
    <row r="181">
      <c r="A181" t="inlineStr">
        <is>
          <t>YX-Republic</t>
        </is>
      </c>
      <c r="B181" t="n">
        <v>3306</v>
      </c>
      <c r="C181" t="inlineStr">
        <is>
          <t>GRB</t>
        </is>
      </c>
      <c r="D181" t="inlineStr">
        <is>
          <t>BUF</t>
        </is>
      </c>
      <c r="E181" t="inlineStr">
        <is>
          <t>2025-11-29</t>
        </is>
      </c>
      <c r="F181" t="inlineStr">
        <is>
          <t>0747</t>
        </is>
      </c>
      <c r="G181" s="392" t="n">
        <v>45990.65972222222</v>
      </c>
      <c r="H181" s="392" t="n">
        <v>45990.77777777778</v>
      </c>
      <c r="I181" s="392" t="n">
        <v>45991.02777777778</v>
      </c>
      <c r="J181" s="392" t="n">
        <v>45991.12013888889</v>
      </c>
    </row>
    <row r="182">
      <c r="A182" t="inlineStr">
        <is>
          <t>YX-Republic</t>
        </is>
      </c>
      <c r="B182" t="n">
        <v>3307</v>
      </c>
      <c r="C182" t="inlineStr">
        <is>
          <t>CVG</t>
        </is>
      </c>
      <c r="D182" t="inlineStr">
        <is>
          <t>GRB</t>
        </is>
      </c>
      <c r="E182" t="inlineStr">
        <is>
          <t>2025-11-29</t>
        </is>
      </c>
      <c r="F182" t="inlineStr">
        <is>
          <t>0764</t>
        </is>
      </c>
      <c r="G182" s="392" t="n">
        <v>45990.72916666666</v>
      </c>
      <c r="H182" s="392" t="n">
        <v>45990.76388888889</v>
      </c>
      <c r="I182" s="392" t="n">
        <v>45990.99097222222</v>
      </c>
      <c r="J182" s="392" t="n">
        <v>45991.07083333333</v>
      </c>
    </row>
    <row r="183">
      <c r="A183" t="inlineStr">
        <is>
          <t>YX-Republic</t>
        </is>
      </c>
      <c r="B183" t="n">
        <v>3308</v>
      </c>
      <c r="C183" t="inlineStr">
        <is>
          <t>CMH</t>
        </is>
      </c>
      <c r="D183" t="inlineStr">
        <is>
          <t>DCA</t>
        </is>
      </c>
      <c r="E183" t="inlineStr">
        <is>
          <t>2025-11-29</t>
        </is>
      </c>
      <c r="F183" t="inlineStr">
        <is>
          <t>0741</t>
        </is>
      </c>
      <c r="G183" s="392" t="n">
        <v>45990.69097222222</v>
      </c>
      <c r="H183" s="392" t="n">
        <v>45990.75347222222</v>
      </c>
      <c r="I183" s="392" t="n">
        <v>45990.90763888889</v>
      </c>
      <c r="J183" s="392" t="n">
        <v>45990.95625</v>
      </c>
    </row>
    <row r="184">
      <c r="A184" t="inlineStr">
        <is>
          <t>YX-Republic</t>
        </is>
      </c>
      <c r="B184" t="n">
        <v>3309</v>
      </c>
      <c r="C184" t="inlineStr">
        <is>
          <t>DCA</t>
        </is>
      </c>
      <c r="D184" t="inlineStr">
        <is>
          <t>GRR</t>
        </is>
      </c>
      <c r="E184" t="inlineStr">
        <is>
          <t>2025-11-29</t>
        </is>
      </c>
      <c r="F184" t="inlineStr">
        <is>
          <t>0639</t>
        </is>
      </c>
      <c r="G184" s="392" t="n">
        <v>45990.83333333334</v>
      </c>
      <c r="H184" s="392" t="n">
        <v>45990.90972222222</v>
      </c>
      <c r="I184" s="392" t="n">
        <v>45991.06666666667</v>
      </c>
      <c r="J184" s="392" t="n">
        <v>45991.16527777778</v>
      </c>
    </row>
    <row r="185">
      <c r="A185" t="inlineStr">
        <is>
          <t>YX-Republic</t>
        </is>
      </c>
      <c r="B185" t="n">
        <v>3312</v>
      </c>
      <c r="C185" t="inlineStr">
        <is>
          <t>CLT</t>
        </is>
      </c>
      <c r="D185" t="inlineStr">
        <is>
          <t>CMH</t>
        </is>
      </c>
      <c r="E185" t="inlineStr">
        <is>
          <t>2025-11-29</t>
        </is>
      </c>
      <c r="F185" t="inlineStr">
        <is>
          <t>0774</t>
        </is>
      </c>
      <c r="G185" s="392" t="n">
        <v>45990.42708333334</v>
      </c>
      <c r="H185" s="392" t="n">
        <v>45990.47916666666</v>
      </c>
      <c r="I185" s="392" t="n">
        <v>45990.64444444444</v>
      </c>
      <c r="J185" s="392" t="n">
        <v>45990.70069444444</v>
      </c>
    </row>
    <row r="186">
      <c r="A186" t="inlineStr">
        <is>
          <t>YX-Republic</t>
        </is>
      </c>
      <c r="B186" t="n">
        <v>3314</v>
      </c>
      <c r="C186" t="inlineStr">
        <is>
          <t>GSP</t>
        </is>
      </c>
      <c r="D186" t="inlineStr">
        <is>
          <t>RIC</t>
        </is>
      </c>
      <c r="E186" t="inlineStr">
        <is>
          <t>2025-11-29</t>
        </is>
      </c>
      <c r="F186" t="inlineStr">
        <is>
          <t>0782</t>
        </is>
      </c>
      <c r="G186" s="392" t="n">
        <v>45990.4375</v>
      </c>
      <c r="H186" s="392" t="n">
        <v>45990.5</v>
      </c>
      <c r="I186" s="392" t="n">
        <v>45990.63611111111</v>
      </c>
      <c r="J186" s="392" t="n">
        <v>45990.6875</v>
      </c>
    </row>
    <row r="187">
      <c r="A187" t="inlineStr">
        <is>
          <t>YX-Republic</t>
        </is>
      </c>
      <c r="B187" t="n">
        <v>3315</v>
      </c>
      <c r="C187" t="inlineStr">
        <is>
          <t>MEM</t>
        </is>
      </c>
      <c r="D187" t="inlineStr">
        <is>
          <t>CMH</t>
        </is>
      </c>
      <c r="E187" t="inlineStr">
        <is>
          <t>2025-11-29</t>
        </is>
      </c>
      <c r="F187" t="inlineStr">
        <is>
          <t>0640</t>
        </is>
      </c>
      <c r="G187" s="392" t="n">
        <v>45990.76527777778</v>
      </c>
      <c r="H187" s="392" t="n">
        <v>45990.86944444444</v>
      </c>
      <c r="I187" s="392" t="n">
        <v>45991.04027777778</v>
      </c>
      <c r="J187" s="392" t="n">
        <v>45991.10277777778</v>
      </c>
    </row>
    <row r="188">
      <c r="A188" t="inlineStr">
        <is>
          <t>YX-Republic</t>
        </is>
      </c>
      <c r="B188" t="n">
        <v>3317</v>
      </c>
      <c r="C188" t="inlineStr">
        <is>
          <t>IAD</t>
        </is>
      </c>
      <c r="D188" t="inlineStr">
        <is>
          <t>CMH</t>
        </is>
      </c>
      <c r="E188" t="inlineStr">
        <is>
          <t>2025-11-29</t>
        </is>
      </c>
      <c r="F188" t="inlineStr">
        <is>
          <t>0723</t>
        </is>
      </c>
      <c r="G188" s="392" t="n">
        <v>45990.4375</v>
      </c>
      <c r="H188" s="392" t="n">
        <v>45990.48958333334</v>
      </c>
      <c r="I188" s="392" t="n">
        <v>45990.69861111111</v>
      </c>
      <c r="J188" s="392" t="n">
        <v>45990.74930555555</v>
      </c>
    </row>
    <row r="189">
      <c r="A189" t="inlineStr">
        <is>
          <t>YX-Republic</t>
        </is>
      </c>
      <c r="B189" t="n">
        <v>3318</v>
      </c>
      <c r="C189" t="inlineStr">
        <is>
          <t>ALB</t>
        </is>
      </c>
      <c r="D189" t="inlineStr">
        <is>
          <t>DCA</t>
        </is>
      </c>
      <c r="E189" t="inlineStr">
        <is>
          <t>2025-11-29</t>
        </is>
      </c>
      <c r="F189" t="inlineStr">
        <is>
          <t>0639</t>
        </is>
      </c>
      <c r="G189" s="392" t="n">
        <v>45990.5625</v>
      </c>
      <c r="H189" s="392" t="n">
        <v>45990.625</v>
      </c>
      <c r="I189" s="392" t="n">
        <v>45990.81111111111</v>
      </c>
      <c r="J189" s="392" t="n">
        <v>45990.89375</v>
      </c>
    </row>
    <row r="190">
      <c r="A190" t="inlineStr">
        <is>
          <t>YX-Republic</t>
        </is>
      </c>
      <c r="B190" t="n">
        <v>3319</v>
      </c>
      <c r="C190" t="inlineStr">
        <is>
          <t>IND</t>
        </is>
      </c>
      <c r="D190" t="inlineStr">
        <is>
          <t>DCA</t>
        </is>
      </c>
      <c r="E190" t="inlineStr">
        <is>
          <t>2025-11-29</t>
        </is>
      </c>
      <c r="F190" t="inlineStr">
        <is>
          <t>0779</t>
        </is>
      </c>
      <c r="G190" s="392" t="n">
        <v>45990.53125</v>
      </c>
      <c r="H190" s="392" t="n">
        <v>45990.59375</v>
      </c>
      <c r="I190" s="392" t="n">
        <v>45990.74513888889</v>
      </c>
      <c r="J190" s="392" t="n">
        <v>45990.82777777778</v>
      </c>
    </row>
    <row r="191">
      <c r="A191" t="inlineStr">
        <is>
          <t>YX-Republic</t>
        </is>
      </c>
      <c r="B191" t="n">
        <v>3320</v>
      </c>
      <c r="C191" t="inlineStr">
        <is>
          <t>SDF</t>
        </is>
      </c>
      <c r="D191" t="inlineStr">
        <is>
          <t>ROC</t>
        </is>
      </c>
      <c r="E191" t="inlineStr">
        <is>
          <t>2025-11-29</t>
        </is>
      </c>
      <c r="F191" t="inlineStr">
        <is>
          <t>0787</t>
        </is>
      </c>
      <c r="G191" s="392" t="n">
        <v>45990.47222222222</v>
      </c>
      <c r="H191" s="392" t="n">
        <v>45990.54861111111</v>
      </c>
      <c r="I191" s="392" t="n">
        <v>45990.71944444445</v>
      </c>
      <c r="J191" s="392" t="n">
        <v>45990.78888888889</v>
      </c>
    </row>
    <row r="192">
      <c r="A192" t="inlineStr">
        <is>
          <t>YX-Republic</t>
        </is>
      </c>
      <c r="B192" t="n">
        <v>3321</v>
      </c>
      <c r="C192" t="inlineStr">
        <is>
          <t>DTW</t>
        </is>
      </c>
      <c r="D192" t="inlineStr">
        <is>
          <t>MCI</t>
        </is>
      </c>
      <c r="E192" t="inlineStr">
        <is>
          <t>2025-11-29</t>
        </is>
      </c>
      <c r="F192" t="inlineStr">
        <is>
          <t>0758</t>
        </is>
      </c>
      <c r="G192" s="392" t="n">
        <v>45990.5</v>
      </c>
      <c r="H192" s="392" t="n">
        <v>45990.54166666666</v>
      </c>
      <c r="I192" s="392" t="n">
        <v>45990.76736111111</v>
      </c>
      <c r="J192" s="392" t="n">
        <v>45990.85416666666</v>
      </c>
    </row>
    <row r="193">
      <c r="A193" t="inlineStr">
        <is>
          <t>YX-Republic</t>
        </is>
      </c>
      <c r="B193" t="n">
        <v>3322</v>
      </c>
      <c r="C193" t="inlineStr">
        <is>
          <t>PIT</t>
        </is>
      </c>
      <c r="D193" t="inlineStr">
        <is>
          <t>SDF</t>
        </is>
      </c>
      <c r="E193" t="inlineStr">
        <is>
          <t>2025-11-29</t>
        </is>
      </c>
      <c r="F193" t="inlineStr">
        <is>
          <t>0769</t>
        </is>
      </c>
      <c r="G193" s="392" t="n">
        <v>45990.54166666666</v>
      </c>
      <c r="H193" s="392" t="n">
        <v>45990.60416666666</v>
      </c>
      <c r="I193" s="392" t="n">
        <v>45990.73125</v>
      </c>
      <c r="J193" s="392" t="n">
        <v>45990.78194444445</v>
      </c>
    </row>
    <row r="194">
      <c r="A194" t="inlineStr">
        <is>
          <t>YX-Republic</t>
        </is>
      </c>
      <c r="B194" t="n">
        <v>3323</v>
      </c>
      <c r="C194" t="inlineStr">
        <is>
          <t>TVC</t>
        </is>
      </c>
      <c r="D194" t="inlineStr">
        <is>
          <t>SAV</t>
        </is>
      </c>
      <c r="E194" t="inlineStr">
        <is>
          <t>2025-11-29</t>
        </is>
      </c>
      <c r="F194" t="inlineStr">
        <is>
          <t>0772</t>
        </is>
      </c>
      <c r="G194" s="392" t="n">
        <v>45990.51041666666</v>
      </c>
      <c r="H194" s="392" t="n">
        <v>45990.61458333334</v>
      </c>
      <c r="I194" s="392" t="n">
        <v>45990.72569444445</v>
      </c>
      <c r="J194" s="392" t="n">
        <v>45990.83125</v>
      </c>
    </row>
    <row r="195">
      <c r="A195" t="inlineStr">
        <is>
          <t>YX-Republic</t>
        </is>
      </c>
      <c r="B195" t="n">
        <v>3324</v>
      </c>
      <c r="C195" t="inlineStr">
        <is>
          <t>BDL</t>
        </is>
      </c>
      <c r="D195" t="inlineStr">
        <is>
          <t>GSP</t>
        </is>
      </c>
      <c r="E195" t="inlineStr">
        <is>
          <t>2025-11-29</t>
        </is>
      </c>
      <c r="F195" t="inlineStr">
        <is>
          <t>0762</t>
        </is>
      </c>
      <c r="G195" s="392" t="n">
        <v>45990.60416666666</v>
      </c>
      <c r="H195" s="392" t="n">
        <v>45990.6875</v>
      </c>
      <c r="I195" s="392" t="n">
        <v>45990.84375</v>
      </c>
      <c r="J195" s="392" t="n">
        <v>45990.93402777778</v>
      </c>
    </row>
    <row r="196">
      <c r="A196" t="inlineStr">
        <is>
          <t>YX-Republic</t>
        </is>
      </c>
      <c r="B196" t="n">
        <v>3325</v>
      </c>
      <c r="C196" t="inlineStr">
        <is>
          <t>DCA</t>
        </is>
      </c>
      <c r="D196" t="inlineStr">
        <is>
          <t>CLE</t>
        </is>
      </c>
      <c r="E196" t="inlineStr">
        <is>
          <t>2025-11-29</t>
        </is>
      </c>
      <c r="F196" t="inlineStr">
        <is>
          <t>0784</t>
        </is>
      </c>
      <c r="G196" s="392" t="n">
        <v>45990.73958333334</v>
      </c>
      <c r="H196" s="392" t="n">
        <v>45990.79166666666</v>
      </c>
      <c r="I196" s="392" t="n">
        <v>45990.94722222222</v>
      </c>
      <c r="J196" s="392" t="n">
        <v>45990.99861111111</v>
      </c>
    </row>
    <row r="197">
      <c r="A197" t="inlineStr">
        <is>
          <t>YX-Republic</t>
        </is>
      </c>
      <c r="B197" t="n">
        <v>3326</v>
      </c>
      <c r="C197" t="inlineStr">
        <is>
          <t>RIC</t>
        </is>
      </c>
      <c r="D197" t="inlineStr">
        <is>
          <t>CMH</t>
        </is>
      </c>
      <c r="E197" t="inlineStr">
        <is>
          <t>2025-11-29</t>
        </is>
      </c>
      <c r="F197" t="inlineStr">
        <is>
          <t>0773</t>
        </is>
      </c>
      <c r="G197" s="392" t="n">
        <v>45990.71875</v>
      </c>
      <c r="H197" s="392" t="n">
        <v>45990.78125</v>
      </c>
      <c r="I197" s="392" t="n">
        <v>45990.89513888889</v>
      </c>
      <c r="J197" s="392" t="n">
        <v>45990.96666666667</v>
      </c>
    </row>
    <row r="198">
      <c r="A198" t="inlineStr">
        <is>
          <t>YX-Republic</t>
        </is>
      </c>
      <c r="B198" t="n">
        <v>3327</v>
      </c>
      <c r="C198" t="inlineStr">
        <is>
          <t>MCI</t>
        </is>
      </c>
      <c r="D198" t="inlineStr">
        <is>
          <t>PIT</t>
        </is>
      </c>
      <c r="E198" t="inlineStr">
        <is>
          <t>2025-11-29</t>
        </is>
      </c>
      <c r="F198" t="inlineStr">
        <is>
          <t>0758</t>
        </is>
      </c>
      <c r="G198" s="392" t="n">
        <v>45990.77430555555</v>
      </c>
      <c r="H198" s="392" t="n">
        <v>45990.87847222222</v>
      </c>
      <c r="I198" s="392" t="n">
        <v>45991.0625</v>
      </c>
      <c r="J198" s="392" t="n">
        <v>45991.14375</v>
      </c>
    </row>
    <row r="199">
      <c r="A199" t="inlineStr">
        <is>
          <t>YX-Republic</t>
        </is>
      </c>
      <c r="B199" t="n">
        <v>3328</v>
      </c>
      <c r="C199" t="inlineStr">
        <is>
          <t>MSP</t>
        </is>
      </c>
      <c r="D199" t="inlineStr">
        <is>
          <t>CLT</t>
        </is>
      </c>
      <c r="E199" t="inlineStr">
        <is>
          <t>2025-11-29</t>
        </is>
      </c>
      <c r="F199" t="inlineStr">
        <is>
          <t>0767</t>
        </is>
      </c>
      <c r="G199" s="392" t="n">
        <v>45990.59375</v>
      </c>
      <c r="H199" s="392" t="n">
        <v>45990.72916666666</v>
      </c>
      <c r="I199" s="392" t="n">
        <v>45990.89583333334</v>
      </c>
      <c r="J199" s="392" t="n">
        <v>45991.025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0.02993824922323435</v>
      </c>
      <c r="B2" t="n">
        <v>0.00708597888237976</v>
      </c>
      <c r="C2" t="n">
        <v>0.04186300483345804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t="n">
        <v>1400</v>
      </c>
      <c r="C2" t="n">
        <v>3573</v>
      </c>
      <c r="D2" t="n">
        <v>4973</v>
      </c>
      <c r="E2" t="n">
        <v>649</v>
      </c>
      <c r="F2" t="n">
        <v>262</v>
      </c>
      <c r="G2" t="n">
        <v>208</v>
      </c>
      <c r="H2" t="n">
        <v>156</v>
      </c>
      <c r="I2" t="n">
        <v>150</v>
      </c>
      <c r="J2" t="n">
        <v>96</v>
      </c>
      <c r="K2" t="n">
        <v>83</v>
      </c>
      <c r="L2" t="n">
        <v>83</v>
      </c>
      <c r="M2" t="n">
        <v>623</v>
      </c>
      <c r="N2" t="n">
        <v>13156</v>
      </c>
      <c r="O2" t="n">
        <v>10.64153238066281</v>
      </c>
      <c r="P2" t="n">
        <v>27.15871085436303</v>
      </c>
      <c r="Q2" t="n">
        <v>37.80024323502585</v>
      </c>
      <c r="R2" t="n">
        <v>4.933110367892976</v>
      </c>
      <c r="S2" t="n">
        <v>1.991486774095469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2025-12-04T11:53:32Z</dcterms:modified>
  <cp:lastModifiedBy>Singh, Harmanpreet</cp:lastModifiedBy>
</cp:coreProperties>
</file>