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25" windowHeight="7665"/>
  </bookViews>
  <sheets>
    <sheet name="Лист1" sheetId="1" r:id="rId1"/>
    <sheet name="Лист2" sheetId="2" r:id="rId2"/>
    <sheet name="Лист3" sheetId="3" r:id="rId3"/>
  </sheets>
  <calcPr calcId="144525" iterateDelta="1E-4"/>
</workbook>
</file>

<file path=xl/calcChain.xml><?xml version="1.0" encoding="utf-8"?>
<calcChain xmlns="http://schemas.openxmlformats.org/spreadsheetml/2006/main">
  <c r="P19" i="1" l="1"/>
  <c r="N19" i="1"/>
  <c r="L19" i="1"/>
  <c r="F19" i="1"/>
  <c r="D19" i="1"/>
  <c r="P18" i="1"/>
  <c r="N18" i="1"/>
  <c r="L18" i="1"/>
  <c r="F18" i="1"/>
  <c r="D18" i="1"/>
  <c r="P17" i="1"/>
  <c r="N17" i="1"/>
  <c r="L17" i="1"/>
  <c r="F17" i="1"/>
  <c r="D17" i="1"/>
  <c r="Q19" i="1" l="1"/>
  <c r="T19" i="1" s="1"/>
  <c r="Q17" i="1"/>
  <c r="T17" i="1" s="1"/>
  <c r="Q18" i="1"/>
  <c r="S18" i="1" s="1"/>
  <c r="P16" i="1"/>
  <c r="N16" i="1"/>
  <c r="L16" i="1"/>
  <c r="F16" i="1"/>
  <c r="D16" i="1"/>
  <c r="P15" i="1"/>
  <c r="N15" i="1"/>
  <c r="L15" i="1"/>
  <c r="F15" i="1"/>
  <c r="D15" i="1"/>
  <c r="P14" i="1"/>
  <c r="N14" i="1"/>
  <c r="L14" i="1"/>
  <c r="F14" i="1"/>
  <c r="D14" i="1"/>
  <c r="P13" i="1"/>
  <c r="N13" i="1"/>
  <c r="L13" i="1"/>
  <c r="F13" i="1"/>
  <c r="D13" i="1"/>
  <c r="S17" i="1" l="1"/>
  <c r="T18" i="1"/>
  <c r="S19" i="1"/>
  <c r="S16" i="1"/>
  <c r="Q14" i="1"/>
  <c r="T14" i="1" s="1"/>
  <c r="Q15" i="1"/>
  <c r="T15" i="1" s="1"/>
  <c r="Q13" i="1"/>
  <c r="S13" i="1" s="1"/>
  <c r="H12" i="1"/>
  <c r="T13" i="1" l="1"/>
  <c r="S15" i="1"/>
  <c r="T16" i="1"/>
  <c r="S14" i="1"/>
  <c r="P7" i="1"/>
  <c r="H7" i="1" l="1"/>
  <c r="F12" i="1" l="1"/>
  <c r="D5" i="1"/>
  <c r="L5" i="1"/>
  <c r="P6" i="1" l="1"/>
  <c r="P8" i="1"/>
  <c r="P9" i="1"/>
  <c r="P10" i="1"/>
  <c r="P11" i="1"/>
  <c r="P12" i="1"/>
  <c r="P5" i="1"/>
  <c r="N6" i="1"/>
  <c r="N7" i="1"/>
  <c r="N8" i="1"/>
  <c r="N9" i="1"/>
  <c r="N10" i="1"/>
  <c r="N11" i="1"/>
  <c r="N12" i="1"/>
  <c r="N5" i="1"/>
  <c r="L12" i="1"/>
  <c r="L10" i="1"/>
  <c r="L11" i="1"/>
  <c r="L6" i="1"/>
  <c r="L7" i="1"/>
  <c r="L8" i="1"/>
  <c r="L9" i="1"/>
  <c r="D12" i="1" l="1"/>
  <c r="H11" i="1"/>
  <c r="F11" i="1"/>
  <c r="D11" i="1"/>
  <c r="F10" i="1"/>
  <c r="D10" i="1"/>
  <c r="H9" i="1"/>
  <c r="F9" i="1"/>
  <c r="D9" i="1"/>
  <c r="F8" i="1"/>
  <c r="D8" i="1"/>
  <c r="F7" i="1"/>
  <c r="D7" i="1"/>
  <c r="F6" i="1"/>
  <c r="D6" i="1"/>
  <c r="F5" i="1"/>
  <c r="Q5" i="1" s="1"/>
  <c r="S5" i="1" s="1"/>
  <c r="T5" i="1" l="1"/>
  <c r="Q7" i="1"/>
  <c r="T7" i="1" s="1"/>
  <c r="Q12" i="1"/>
  <c r="T12" i="1" s="1"/>
  <c r="Q9" i="1"/>
  <c r="S9" i="1" s="1"/>
  <c r="Q8" i="1"/>
  <c r="T8" i="1" s="1"/>
  <c r="Q11" i="1"/>
  <c r="T11" i="1" s="1"/>
  <c r="Q6" i="1"/>
  <c r="T6" i="1" s="1"/>
  <c r="Q10" i="1"/>
  <c r="T10" i="1" s="1"/>
  <c r="S7" i="1" l="1"/>
  <c r="S8" i="1"/>
  <c r="S12" i="1"/>
  <c r="S10" i="1"/>
  <c r="T9" i="1"/>
  <c r="S11" i="1"/>
  <c r="S6" i="1"/>
</calcChain>
</file>

<file path=xl/sharedStrings.xml><?xml version="1.0" encoding="utf-8"?>
<sst xmlns="http://schemas.openxmlformats.org/spreadsheetml/2006/main" count="42" uniqueCount="38">
  <si>
    <t>Вода, мл</t>
  </si>
  <si>
    <t>Сахар</t>
  </si>
  <si>
    <t>доз. ШТ</t>
  </si>
  <si>
    <t>Maxi Латте</t>
  </si>
  <si>
    <t>Стакан 340</t>
  </si>
  <si>
    <t>Стакан 180</t>
  </si>
  <si>
    <t xml:space="preserve"> </t>
  </si>
  <si>
    <t>Прибыль на стакан %</t>
  </si>
  <si>
    <t>Прибыль на стакан грн.</t>
  </si>
  <si>
    <t>Название напитка</t>
  </si>
  <si>
    <t>доз. Гр.</t>
  </si>
  <si>
    <t>доза. Шт</t>
  </si>
  <si>
    <t>доз. ШТ.</t>
  </si>
  <si>
    <t>стооимость за 1 КГ.</t>
  </si>
  <si>
    <t>стооимость за 1 Шт.</t>
  </si>
  <si>
    <t>Себестоимость напитка</t>
  </si>
  <si>
    <t>Рекомендованая цена продажи  конечному потребителю</t>
  </si>
  <si>
    <r>
      <rPr>
        <sz val="12"/>
        <color theme="1"/>
        <rFont val="Calibri"/>
        <family val="2"/>
        <charset val="204"/>
        <scheme val="minor"/>
      </rPr>
      <t xml:space="preserve">Суха мол суміш Якобз </t>
    </r>
    <r>
      <rPr>
        <sz val="18"/>
        <color theme="1"/>
        <rFont val="Calibri"/>
        <family val="2"/>
        <charset val="204"/>
        <scheme val="minor"/>
      </rPr>
      <t>доз. Гр</t>
    </r>
  </si>
  <si>
    <t>Ирландский Виски</t>
  </si>
  <si>
    <t>Ирландский ВискиЛатте</t>
  </si>
  <si>
    <t>Латте</t>
  </si>
  <si>
    <t>Капучино</t>
  </si>
  <si>
    <t>Американо</t>
  </si>
  <si>
    <t>Эспрессо</t>
  </si>
  <si>
    <r>
      <rPr>
        <sz val="12"/>
        <color theme="1"/>
        <rFont val="Calibri"/>
        <family val="2"/>
        <charset val="204"/>
        <scheme val="minor"/>
      </rPr>
      <t>Кофе Зерно Якобз</t>
    </r>
    <r>
      <rPr>
        <sz val="18"/>
        <color theme="1"/>
        <rFont val="Calibri"/>
        <family val="2"/>
        <charset val="204"/>
        <scheme val="minor"/>
      </rPr>
      <t xml:space="preserve">                    доз. Гр</t>
    </r>
  </si>
  <si>
    <t xml:space="preserve"> Виски</t>
  </si>
  <si>
    <t>Maxi Айриш</t>
  </si>
  <si>
    <r>
      <rPr>
        <sz val="12"/>
        <color theme="1"/>
        <rFont val="Calibri"/>
        <family val="2"/>
        <charset val="204"/>
        <scheme val="minor"/>
      </rPr>
      <t xml:space="preserve"> Айриш Виски </t>
    </r>
    <r>
      <rPr>
        <sz val="18"/>
        <color theme="1"/>
        <rFont val="Calibri"/>
        <family val="2"/>
        <charset val="204"/>
        <scheme val="minor"/>
      </rPr>
      <t>доз. Гр.</t>
    </r>
  </si>
  <si>
    <t>Зерно</t>
  </si>
  <si>
    <t>Молоко</t>
  </si>
  <si>
    <t>Мешалки</t>
  </si>
  <si>
    <t>Блэк Айриш</t>
  </si>
  <si>
    <t>Каталанна Латте</t>
  </si>
  <si>
    <t>Каталанна</t>
  </si>
  <si>
    <t>Махі Каталанн</t>
  </si>
  <si>
    <t>Мокиато</t>
  </si>
  <si>
    <t>Американо с молоком</t>
  </si>
  <si>
    <t>Маxi Капучино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</si>
</sst>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rgb="FFC00000"/>
      <name val="Calibri"/>
      <family val="2"/>
      <charset val="204"/>
      <scheme val="minor"/>
    </font>
    <font>
      <b/>
      <sz val="18"/>
      <color rgb="FFC00000"/>
      <name val="Calibri"/>
      <family val="2"/>
      <charset val="204"/>
      <scheme val="minor"/>
    </font>
    <font>
      <sz val="18"/>
      <color rgb="FF7030A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i/>
      <sz val="18"/>
      <color rgb="FFFF0000"/>
      <name val="Calibri"/>
      <family val="2"/>
      <charset val="204"/>
      <scheme val="minor"/>
    </font>
    <font>
      <sz val="14"/>
      <color rgb="FFC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i/>
      <sz val="19"/>
      <color rgb="FFFF0000"/>
      <name val="Calibri"/>
      <family val="2"/>
      <charset val="204"/>
      <scheme val="minor"/>
    </font>
    <font>
      <b/>
      <i/>
      <sz val="18"/>
      <color rgb="FF7030A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/>
    <xf numFmtId="0" fontId="3" fillId="0" borderId="2" xfId="0" applyFont="1" applyBorder="1" applyAlignment="1">
      <alignment shrinkToFit="1"/>
    </xf>
    <xf numFmtId="2" fontId="2" fillId="2" borderId="3" xfId="0" applyNumberFormat="1" applyFont="1" applyFill="1" applyBorder="1" applyAlignment="1">
      <alignment horizontal="center" shrinkToFit="1"/>
    </xf>
    <xf numFmtId="2" fontId="2" fillId="2" borderId="5" xfId="0" applyNumberFormat="1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vertical="center" wrapText="1" shrinkToFi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4" fontId="4" fillId="3" borderId="6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4" fontId="4" fillId="3" borderId="18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4" fontId="4" fillId="3" borderId="24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5" borderId="0" xfId="0" applyFont="1" applyFill="1" applyAlignment="1">
      <alignment wrapText="1"/>
    </xf>
    <xf numFmtId="0" fontId="4" fillId="3" borderId="25" xfId="0" applyFont="1" applyFill="1" applyBorder="1" applyAlignment="1">
      <alignment horizontal="center" vertical="center" wrapText="1"/>
    </xf>
    <xf numFmtId="9" fontId="4" fillId="3" borderId="26" xfId="1" applyFont="1" applyFill="1" applyBorder="1" applyAlignment="1">
      <alignment horizontal="center"/>
    </xf>
    <xf numFmtId="9" fontId="4" fillId="3" borderId="27" xfId="1" applyFont="1" applyFill="1" applyBorder="1" applyAlignment="1">
      <alignment horizontal="center"/>
    </xf>
    <xf numFmtId="9" fontId="4" fillId="3" borderId="28" xfId="1" applyFont="1" applyFill="1" applyBorder="1" applyAlignment="1">
      <alignment horizontal="center"/>
    </xf>
    <xf numFmtId="0" fontId="0" fillId="3" borderId="29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12" xfId="0" applyFill="1" applyBorder="1"/>
    <xf numFmtId="2" fontId="2" fillId="2" borderId="6" xfId="0" applyNumberFormat="1" applyFont="1" applyFill="1" applyBorder="1" applyAlignment="1">
      <alignment horizontal="center" shrinkToFit="1"/>
    </xf>
    <xf numFmtId="0" fontId="2" fillId="0" borderId="11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4" fontId="2" fillId="0" borderId="3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wrapText="1" shrinkToFit="1"/>
    </xf>
    <xf numFmtId="0" fontId="0" fillId="0" borderId="32" xfId="0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shrinkToFit="1"/>
    </xf>
    <xf numFmtId="2" fontId="5" fillId="3" borderId="7" xfId="0" applyNumberFormat="1" applyFont="1" applyFill="1" applyBorder="1" applyAlignment="1">
      <alignment horizontal="center"/>
    </xf>
    <xf numFmtId="2" fontId="5" fillId="3" borderId="13" xfId="0" applyNumberFormat="1" applyFont="1" applyFill="1" applyBorder="1" applyAlignment="1">
      <alignment horizontal="center"/>
    </xf>
    <xf numFmtId="2" fontId="5" fillId="3" borderId="19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0" fillId="4" borderId="7" xfId="0" applyFont="1" applyFill="1" applyBorder="1"/>
    <xf numFmtId="0" fontId="10" fillId="4" borderId="13" xfId="0" applyFont="1" applyFill="1" applyBorder="1"/>
    <xf numFmtId="0" fontId="14" fillId="4" borderId="13" xfId="0" applyFont="1" applyFill="1" applyBorder="1"/>
    <xf numFmtId="0" fontId="14" fillId="4" borderId="19" xfId="0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9"/>
  <sheetViews>
    <sheetView tabSelected="1" topLeftCell="A3" zoomScale="86" zoomScaleNormal="86" workbookViewId="0">
      <selection activeCell="B3" sqref="B3"/>
    </sheetView>
  </sheetViews>
  <sheetFormatPr defaultRowHeight="15" x14ac:dyDescent="0.25"/>
  <cols>
    <col min="1" max="1" width="1.5703125" customWidth="1"/>
    <col min="2" max="2" width="32.7109375" customWidth="1"/>
    <col min="3" max="3" width="10.5703125" customWidth="1"/>
    <col min="4" max="4" width="9.42578125" customWidth="1"/>
    <col min="5" max="5" width="8.5703125" customWidth="1"/>
    <col min="6" max="6" width="10.5703125" customWidth="1"/>
    <col min="7" max="7" width="8.85546875" customWidth="1"/>
    <col min="8" max="8" width="8.42578125" customWidth="1"/>
    <col min="9" max="9" width="8" customWidth="1"/>
    <col min="10" max="10" width="7.140625" customWidth="1"/>
    <col min="11" max="11" width="9.140625" customWidth="1"/>
    <col min="12" max="12" width="8.7109375" customWidth="1"/>
    <col min="13" max="13" width="9.140625" customWidth="1"/>
    <col min="14" max="15" width="8.28515625" customWidth="1"/>
    <col min="16" max="16" width="9.7109375" customWidth="1"/>
    <col min="17" max="17" width="9.42578125" customWidth="1"/>
    <col min="18" max="18" width="13.28515625" customWidth="1"/>
    <col min="19" max="19" width="12" customWidth="1"/>
    <col min="20" max="20" width="11.42578125" customWidth="1"/>
    <col min="21" max="21" width="7.5703125" customWidth="1"/>
    <col min="256" max="256" width="3" customWidth="1"/>
    <col min="257" max="257" width="24" customWidth="1"/>
    <col min="259" max="259" width="9" customWidth="1"/>
    <col min="261" max="261" width="9.140625" customWidth="1"/>
    <col min="264" max="264" width="11.5703125" customWidth="1"/>
    <col min="265" max="265" width="11.85546875" customWidth="1"/>
    <col min="266" max="266" width="14.85546875" customWidth="1"/>
    <col min="267" max="267" width="13.42578125" customWidth="1"/>
    <col min="512" max="512" width="3" customWidth="1"/>
    <col min="513" max="513" width="24" customWidth="1"/>
    <col min="515" max="515" width="9" customWidth="1"/>
    <col min="517" max="517" width="9.140625" customWidth="1"/>
    <col min="520" max="520" width="11.5703125" customWidth="1"/>
    <col min="521" max="521" width="11.85546875" customWidth="1"/>
    <col min="522" max="522" width="14.85546875" customWidth="1"/>
    <col min="523" max="523" width="13.42578125" customWidth="1"/>
    <col min="768" max="768" width="3" customWidth="1"/>
    <col min="769" max="769" width="24" customWidth="1"/>
    <col min="771" max="771" width="9" customWidth="1"/>
    <col min="773" max="773" width="9.140625" customWidth="1"/>
    <col min="776" max="776" width="11.5703125" customWidth="1"/>
    <col min="777" max="777" width="11.85546875" customWidth="1"/>
    <col min="778" max="778" width="14.85546875" customWidth="1"/>
    <col min="779" max="779" width="13.42578125" customWidth="1"/>
    <col min="1024" max="1024" width="3" customWidth="1"/>
    <col min="1025" max="1025" width="24" customWidth="1"/>
    <col min="1027" max="1027" width="9" customWidth="1"/>
    <col min="1029" max="1029" width="9.140625" customWidth="1"/>
    <col min="1032" max="1032" width="11.5703125" customWidth="1"/>
    <col min="1033" max="1033" width="11.85546875" customWidth="1"/>
    <col min="1034" max="1034" width="14.85546875" customWidth="1"/>
    <col min="1035" max="1035" width="13.42578125" customWidth="1"/>
    <col min="1280" max="1280" width="3" customWidth="1"/>
    <col min="1281" max="1281" width="24" customWidth="1"/>
    <col min="1283" max="1283" width="9" customWidth="1"/>
    <col min="1285" max="1285" width="9.140625" customWidth="1"/>
    <col min="1288" max="1288" width="11.5703125" customWidth="1"/>
    <col min="1289" max="1289" width="11.85546875" customWidth="1"/>
    <col min="1290" max="1290" width="14.85546875" customWidth="1"/>
    <col min="1291" max="1291" width="13.42578125" customWidth="1"/>
    <col min="1536" max="1536" width="3" customWidth="1"/>
    <col min="1537" max="1537" width="24" customWidth="1"/>
    <col min="1539" max="1539" width="9" customWidth="1"/>
    <col min="1541" max="1541" width="9.140625" customWidth="1"/>
    <col min="1544" max="1544" width="11.5703125" customWidth="1"/>
    <col min="1545" max="1545" width="11.85546875" customWidth="1"/>
    <col min="1546" max="1546" width="14.85546875" customWidth="1"/>
    <col min="1547" max="1547" width="13.42578125" customWidth="1"/>
    <col min="1792" max="1792" width="3" customWidth="1"/>
    <col min="1793" max="1793" width="24" customWidth="1"/>
    <col min="1795" max="1795" width="9" customWidth="1"/>
    <col min="1797" max="1797" width="9.140625" customWidth="1"/>
    <col min="1800" max="1800" width="11.5703125" customWidth="1"/>
    <col min="1801" max="1801" width="11.85546875" customWidth="1"/>
    <col min="1802" max="1802" width="14.85546875" customWidth="1"/>
    <col min="1803" max="1803" width="13.42578125" customWidth="1"/>
    <col min="2048" max="2048" width="3" customWidth="1"/>
    <col min="2049" max="2049" width="24" customWidth="1"/>
    <col min="2051" max="2051" width="9" customWidth="1"/>
    <col min="2053" max="2053" width="9.140625" customWidth="1"/>
    <col min="2056" max="2056" width="11.5703125" customWidth="1"/>
    <col min="2057" max="2057" width="11.85546875" customWidth="1"/>
    <col min="2058" max="2058" width="14.85546875" customWidth="1"/>
    <col min="2059" max="2059" width="13.42578125" customWidth="1"/>
    <col min="2304" max="2304" width="3" customWidth="1"/>
    <col min="2305" max="2305" width="24" customWidth="1"/>
    <col min="2307" max="2307" width="9" customWidth="1"/>
    <col min="2309" max="2309" width="9.140625" customWidth="1"/>
    <col min="2312" max="2312" width="11.5703125" customWidth="1"/>
    <col min="2313" max="2313" width="11.85546875" customWidth="1"/>
    <col min="2314" max="2314" width="14.85546875" customWidth="1"/>
    <col min="2315" max="2315" width="13.42578125" customWidth="1"/>
    <col min="2560" max="2560" width="3" customWidth="1"/>
    <col min="2561" max="2561" width="24" customWidth="1"/>
    <col min="2563" max="2563" width="9" customWidth="1"/>
    <col min="2565" max="2565" width="9.140625" customWidth="1"/>
    <col min="2568" max="2568" width="11.5703125" customWidth="1"/>
    <col min="2569" max="2569" width="11.85546875" customWidth="1"/>
    <col min="2570" max="2570" width="14.85546875" customWidth="1"/>
    <col min="2571" max="2571" width="13.42578125" customWidth="1"/>
    <col min="2816" max="2816" width="3" customWidth="1"/>
    <col min="2817" max="2817" width="24" customWidth="1"/>
    <col min="2819" max="2819" width="9" customWidth="1"/>
    <col min="2821" max="2821" width="9.140625" customWidth="1"/>
    <col min="2824" max="2824" width="11.5703125" customWidth="1"/>
    <col min="2825" max="2825" width="11.85546875" customWidth="1"/>
    <col min="2826" max="2826" width="14.85546875" customWidth="1"/>
    <col min="2827" max="2827" width="13.42578125" customWidth="1"/>
    <col min="3072" max="3072" width="3" customWidth="1"/>
    <col min="3073" max="3073" width="24" customWidth="1"/>
    <col min="3075" max="3075" width="9" customWidth="1"/>
    <col min="3077" max="3077" width="9.140625" customWidth="1"/>
    <col min="3080" max="3080" width="11.5703125" customWidth="1"/>
    <col min="3081" max="3081" width="11.85546875" customWidth="1"/>
    <col min="3082" max="3082" width="14.85546875" customWidth="1"/>
    <col min="3083" max="3083" width="13.42578125" customWidth="1"/>
    <col min="3328" max="3328" width="3" customWidth="1"/>
    <col min="3329" max="3329" width="24" customWidth="1"/>
    <col min="3331" max="3331" width="9" customWidth="1"/>
    <col min="3333" max="3333" width="9.140625" customWidth="1"/>
    <col min="3336" max="3336" width="11.5703125" customWidth="1"/>
    <col min="3337" max="3337" width="11.85546875" customWidth="1"/>
    <col min="3338" max="3338" width="14.85546875" customWidth="1"/>
    <col min="3339" max="3339" width="13.42578125" customWidth="1"/>
    <col min="3584" max="3584" width="3" customWidth="1"/>
    <col min="3585" max="3585" width="24" customWidth="1"/>
    <col min="3587" max="3587" width="9" customWidth="1"/>
    <col min="3589" max="3589" width="9.140625" customWidth="1"/>
    <col min="3592" max="3592" width="11.5703125" customWidth="1"/>
    <col min="3593" max="3593" width="11.85546875" customWidth="1"/>
    <col min="3594" max="3594" width="14.85546875" customWidth="1"/>
    <col min="3595" max="3595" width="13.42578125" customWidth="1"/>
    <col min="3840" max="3840" width="3" customWidth="1"/>
    <col min="3841" max="3841" width="24" customWidth="1"/>
    <col min="3843" max="3843" width="9" customWidth="1"/>
    <col min="3845" max="3845" width="9.140625" customWidth="1"/>
    <col min="3848" max="3848" width="11.5703125" customWidth="1"/>
    <col min="3849" max="3849" width="11.85546875" customWidth="1"/>
    <col min="3850" max="3850" width="14.85546875" customWidth="1"/>
    <col min="3851" max="3851" width="13.42578125" customWidth="1"/>
    <col min="4096" max="4096" width="3" customWidth="1"/>
    <col min="4097" max="4097" width="24" customWidth="1"/>
    <col min="4099" max="4099" width="9" customWidth="1"/>
    <col min="4101" max="4101" width="9.140625" customWidth="1"/>
    <col min="4104" max="4104" width="11.5703125" customWidth="1"/>
    <col min="4105" max="4105" width="11.85546875" customWidth="1"/>
    <col min="4106" max="4106" width="14.85546875" customWidth="1"/>
    <col min="4107" max="4107" width="13.42578125" customWidth="1"/>
    <col min="4352" max="4352" width="3" customWidth="1"/>
    <col min="4353" max="4353" width="24" customWidth="1"/>
    <col min="4355" max="4355" width="9" customWidth="1"/>
    <col min="4357" max="4357" width="9.140625" customWidth="1"/>
    <col min="4360" max="4360" width="11.5703125" customWidth="1"/>
    <col min="4361" max="4361" width="11.85546875" customWidth="1"/>
    <col min="4362" max="4362" width="14.85546875" customWidth="1"/>
    <col min="4363" max="4363" width="13.42578125" customWidth="1"/>
    <col min="4608" max="4608" width="3" customWidth="1"/>
    <col min="4609" max="4609" width="24" customWidth="1"/>
    <col min="4611" max="4611" width="9" customWidth="1"/>
    <col min="4613" max="4613" width="9.140625" customWidth="1"/>
    <col min="4616" max="4616" width="11.5703125" customWidth="1"/>
    <col min="4617" max="4617" width="11.85546875" customWidth="1"/>
    <col min="4618" max="4618" width="14.85546875" customWidth="1"/>
    <col min="4619" max="4619" width="13.42578125" customWidth="1"/>
    <col min="4864" max="4864" width="3" customWidth="1"/>
    <col min="4865" max="4865" width="24" customWidth="1"/>
    <col min="4867" max="4867" width="9" customWidth="1"/>
    <col min="4869" max="4869" width="9.140625" customWidth="1"/>
    <col min="4872" max="4872" width="11.5703125" customWidth="1"/>
    <col min="4873" max="4873" width="11.85546875" customWidth="1"/>
    <col min="4874" max="4874" width="14.85546875" customWidth="1"/>
    <col min="4875" max="4875" width="13.42578125" customWidth="1"/>
    <col min="5120" max="5120" width="3" customWidth="1"/>
    <col min="5121" max="5121" width="24" customWidth="1"/>
    <col min="5123" max="5123" width="9" customWidth="1"/>
    <col min="5125" max="5125" width="9.140625" customWidth="1"/>
    <col min="5128" max="5128" width="11.5703125" customWidth="1"/>
    <col min="5129" max="5129" width="11.85546875" customWidth="1"/>
    <col min="5130" max="5130" width="14.85546875" customWidth="1"/>
    <col min="5131" max="5131" width="13.42578125" customWidth="1"/>
    <col min="5376" max="5376" width="3" customWidth="1"/>
    <col min="5377" max="5377" width="24" customWidth="1"/>
    <col min="5379" max="5379" width="9" customWidth="1"/>
    <col min="5381" max="5381" width="9.140625" customWidth="1"/>
    <col min="5384" max="5384" width="11.5703125" customWidth="1"/>
    <col min="5385" max="5385" width="11.85546875" customWidth="1"/>
    <col min="5386" max="5386" width="14.85546875" customWidth="1"/>
    <col min="5387" max="5387" width="13.42578125" customWidth="1"/>
    <col min="5632" max="5632" width="3" customWidth="1"/>
    <col min="5633" max="5633" width="24" customWidth="1"/>
    <col min="5635" max="5635" width="9" customWidth="1"/>
    <col min="5637" max="5637" width="9.140625" customWidth="1"/>
    <col min="5640" max="5640" width="11.5703125" customWidth="1"/>
    <col min="5641" max="5641" width="11.85546875" customWidth="1"/>
    <col min="5642" max="5642" width="14.85546875" customWidth="1"/>
    <col min="5643" max="5643" width="13.42578125" customWidth="1"/>
    <col min="5888" max="5888" width="3" customWidth="1"/>
    <col min="5889" max="5889" width="24" customWidth="1"/>
    <col min="5891" max="5891" width="9" customWidth="1"/>
    <col min="5893" max="5893" width="9.140625" customWidth="1"/>
    <col min="5896" max="5896" width="11.5703125" customWidth="1"/>
    <col min="5897" max="5897" width="11.85546875" customWidth="1"/>
    <col min="5898" max="5898" width="14.85546875" customWidth="1"/>
    <col min="5899" max="5899" width="13.42578125" customWidth="1"/>
    <col min="6144" max="6144" width="3" customWidth="1"/>
    <col min="6145" max="6145" width="24" customWidth="1"/>
    <col min="6147" max="6147" width="9" customWidth="1"/>
    <col min="6149" max="6149" width="9.140625" customWidth="1"/>
    <col min="6152" max="6152" width="11.5703125" customWidth="1"/>
    <col min="6153" max="6153" width="11.85546875" customWidth="1"/>
    <col min="6154" max="6154" width="14.85546875" customWidth="1"/>
    <col min="6155" max="6155" width="13.42578125" customWidth="1"/>
    <col min="6400" max="6400" width="3" customWidth="1"/>
    <col min="6401" max="6401" width="24" customWidth="1"/>
    <col min="6403" max="6403" width="9" customWidth="1"/>
    <col min="6405" max="6405" width="9.140625" customWidth="1"/>
    <col min="6408" max="6408" width="11.5703125" customWidth="1"/>
    <col min="6409" max="6409" width="11.85546875" customWidth="1"/>
    <col min="6410" max="6410" width="14.85546875" customWidth="1"/>
    <col min="6411" max="6411" width="13.42578125" customWidth="1"/>
    <col min="6656" max="6656" width="3" customWidth="1"/>
    <col min="6657" max="6657" width="24" customWidth="1"/>
    <col min="6659" max="6659" width="9" customWidth="1"/>
    <col min="6661" max="6661" width="9.140625" customWidth="1"/>
    <col min="6664" max="6664" width="11.5703125" customWidth="1"/>
    <col min="6665" max="6665" width="11.85546875" customWidth="1"/>
    <col min="6666" max="6666" width="14.85546875" customWidth="1"/>
    <col min="6667" max="6667" width="13.42578125" customWidth="1"/>
    <col min="6912" max="6912" width="3" customWidth="1"/>
    <col min="6913" max="6913" width="24" customWidth="1"/>
    <col min="6915" max="6915" width="9" customWidth="1"/>
    <col min="6917" max="6917" width="9.140625" customWidth="1"/>
    <col min="6920" max="6920" width="11.5703125" customWidth="1"/>
    <col min="6921" max="6921" width="11.85546875" customWidth="1"/>
    <col min="6922" max="6922" width="14.85546875" customWidth="1"/>
    <col min="6923" max="6923" width="13.42578125" customWidth="1"/>
    <col min="7168" max="7168" width="3" customWidth="1"/>
    <col min="7169" max="7169" width="24" customWidth="1"/>
    <col min="7171" max="7171" width="9" customWidth="1"/>
    <col min="7173" max="7173" width="9.140625" customWidth="1"/>
    <col min="7176" max="7176" width="11.5703125" customWidth="1"/>
    <col min="7177" max="7177" width="11.85546875" customWidth="1"/>
    <col min="7178" max="7178" width="14.85546875" customWidth="1"/>
    <col min="7179" max="7179" width="13.42578125" customWidth="1"/>
    <col min="7424" max="7424" width="3" customWidth="1"/>
    <col min="7425" max="7425" width="24" customWidth="1"/>
    <col min="7427" max="7427" width="9" customWidth="1"/>
    <col min="7429" max="7429" width="9.140625" customWidth="1"/>
    <col min="7432" max="7432" width="11.5703125" customWidth="1"/>
    <col min="7433" max="7433" width="11.85546875" customWidth="1"/>
    <col min="7434" max="7434" width="14.85546875" customWidth="1"/>
    <col min="7435" max="7435" width="13.42578125" customWidth="1"/>
    <col min="7680" max="7680" width="3" customWidth="1"/>
    <col min="7681" max="7681" width="24" customWidth="1"/>
    <col min="7683" max="7683" width="9" customWidth="1"/>
    <col min="7685" max="7685" width="9.140625" customWidth="1"/>
    <col min="7688" max="7688" width="11.5703125" customWidth="1"/>
    <col min="7689" max="7689" width="11.85546875" customWidth="1"/>
    <col min="7690" max="7690" width="14.85546875" customWidth="1"/>
    <col min="7691" max="7691" width="13.42578125" customWidth="1"/>
    <col min="7936" max="7936" width="3" customWidth="1"/>
    <col min="7937" max="7937" width="24" customWidth="1"/>
    <col min="7939" max="7939" width="9" customWidth="1"/>
    <col min="7941" max="7941" width="9.140625" customWidth="1"/>
    <col min="7944" max="7944" width="11.5703125" customWidth="1"/>
    <col min="7945" max="7945" width="11.85546875" customWidth="1"/>
    <col min="7946" max="7946" width="14.85546875" customWidth="1"/>
    <col min="7947" max="7947" width="13.42578125" customWidth="1"/>
    <col min="8192" max="8192" width="3" customWidth="1"/>
    <col min="8193" max="8193" width="24" customWidth="1"/>
    <col min="8195" max="8195" width="9" customWidth="1"/>
    <col min="8197" max="8197" width="9.140625" customWidth="1"/>
    <col min="8200" max="8200" width="11.5703125" customWidth="1"/>
    <col min="8201" max="8201" width="11.85546875" customWidth="1"/>
    <col min="8202" max="8202" width="14.85546875" customWidth="1"/>
    <col min="8203" max="8203" width="13.42578125" customWidth="1"/>
    <col min="8448" max="8448" width="3" customWidth="1"/>
    <col min="8449" max="8449" width="24" customWidth="1"/>
    <col min="8451" max="8451" width="9" customWidth="1"/>
    <col min="8453" max="8453" width="9.140625" customWidth="1"/>
    <col min="8456" max="8456" width="11.5703125" customWidth="1"/>
    <col min="8457" max="8457" width="11.85546875" customWidth="1"/>
    <col min="8458" max="8458" width="14.85546875" customWidth="1"/>
    <col min="8459" max="8459" width="13.42578125" customWidth="1"/>
    <col min="8704" max="8704" width="3" customWidth="1"/>
    <col min="8705" max="8705" width="24" customWidth="1"/>
    <col min="8707" max="8707" width="9" customWidth="1"/>
    <col min="8709" max="8709" width="9.140625" customWidth="1"/>
    <col min="8712" max="8712" width="11.5703125" customWidth="1"/>
    <col min="8713" max="8713" width="11.85546875" customWidth="1"/>
    <col min="8714" max="8714" width="14.85546875" customWidth="1"/>
    <col min="8715" max="8715" width="13.42578125" customWidth="1"/>
    <col min="8960" max="8960" width="3" customWidth="1"/>
    <col min="8961" max="8961" width="24" customWidth="1"/>
    <col min="8963" max="8963" width="9" customWidth="1"/>
    <col min="8965" max="8965" width="9.140625" customWidth="1"/>
    <col min="8968" max="8968" width="11.5703125" customWidth="1"/>
    <col min="8969" max="8969" width="11.85546875" customWidth="1"/>
    <col min="8970" max="8970" width="14.85546875" customWidth="1"/>
    <col min="8971" max="8971" width="13.42578125" customWidth="1"/>
    <col min="9216" max="9216" width="3" customWidth="1"/>
    <col min="9217" max="9217" width="24" customWidth="1"/>
    <col min="9219" max="9219" width="9" customWidth="1"/>
    <col min="9221" max="9221" width="9.140625" customWidth="1"/>
    <col min="9224" max="9224" width="11.5703125" customWidth="1"/>
    <col min="9225" max="9225" width="11.85546875" customWidth="1"/>
    <col min="9226" max="9226" width="14.85546875" customWidth="1"/>
    <col min="9227" max="9227" width="13.42578125" customWidth="1"/>
    <col min="9472" max="9472" width="3" customWidth="1"/>
    <col min="9473" max="9473" width="24" customWidth="1"/>
    <col min="9475" max="9475" width="9" customWidth="1"/>
    <col min="9477" max="9477" width="9.140625" customWidth="1"/>
    <col min="9480" max="9480" width="11.5703125" customWidth="1"/>
    <col min="9481" max="9481" width="11.85546875" customWidth="1"/>
    <col min="9482" max="9482" width="14.85546875" customWidth="1"/>
    <col min="9483" max="9483" width="13.42578125" customWidth="1"/>
    <col min="9728" max="9728" width="3" customWidth="1"/>
    <col min="9729" max="9729" width="24" customWidth="1"/>
    <col min="9731" max="9731" width="9" customWidth="1"/>
    <col min="9733" max="9733" width="9.140625" customWidth="1"/>
    <col min="9736" max="9736" width="11.5703125" customWidth="1"/>
    <col min="9737" max="9737" width="11.85546875" customWidth="1"/>
    <col min="9738" max="9738" width="14.85546875" customWidth="1"/>
    <col min="9739" max="9739" width="13.42578125" customWidth="1"/>
    <col min="9984" max="9984" width="3" customWidth="1"/>
    <col min="9985" max="9985" width="24" customWidth="1"/>
    <col min="9987" max="9987" width="9" customWidth="1"/>
    <col min="9989" max="9989" width="9.140625" customWidth="1"/>
    <col min="9992" max="9992" width="11.5703125" customWidth="1"/>
    <col min="9993" max="9993" width="11.85546875" customWidth="1"/>
    <col min="9994" max="9994" width="14.85546875" customWidth="1"/>
    <col min="9995" max="9995" width="13.42578125" customWidth="1"/>
    <col min="10240" max="10240" width="3" customWidth="1"/>
    <col min="10241" max="10241" width="24" customWidth="1"/>
    <col min="10243" max="10243" width="9" customWidth="1"/>
    <col min="10245" max="10245" width="9.140625" customWidth="1"/>
    <col min="10248" max="10248" width="11.5703125" customWidth="1"/>
    <col min="10249" max="10249" width="11.85546875" customWidth="1"/>
    <col min="10250" max="10250" width="14.85546875" customWidth="1"/>
    <col min="10251" max="10251" width="13.42578125" customWidth="1"/>
    <col min="10496" max="10496" width="3" customWidth="1"/>
    <col min="10497" max="10497" width="24" customWidth="1"/>
    <col min="10499" max="10499" width="9" customWidth="1"/>
    <col min="10501" max="10501" width="9.140625" customWidth="1"/>
    <col min="10504" max="10504" width="11.5703125" customWidth="1"/>
    <col min="10505" max="10505" width="11.85546875" customWidth="1"/>
    <col min="10506" max="10506" width="14.85546875" customWidth="1"/>
    <col min="10507" max="10507" width="13.42578125" customWidth="1"/>
    <col min="10752" max="10752" width="3" customWidth="1"/>
    <col min="10753" max="10753" width="24" customWidth="1"/>
    <col min="10755" max="10755" width="9" customWidth="1"/>
    <col min="10757" max="10757" width="9.140625" customWidth="1"/>
    <col min="10760" max="10760" width="11.5703125" customWidth="1"/>
    <col min="10761" max="10761" width="11.85546875" customWidth="1"/>
    <col min="10762" max="10762" width="14.85546875" customWidth="1"/>
    <col min="10763" max="10763" width="13.42578125" customWidth="1"/>
    <col min="11008" max="11008" width="3" customWidth="1"/>
    <col min="11009" max="11009" width="24" customWidth="1"/>
    <col min="11011" max="11011" width="9" customWidth="1"/>
    <col min="11013" max="11013" width="9.140625" customWidth="1"/>
    <col min="11016" max="11016" width="11.5703125" customWidth="1"/>
    <col min="11017" max="11017" width="11.85546875" customWidth="1"/>
    <col min="11018" max="11018" width="14.85546875" customWidth="1"/>
    <col min="11019" max="11019" width="13.42578125" customWidth="1"/>
    <col min="11264" max="11264" width="3" customWidth="1"/>
    <col min="11265" max="11265" width="24" customWidth="1"/>
    <col min="11267" max="11267" width="9" customWidth="1"/>
    <col min="11269" max="11269" width="9.140625" customWidth="1"/>
    <col min="11272" max="11272" width="11.5703125" customWidth="1"/>
    <col min="11273" max="11273" width="11.85546875" customWidth="1"/>
    <col min="11274" max="11274" width="14.85546875" customWidth="1"/>
    <col min="11275" max="11275" width="13.42578125" customWidth="1"/>
    <col min="11520" max="11520" width="3" customWidth="1"/>
    <col min="11521" max="11521" width="24" customWidth="1"/>
    <col min="11523" max="11523" width="9" customWidth="1"/>
    <col min="11525" max="11525" width="9.140625" customWidth="1"/>
    <col min="11528" max="11528" width="11.5703125" customWidth="1"/>
    <col min="11529" max="11529" width="11.85546875" customWidth="1"/>
    <col min="11530" max="11530" width="14.85546875" customWidth="1"/>
    <col min="11531" max="11531" width="13.42578125" customWidth="1"/>
    <col min="11776" max="11776" width="3" customWidth="1"/>
    <col min="11777" max="11777" width="24" customWidth="1"/>
    <col min="11779" max="11779" width="9" customWidth="1"/>
    <col min="11781" max="11781" width="9.140625" customWidth="1"/>
    <col min="11784" max="11784" width="11.5703125" customWidth="1"/>
    <col min="11785" max="11785" width="11.85546875" customWidth="1"/>
    <col min="11786" max="11786" width="14.85546875" customWidth="1"/>
    <col min="11787" max="11787" width="13.42578125" customWidth="1"/>
    <col min="12032" max="12032" width="3" customWidth="1"/>
    <col min="12033" max="12033" width="24" customWidth="1"/>
    <col min="12035" max="12035" width="9" customWidth="1"/>
    <col min="12037" max="12037" width="9.140625" customWidth="1"/>
    <col min="12040" max="12040" width="11.5703125" customWidth="1"/>
    <col min="12041" max="12041" width="11.85546875" customWidth="1"/>
    <col min="12042" max="12042" width="14.85546875" customWidth="1"/>
    <col min="12043" max="12043" width="13.42578125" customWidth="1"/>
    <col min="12288" max="12288" width="3" customWidth="1"/>
    <col min="12289" max="12289" width="24" customWidth="1"/>
    <col min="12291" max="12291" width="9" customWidth="1"/>
    <col min="12293" max="12293" width="9.140625" customWidth="1"/>
    <col min="12296" max="12296" width="11.5703125" customWidth="1"/>
    <col min="12297" max="12297" width="11.85546875" customWidth="1"/>
    <col min="12298" max="12298" width="14.85546875" customWidth="1"/>
    <col min="12299" max="12299" width="13.42578125" customWidth="1"/>
    <col min="12544" max="12544" width="3" customWidth="1"/>
    <col min="12545" max="12545" width="24" customWidth="1"/>
    <col min="12547" max="12547" width="9" customWidth="1"/>
    <col min="12549" max="12549" width="9.140625" customWidth="1"/>
    <col min="12552" max="12552" width="11.5703125" customWidth="1"/>
    <col min="12553" max="12553" width="11.85546875" customWidth="1"/>
    <col min="12554" max="12554" width="14.85546875" customWidth="1"/>
    <col min="12555" max="12555" width="13.42578125" customWidth="1"/>
    <col min="12800" max="12800" width="3" customWidth="1"/>
    <col min="12801" max="12801" width="24" customWidth="1"/>
    <col min="12803" max="12803" width="9" customWidth="1"/>
    <col min="12805" max="12805" width="9.140625" customWidth="1"/>
    <col min="12808" max="12808" width="11.5703125" customWidth="1"/>
    <col min="12809" max="12809" width="11.85546875" customWidth="1"/>
    <col min="12810" max="12810" width="14.85546875" customWidth="1"/>
    <col min="12811" max="12811" width="13.42578125" customWidth="1"/>
    <col min="13056" max="13056" width="3" customWidth="1"/>
    <col min="13057" max="13057" width="24" customWidth="1"/>
    <col min="13059" max="13059" width="9" customWidth="1"/>
    <col min="13061" max="13061" width="9.140625" customWidth="1"/>
    <col min="13064" max="13064" width="11.5703125" customWidth="1"/>
    <col min="13065" max="13065" width="11.85546875" customWidth="1"/>
    <col min="13066" max="13066" width="14.85546875" customWidth="1"/>
    <col min="13067" max="13067" width="13.42578125" customWidth="1"/>
    <col min="13312" max="13312" width="3" customWidth="1"/>
    <col min="13313" max="13313" width="24" customWidth="1"/>
    <col min="13315" max="13315" width="9" customWidth="1"/>
    <col min="13317" max="13317" width="9.140625" customWidth="1"/>
    <col min="13320" max="13320" width="11.5703125" customWidth="1"/>
    <col min="13321" max="13321" width="11.85546875" customWidth="1"/>
    <col min="13322" max="13322" width="14.85546875" customWidth="1"/>
    <col min="13323" max="13323" width="13.42578125" customWidth="1"/>
    <col min="13568" max="13568" width="3" customWidth="1"/>
    <col min="13569" max="13569" width="24" customWidth="1"/>
    <col min="13571" max="13571" width="9" customWidth="1"/>
    <col min="13573" max="13573" width="9.140625" customWidth="1"/>
    <col min="13576" max="13576" width="11.5703125" customWidth="1"/>
    <col min="13577" max="13577" width="11.85546875" customWidth="1"/>
    <col min="13578" max="13578" width="14.85546875" customWidth="1"/>
    <col min="13579" max="13579" width="13.42578125" customWidth="1"/>
    <col min="13824" max="13824" width="3" customWidth="1"/>
    <col min="13825" max="13825" width="24" customWidth="1"/>
    <col min="13827" max="13827" width="9" customWidth="1"/>
    <col min="13829" max="13829" width="9.140625" customWidth="1"/>
    <col min="13832" max="13832" width="11.5703125" customWidth="1"/>
    <col min="13833" max="13833" width="11.85546875" customWidth="1"/>
    <col min="13834" max="13834" width="14.85546875" customWidth="1"/>
    <col min="13835" max="13835" width="13.42578125" customWidth="1"/>
    <col min="14080" max="14080" width="3" customWidth="1"/>
    <col min="14081" max="14081" width="24" customWidth="1"/>
    <col min="14083" max="14083" width="9" customWidth="1"/>
    <col min="14085" max="14085" width="9.140625" customWidth="1"/>
    <col min="14088" max="14088" width="11.5703125" customWidth="1"/>
    <col min="14089" max="14089" width="11.85546875" customWidth="1"/>
    <col min="14090" max="14090" width="14.85546875" customWidth="1"/>
    <col min="14091" max="14091" width="13.42578125" customWidth="1"/>
    <col min="14336" max="14336" width="3" customWidth="1"/>
    <col min="14337" max="14337" width="24" customWidth="1"/>
    <col min="14339" max="14339" width="9" customWidth="1"/>
    <col min="14341" max="14341" width="9.140625" customWidth="1"/>
    <col min="14344" max="14344" width="11.5703125" customWidth="1"/>
    <col min="14345" max="14345" width="11.85546875" customWidth="1"/>
    <col min="14346" max="14346" width="14.85546875" customWidth="1"/>
    <col min="14347" max="14347" width="13.42578125" customWidth="1"/>
    <col min="14592" max="14592" width="3" customWidth="1"/>
    <col min="14593" max="14593" width="24" customWidth="1"/>
    <col min="14595" max="14595" width="9" customWidth="1"/>
    <col min="14597" max="14597" width="9.140625" customWidth="1"/>
    <col min="14600" max="14600" width="11.5703125" customWidth="1"/>
    <col min="14601" max="14601" width="11.85546875" customWidth="1"/>
    <col min="14602" max="14602" width="14.85546875" customWidth="1"/>
    <col min="14603" max="14603" width="13.42578125" customWidth="1"/>
    <col min="14848" max="14848" width="3" customWidth="1"/>
    <col min="14849" max="14849" width="24" customWidth="1"/>
    <col min="14851" max="14851" width="9" customWidth="1"/>
    <col min="14853" max="14853" width="9.140625" customWidth="1"/>
    <col min="14856" max="14856" width="11.5703125" customWidth="1"/>
    <col min="14857" max="14857" width="11.85546875" customWidth="1"/>
    <col min="14858" max="14858" width="14.85546875" customWidth="1"/>
    <col min="14859" max="14859" width="13.42578125" customWidth="1"/>
    <col min="15104" max="15104" width="3" customWidth="1"/>
    <col min="15105" max="15105" width="24" customWidth="1"/>
    <col min="15107" max="15107" width="9" customWidth="1"/>
    <col min="15109" max="15109" width="9.140625" customWidth="1"/>
    <col min="15112" max="15112" width="11.5703125" customWidth="1"/>
    <col min="15113" max="15113" width="11.85546875" customWidth="1"/>
    <col min="15114" max="15114" width="14.85546875" customWidth="1"/>
    <col min="15115" max="15115" width="13.42578125" customWidth="1"/>
    <col min="15360" max="15360" width="3" customWidth="1"/>
    <col min="15361" max="15361" width="24" customWidth="1"/>
    <col min="15363" max="15363" width="9" customWidth="1"/>
    <col min="15365" max="15365" width="9.140625" customWidth="1"/>
    <col min="15368" max="15368" width="11.5703125" customWidth="1"/>
    <col min="15369" max="15369" width="11.85546875" customWidth="1"/>
    <col min="15370" max="15370" width="14.85546875" customWidth="1"/>
    <col min="15371" max="15371" width="13.42578125" customWidth="1"/>
    <col min="15616" max="15616" width="3" customWidth="1"/>
    <col min="15617" max="15617" width="24" customWidth="1"/>
    <col min="15619" max="15619" width="9" customWidth="1"/>
    <col min="15621" max="15621" width="9.140625" customWidth="1"/>
    <col min="15624" max="15624" width="11.5703125" customWidth="1"/>
    <col min="15625" max="15625" width="11.85546875" customWidth="1"/>
    <col min="15626" max="15626" width="14.85546875" customWidth="1"/>
    <col min="15627" max="15627" width="13.42578125" customWidth="1"/>
    <col min="15872" max="15872" width="3" customWidth="1"/>
    <col min="15873" max="15873" width="24" customWidth="1"/>
    <col min="15875" max="15875" width="9" customWidth="1"/>
    <col min="15877" max="15877" width="9.140625" customWidth="1"/>
    <col min="15880" max="15880" width="11.5703125" customWidth="1"/>
    <col min="15881" max="15881" width="11.85546875" customWidth="1"/>
    <col min="15882" max="15882" width="14.85546875" customWidth="1"/>
    <col min="15883" max="15883" width="13.42578125" customWidth="1"/>
    <col min="16128" max="16128" width="3" customWidth="1"/>
    <col min="16129" max="16129" width="24" customWidth="1"/>
    <col min="16131" max="16131" width="9" customWidth="1"/>
    <col min="16133" max="16133" width="9.140625" customWidth="1"/>
    <col min="16136" max="16136" width="11.5703125" customWidth="1"/>
    <col min="16137" max="16137" width="11.85546875" customWidth="1"/>
    <col min="16138" max="16138" width="14.85546875" customWidth="1"/>
    <col min="16139" max="16139" width="13.42578125" customWidth="1"/>
  </cols>
  <sheetData>
    <row r="1" spans="2:21" ht="14.25" customHeight="1" thickBot="1" x14ac:dyDescent="0.3">
      <c r="C1" s="25"/>
    </row>
    <row r="2" spans="2:21" ht="43.5" customHeight="1" thickBot="1" x14ac:dyDescent="0.3">
      <c r="B2" s="24"/>
      <c r="C2" s="26"/>
      <c r="D2" s="40" t="s">
        <v>13</v>
      </c>
      <c r="F2" s="40" t="s">
        <v>13</v>
      </c>
      <c r="H2" s="40" t="s">
        <v>13</v>
      </c>
      <c r="L2" s="40" t="s">
        <v>13</v>
      </c>
      <c r="N2" s="40" t="s">
        <v>14</v>
      </c>
      <c r="P2" s="40" t="s">
        <v>14</v>
      </c>
    </row>
    <row r="3" spans="2:21" ht="150.75" thickBot="1" x14ac:dyDescent="0.4">
      <c r="B3" s="1" t="s">
        <v>6</v>
      </c>
      <c r="C3" s="39" t="s">
        <v>24</v>
      </c>
      <c r="D3" s="3">
        <v>420</v>
      </c>
      <c r="E3" s="49" t="s">
        <v>17</v>
      </c>
      <c r="F3" s="4">
        <v>300</v>
      </c>
      <c r="G3" s="50" t="s">
        <v>27</v>
      </c>
      <c r="H3" s="3">
        <v>315</v>
      </c>
      <c r="I3" s="2" t="s">
        <v>11</v>
      </c>
      <c r="J3" s="35">
        <v>0.04</v>
      </c>
      <c r="K3" s="51" t="s">
        <v>10</v>
      </c>
      <c r="L3" s="3">
        <v>43</v>
      </c>
      <c r="M3" s="51" t="s">
        <v>12</v>
      </c>
      <c r="N3" s="3">
        <v>0.48</v>
      </c>
      <c r="O3" s="2" t="s">
        <v>2</v>
      </c>
      <c r="P3" s="3">
        <v>0.75</v>
      </c>
      <c r="Q3" s="5" t="s">
        <v>15</v>
      </c>
      <c r="R3" s="41" t="s">
        <v>16</v>
      </c>
      <c r="S3" s="7" t="s">
        <v>8</v>
      </c>
      <c r="T3" s="6" t="s">
        <v>7</v>
      </c>
      <c r="U3" s="27" t="s">
        <v>0</v>
      </c>
    </row>
    <row r="4" spans="2:21" ht="25.5" thickBot="1" x14ac:dyDescent="0.45">
      <c r="B4" s="48" t="s">
        <v>9</v>
      </c>
      <c r="C4" s="60" t="s">
        <v>28</v>
      </c>
      <c r="D4" s="61"/>
      <c r="E4" s="62" t="s">
        <v>29</v>
      </c>
      <c r="F4" s="62"/>
      <c r="G4" s="60" t="s">
        <v>25</v>
      </c>
      <c r="H4" s="61"/>
      <c r="I4" s="60" t="s">
        <v>30</v>
      </c>
      <c r="J4" s="61"/>
      <c r="K4" s="60" t="s">
        <v>1</v>
      </c>
      <c r="L4" s="61"/>
      <c r="M4" s="60" t="s">
        <v>5</v>
      </c>
      <c r="N4" s="61"/>
      <c r="O4" s="60" t="s">
        <v>4</v>
      </c>
      <c r="P4" s="61"/>
      <c r="Q4" s="36"/>
      <c r="R4" s="8"/>
      <c r="S4" s="9"/>
      <c r="T4" s="8"/>
      <c r="U4" s="31"/>
    </row>
    <row r="5" spans="2:21" ht="24" thickBot="1" x14ac:dyDescent="0.4">
      <c r="B5" s="56" t="s">
        <v>23</v>
      </c>
      <c r="C5" s="10">
        <v>8.6</v>
      </c>
      <c r="D5" s="42">
        <f>C5/1000*$D$3</f>
        <v>3.6120000000000001</v>
      </c>
      <c r="E5" s="12"/>
      <c r="F5" s="45">
        <f t="shared" ref="F5:F10" si="0">E5/1000*$F$3</f>
        <v>0</v>
      </c>
      <c r="G5" s="13"/>
      <c r="H5" s="11"/>
      <c r="I5" s="13">
        <v>1</v>
      </c>
      <c r="J5" s="11">
        <v>0.04</v>
      </c>
      <c r="K5" s="13">
        <v>4</v>
      </c>
      <c r="L5" s="16">
        <f>K5/1000*$L$3</f>
        <v>0.17200000000000001</v>
      </c>
      <c r="M5" s="13">
        <v>0</v>
      </c>
      <c r="N5" s="16">
        <f>M5*$N$3</f>
        <v>0</v>
      </c>
      <c r="O5" s="13">
        <v>0</v>
      </c>
      <c r="P5" s="16">
        <f>O5*$P$3</f>
        <v>0</v>
      </c>
      <c r="Q5" s="14">
        <f t="shared" ref="Q5:Q12" si="1">P5+N5+L5+J5+H5+F5+D5</f>
        <v>3.8240000000000003</v>
      </c>
      <c r="R5" s="52">
        <v>10</v>
      </c>
      <c r="S5" s="15">
        <f>R5-Q5</f>
        <v>6.1760000000000002</v>
      </c>
      <c r="T5" s="28">
        <f t="shared" ref="T5:T12" si="2">(R5-Q5)/Q5</f>
        <v>1.615062761506276</v>
      </c>
      <c r="U5" s="32">
        <v>50</v>
      </c>
    </row>
    <row r="6" spans="2:21" ht="24" thickBot="1" x14ac:dyDescent="0.4">
      <c r="B6" s="57" t="s">
        <v>22</v>
      </c>
      <c r="C6" s="10">
        <v>8.6</v>
      </c>
      <c r="D6" s="43">
        <f t="shared" ref="D6:D12" si="3">C6/1000*$D$3</f>
        <v>3.6120000000000001</v>
      </c>
      <c r="E6" s="17"/>
      <c r="F6" s="46">
        <f t="shared" si="0"/>
        <v>0</v>
      </c>
      <c r="G6" s="18"/>
      <c r="H6" s="16"/>
      <c r="I6" s="18">
        <v>1</v>
      </c>
      <c r="J6" s="16">
        <v>0.04</v>
      </c>
      <c r="K6" s="18">
        <v>8</v>
      </c>
      <c r="L6" s="16">
        <f t="shared" ref="L6:L8" si="4">K6/1000*$L$3</f>
        <v>0.34400000000000003</v>
      </c>
      <c r="M6" s="18">
        <v>0</v>
      </c>
      <c r="N6" s="16">
        <f t="shared" ref="N6:N12" si="5">M6*$N$3</f>
        <v>0</v>
      </c>
      <c r="O6" s="18">
        <v>0</v>
      </c>
      <c r="P6" s="16">
        <f t="shared" ref="P6:P12" si="6">O6*$P$3</f>
        <v>0</v>
      </c>
      <c r="Q6" s="14">
        <f t="shared" si="1"/>
        <v>3.996</v>
      </c>
      <c r="R6" s="53">
        <v>10</v>
      </c>
      <c r="S6" s="19">
        <f t="shared" ref="S6:S12" si="7">R6-Q6</f>
        <v>6.0039999999999996</v>
      </c>
      <c r="T6" s="29">
        <f t="shared" si="2"/>
        <v>1.5025025025025025</v>
      </c>
      <c r="U6" s="33">
        <v>110</v>
      </c>
    </row>
    <row r="7" spans="2:21" ht="24" thickBot="1" x14ac:dyDescent="0.4">
      <c r="B7" s="57" t="s">
        <v>3</v>
      </c>
      <c r="C7" s="10">
        <v>8.6</v>
      </c>
      <c r="D7" s="43">
        <f t="shared" si="3"/>
        <v>3.6120000000000001</v>
      </c>
      <c r="E7" s="17">
        <v>18</v>
      </c>
      <c r="F7" s="46">
        <f t="shared" si="0"/>
        <v>5.3999999999999995</v>
      </c>
      <c r="G7" s="18"/>
      <c r="H7" s="16">
        <f>H3*G7/1000</f>
        <v>0</v>
      </c>
      <c r="I7" s="18">
        <v>1</v>
      </c>
      <c r="J7" s="16">
        <v>0.04</v>
      </c>
      <c r="K7" s="18">
        <v>12</v>
      </c>
      <c r="L7" s="16">
        <f t="shared" si="4"/>
        <v>0.51600000000000001</v>
      </c>
      <c r="M7" s="18">
        <v>0</v>
      </c>
      <c r="N7" s="16">
        <f t="shared" si="5"/>
        <v>0</v>
      </c>
      <c r="O7" s="18">
        <v>0</v>
      </c>
      <c r="P7" s="16">
        <f>O7*$P$3</f>
        <v>0</v>
      </c>
      <c r="Q7" s="14">
        <f t="shared" si="1"/>
        <v>9.5679999999999996</v>
      </c>
      <c r="R7" s="53">
        <v>15</v>
      </c>
      <c r="S7" s="19">
        <f t="shared" si="7"/>
        <v>5.4320000000000004</v>
      </c>
      <c r="T7" s="29">
        <f t="shared" si="2"/>
        <v>0.56772575250836121</v>
      </c>
      <c r="U7" s="33">
        <v>230</v>
      </c>
    </row>
    <row r="8" spans="2:21" ht="24" thickBot="1" x14ac:dyDescent="0.4">
      <c r="B8" s="57" t="s">
        <v>21</v>
      </c>
      <c r="C8" s="10">
        <v>8.6</v>
      </c>
      <c r="D8" s="43">
        <f t="shared" si="3"/>
        <v>3.6120000000000001</v>
      </c>
      <c r="E8" s="17">
        <v>10</v>
      </c>
      <c r="F8" s="46">
        <f t="shared" si="0"/>
        <v>3</v>
      </c>
      <c r="G8" s="18"/>
      <c r="H8" s="16"/>
      <c r="I8" s="18">
        <v>1</v>
      </c>
      <c r="J8" s="16">
        <v>0.04</v>
      </c>
      <c r="K8" s="18">
        <v>8</v>
      </c>
      <c r="L8" s="16">
        <f t="shared" si="4"/>
        <v>0.34400000000000003</v>
      </c>
      <c r="M8" s="18">
        <v>0</v>
      </c>
      <c r="N8" s="16">
        <f t="shared" si="5"/>
        <v>0</v>
      </c>
      <c r="O8" s="18">
        <v>0</v>
      </c>
      <c r="P8" s="16">
        <f t="shared" si="6"/>
        <v>0</v>
      </c>
      <c r="Q8" s="14">
        <f t="shared" si="1"/>
        <v>6.9960000000000004</v>
      </c>
      <c r="R8" s="53">
        <v>11.5</v>
      </c>
      <c r="S8" s="19">
        <f t="shared" si="7"/>
        <v>4.5039999999999996</v>
      </c>
      <c r="T8" s="29">
        <f t="shared" si="2"/>
        <v>0.64379645511720973</v>
      </c>
      <c r="U8" s="33">
        <v>150</v>
      </c>
    </row>
    <row r="9" spans="2:21" ht="24" thickBot="1" x14ac:dyDescent="0.4">
      <c r="B9" s="58" t="s">
        <v>18</v>
      </c>
      <c r="C9" s="55"/>
      <c r="D9" s="43">
        <f t="shared" si="3"/>
        <v>0</v>
      </c>
      <c r="E9" s="17"/>
      <c r="F9" s="46">
        <f t="shared" si="0"/>
        <v>0</v>
      </c>
      <c r="G9" s="18">
        <v>20</v>
      </c>
      <c r="H9" s="16">
        <f>G9/1000*$H$3</f>
        <v>6.3</v>
      </c>
      <c r="I9" s="18">
        <v>0</v>
      </c>
      <c r="J9" s="16"/>
      <c r="K9" s="18">
        <v>0</v>
      </c>
      <c r="L9" s="16">
        <f>K9/1000*$L$3</f>
        <v>0</v>
      </c>
      <c r="M9" s="18">
        <v>0</v>
      </c>
      <c r="N9" s="16">
        <f t="shared" si="5"/>
        <v>0</v>
      </c>
      <c r="O9" s="18">
        <v>0</v>
      </c>
      <c r="P9" s="16">
        <f t="shared" si="6"/>
        <v>0</v>
      </c>
      <c r="Q9" s="14">
        <f t="shared" si="1"/>
        <v>6.3</v>
      </c>
      <c r="R9" s="53">
        <v>10</v>
      </c>
      <c r="S9" s="19">
        <f t="shared" si="7"/>
        <v>3.7</v>
      </c>
      <c r="T9" s="29">
        <f t="shared" si="2"/>
        <v>0.58730158730158732</v>
      </c>
      <c r="U9" s="33">
        <v>150</v>
      </c>
    </row>
    <row r="10" spans="2:21" ht="24" thickBot="1" x14ac:dyDescent="0.4">
      <c r="B10" s="57" t="s">
        <v>20</v>
      </c>
      <c r="C10" s="10">
        <v>8.6</v>
      </c>
      <c r="D10" s="43">
        <f t="shared" si="3"/>
        <v>3.6120000000000001</v>
      </c>
      <c r="E10" s="17">
        <v>14</v>
      </c>
      <c r="F10" s="46">
        <f t="shared" si="0"/>
        <v>4.2</v>
      </c>
      <c r="G10" s="18"/>
      <c r="H10" s="16"/>
      <c r="I10" s="18">
        <v>1</v>
      </c>
      <c r="J10" s="16">
        <v>0.04</v>
      </c>
      <c r="K10" s="18">
        <v>8</v>
      </c>
      <c r="L10" s="16">
        <f t="shared" ref="L10:L13" si="8">K10/1000*$L$3</f>
        <v>0.34400000000000003</v>
      </c>
      <c r="M10" s="18">
        <v>0</v>
      </c>
      <c r="N10" s="16">
        <f t="shared" si="5"/>
        <v>0</v>
      </c>
      <c r="O10" s="18">
        <v>0</v>
      </c>
      <c r="P10" s="16">
        <f t="shared" si="6"/>
        <v>0</v>
      </c>
      <c r="Q10" s="14">
        <f t="shared" si="1"/>
        <v>8.1960000000000015</v>
      </c>
      <c r="R10" s="53">
        <v>12.5</v>
      </c>
      <c r="S10" s="19">
        <f t="shared" si="7"/>
        <v>4.3039999999999985</v>
      </c>
      <c r="T10" s="29">
        <f t="shared" si="2"/>
        <v>0.52513421181063902</v>
      </c>
      <c r="U10" s="33">
        <v>150</v>
      </c>
    </row>
    <row r="11" spans="2:21" ht="24" thickBot="1" x14ac:dyDescent="0.4">
      <c r="B11" s="58" t="s">
        <v>19</v>
      </c>
      <c r="C11" s="55"/>
      <c r="D11" s="43">
        <f t="shared" si="3"/>
        <v>0</v>
      </c>
      <c r="E11" s="17">
        <v>10</v>
      </c>
      <c r="F11" s="46">
        <f>E11/1000*$F$3</f>
        <v>3</v>
      </c>
      <c r="G11" s="18">
        <v>18</v>
      </c>
      <c r="H11" s="16">
        <f>G11/1000*$H$3</f>
        <v>5.67</v>
      </c>
      <c r="I11" s="18">
        <v>0</v>
      </c>
      <c r="J11" s="16"/>
      <c r="K11" s="18">
        <v>0</v>
      </c>
      <c r="L11" s="16">
        <f t="shared" si="8"/>
        <v>0</v>
      </c>
      <c r="M11" s="18">
        <v>0</v>
      </c>
      <c r="N11" s="16">
        <f t="shared" si="5"/>
        <v>0</v>
      </c>
      <c r="O11" s="18">
        <v>0</v>
      </c>
      <c r="P11" s="16">
        <f t="shared" si="6"/>
        <v>0</v>
      </c>
      <c r="Q11" s="14">
        <f t="shared" si="1"/>
        <v>8.67</v>
      </c>
      <c r="R11" s="53">
        <v>11.5</v>
      </c>
      <c r="S11" s="19">
        <f t="shared" si="7"/>
        <v>2.83</v>
      </c>
      <c r="T11" s="29">
        <f t="shared" si="2"/>
        <v>0.32641291810841983</v>
      </c>
      <c r="U11" s="33">
        <v>140</v>
      </c>
    </row>
    <row r="12" spans="2:21" ht="24" thickBot="1" x14ac:dyDescent="0.4">
      <c r="B12" s="59" t="s">
        <v>26</v>
      </c>
      <c r="C12" s="55"/>
      <c r="D12" s="44">
        <f t="shared" si="3"/>
        <v>0</v>
      </c>
      <c r="E12" s="21"/>
      <c r="F12" s="47">
        <f>E12/1000*$F$3</f>
        <v>0</v>
      </c>
      <c r="G12" s="22">
        <v>20</v>
      </c>
      <c r="H12" s="16">
        <f>G12/1000*$H$3</f>
        <v>6.3</v>
      </c>
      <c r="I12" s="22">
        <v>0</v>
      </c>
      <c r="J12" s="20"/>
      <c r="K12" s="22"/>
      <c r="L12" s="37">
        <f t="shared" si="8"/>
        <v>0</v>
      </c>
      <c r="M12" s="22">
        <v>0</v>
      </c>
      <c r="N12" s="37">
        <f t="shared" si="5"/>
        <v>0</v>
      </c>
      <c r="O12" s="22">
        <v>0</v>
      </c>
      <c r="P12" s="37">
        <f t="shared" si="6"/>
        <v>0</v>
      </c>
      <c r="Q12" s="38">
        <f t="shared" si="1"/>
        <v>6.3</v>
      </c>
      <c r="R12" s="54">
        <v>13</v>
      </c>
      <c r="S12" s="23">
        <f t="shared" si="7"/>
        <v>6.7</v>
      </c>
      <c r="T12" s="30">
        <f t="shared" si="2"/>
        <v>1.0634920634920635</v>
      </c>
      <c r="U12" s="34">
        <v>250</v>
      </c>
    </row>
    <row r="13" spans="2:21" ht="24" thickBot="1" x14ac:dyDescent="0.4">
      <c r="B13" s="57" t="s">
        <v>31</v>
      </c>
      <c r="C13" s="10">
        <v>8.6</v>
      </c>
      <c r="D13" s="43">
        <f t="shared" ref="D13" si="9">C13/1000*$D$3</f>
        <v>3.6120000000000001</v>
      </c>
      <c r="E13" s="17">
        <v>10</v>
      </c>
      <c r="F13" s="46">
        <f t="shared" ref="F13" si="10">E13/1000*$F$3</f>
        <v>3</v>
      </c>
      <c r="G13" s="18">
        <v>10</v>
      </c>
      <c r="H13" s="16">
        <v>2.95</v>
      </c>
      <c r="I13" s="18">
        <v>1</v>
      </c>
      <c r="J13" s="16">
        <v>0.04</v>
      </c>
      <c r="K13" s="18">
        <v>4</v>
      </c>
      <c r="L13" s="16">
        <f t="shared" si="8"/>
        <v>0.17200000000000001</v>
      </c>
      <c r="M13" s="18">
        <v>0</v>
      </c>
      <c r="N13" s="16">
        <f t="shared" ref="N13" si="11">M13*$N$3</f>
        <v>0</v>
      </c>
      <c r="O13" s="18">
        <v>0</v>
      </c>
      <c r="P13" s="16">
        <f t="shared" ref="P13" si="12">O13*$P$3</f>
        <v>0</v>
      </c>
      <c r="Q13" s="14">
        <f t="shared" ref="Q13" si="13">P13+N13+L13+J13+H13+F13+D13</f>
        <v>9.7740000000000009</v>
      </c>
      <c r="R13" s="53">
        <v>15</v>
      </c>
      <c r="S13" s="19">
        <f t="shared" ref="S13" si="14">R13-Q13</f>
        <v>5.2259999999999991</v>
      </c>
      <c r="T13" s="29">
        <f t="shared" ref="T13" si="15">(R13-Q13)/Q13</f>
        <v>0.53468385512584393</v>
      </c>
      <c r="U13" s="33">
        <v>150</v>
      </c>
    </row>
    <row r="14" spans="2:21" ht="24" thickBot="1" x14ac:dyDescent="0.4">
      <c r="B14" s="57" t="s">
        <v>33</v>
      </c>
      <c r="C14" s="55"/>
      <c r="D14" s="43">
        <f t="shared" ref="D14:D15" si="16">C14/1000*$D$3</f>
        <v>0</v>
      </c>
      <c r="E14" s="17"/>
      <c r="F14" s="46">
        <f t="shared" ref="F14:F15" si="17">E14/1000*$F$3</f>
        <v>0</v>
      </c>
      <c r="G14" s="18">
        <v>20</v>
      </c>
      <c r="H14" s="16">
        <v>5.9</v>
      </c>
      <c r="I14" s="18">
        <v>1</v>
      </c>
      <c r="J14" s="16">
        <v>0.04</v>
      </c>
      <c r="K14" s="18"/>
      <c r="L14" s="16">
        <f t="shared" ref="L14:L15" si="18">K14/1000*$L$3</f>
        <v>0</v>
      </c>
      <c r="M14" s="18">
        <v>0</v>
      </c>
      <c r="N14" s="16">
        <f t="shared" ref="N14:N15" si="19">M14*$N$3</f>
        <v>0</v>
      </c>
      <c r="O14" s="18">
        <v>0</v>
      </c>
      <c r="P14" s="16">
        <f t="shared" ref="P14:P15" si="20">O14*$P$3</f>
        <v>0</v>
      </c>
      <c r="Q14" s="14">
        <f t="shared" ref="Q14:Q15" si="21">P14+N14+L14+J14+H14+F14+D14</f>
        <v>5.94</v>
      </c>
      <c r="R14" s="53">
        <v>11</v>
      </c>
      <c r="S14" s="19">
        <f t="shared" ref="S14:S15" si="22">R14-Q14</f>
        <v>5.0599999999999996</v>
      </c>
      <c r="T14" s="29">
        <f t="shared" ref="T14:T15" si="23">(R14-Q14)/Q14</f>
        <v>0.85185185185185175</v>
      </c>
      <c r="U14" s="33">
        <v>150</v>
      </c>
    </row>
    <row r="15" spans="2:21" ht="24" thickBot="1" x14ac:dyDescent="0.4">
      <c r="B15" s="57" t="s">
        <v>32</v>
      </c>
      <c r="C15" s="55"/>
      <c r="D15" s="43">
        <f t="shared" si="16"/>
        <v>0</v>
      </c>
      <c r="E15" s="17">
        <v>10</v>
      </c>
      <c r="F15" s="46">
        <f t="shared" si="17"/>
        <v>3</v>
      </c>
      <c r="G15" s="18">
        <v>10</v>
      </c>
      <c r="H15" s="16">
        <v>2.95</v>
      </c>
      <c r="I15" s="18">
        <v>1</v>
      </c>
      <c r="J15" s="16">
        <v>0.04</v>
      </c>
      <c r="K15" s="18"/>
      <c r="L15" s="16">
        <f t="shared" si="18"/>
        <v>0</v>
      </c>
      <c r="M15" s="18">
        <v>0</v>
      </c>
      <c r="N15" s="16">
        <f t="shared" si="19"/>
        <v>0</v>
      </c>
      <c r="O15" s="18">
        <v>0</v>
      </c>
      <c r="P15" s="16">
        <f t="shared" si="20"/>
        <v>0</v>
      </c>
      <c r="Q15" s="14">
        <f t="shared" si="21"/>
        <v>5.99</v>
      </c>
      <c r="R15" s="53">
        <v>13</v>
      </c>
      <c r="S15" s="19">
        <f t="shared" si="22"/>
        <v>7.01</v>
      </c>
      <c r="T15" s="29">
        <f t="shared" si="23"/>
        <v>1.1702838063439065</v>
      </c>
      <c r="U15" s="33">
        <v>150</v>
      </c>
    </row>
    <row r="16" spans="2:21" ht="24" thickBot="1" x14ac:dyDescent="0.4">
      <c r="B16" s="57" t="s">
        <v>34</v>
      </c>
      <c r="C16" s="55"/>
      <c r="D16" s="43">
        <f t="shared" ref="D16:D17" si="24">C16/1000*$D$3</f>
        <v>0</v>
      </c>
      <c r="E16" s="17">
        <v>0</v>
      </c>
      <c r="F16" s="46">
        <f t="shared" ref="F16:F17" si="25">E16/1000*$F$3</f>
        <v>0</v>
      </c>
      <c r="G16" s="18">
        <v>30</v>
      </c>
      <c r="H16" s="16">
        <v>2.95</v>
      </c>
      <c r="I16" s="18">
        <v>1</v>
      </c>
      <c r="J16" s="16">
        <v>0.04</v>
      </c>
      <c r="K16" s="18">
        <v>0</v>
      </c>
      <c r="L16" s="16">
        <f t="shared" ref="L16:L17" si="26">K16/1000*$L$3</f>
        <v>0</v>
      </c>
      <c r="M16" s="18">
        <v>0</v>
      </c>
      <c r="N16" s="16">
        <f t="shared" ref="N16:N17" si="27">M16*$N$3</f>
        <v>0</v>
      </c>
      <c r="O16" s="18">
        <v>1</v>
      </c>
      <c r="P16" s="16">
        <f t="shared" ref="P16:P17" si="28">O16*$P$3</f>
        <v>0.75</v>
      </c>
      <c r="Q16" s="14">
        <v>9.6</v>
      </c>
      <c r="R16" s="53">
        <v>15</v>
      </c>
      <c r="S16" s="19">
        <f t="shared" ref="S16:S17" si="29">R16-Q16</f>
        <v>5.4</v>
      </c>
      <c r="T16" s="29">
        <f t="shared" ref="T16:T17" si="30">(R16-Q16)/Q16</f>
        <v>0.56250000000000011</v>
      </c>
      <c r="U16" s="33">
        <v>250</v>
      </c>
    </row>
    <row r="17" spans="2:21" ht="24" thickBot="1" x14ac:dyDescent="0.4">
      <c r="B17" s="57" t="s">
        <v>35</v>
      </c>
      <c r="C17" s="10">
        <v>8.6</v>
      </c>
      <c r="D17" s="43">
        <f t="shared" si="24"/>
        <v>3.6120000000000001</v>
      </c>
      <c r="E17" s="17">
        <v>7</v>
      </c>
      <c r="F17" s="46">
        <f t="shared" si="25"/>
        <v>2.1</v>
      </c>
      <c r="G17" s="18"/>
      <c r="H17" s="16"/>
      <c r="I17" s="18">
        <v>1</v>
      </c>
      <c r="J17" s="16">
        <v>0.04</v>
      </c>
      <c r="K17" s="18">
        <v>8</v>
      </c>
      <c r="L17" s="16">
        <f t="shared" si="26"/>
        <v>0.34400000000000003</v>
      </c>
      <c r="M17" s="18">
        <v>0</v>
      </c>
      <c r="N17" s="16">
        <f t="shared" si="27"/>
        <v>0</v>
      </c>
      <c r="O17" s="18">
        <v>0</v>
      </c>
      <c r="P17" s="16">
        <f t="shared" si="28"/>
        <v>0</v>
      </c>
      <c r="Q17" s="14">
        <f t="shared" ref="Q17" si="31">P17+N17+L17+J17+H17+F17+D17</f>
        <v>6.0960000000000001</v>
      </c>
      <c r="R17" s="53">
        <v>12.5</v>
      </c>
      <c r="S17" s="19">
        <f t="shared" si="29"/>
        <v>6.4039999999999999</v>
      </c>
      <c r="T17" s="29">
        <f t="shared" si="30"/>
        <v>1.0505249343832022</v>
      </c>
      <c r="U17" s="33">
        <v>110</v>
      </c>
    </row>
    <row r="18" spans="2:21" ht="24" thickBot="1" x14ac:dyDescent="0.4">
      <c r="B18" s="57" t="s">
        <v>36</v>
      </c>
      <c r="C18" s="10">
        <v>8.6</v>
      </c>
      <c r="D18" s="43">
        <f t="shared" ref="D18" si="32">C18/1000*$D$3</f>
        <v>3.6120000000000001</v>
      </c>
      <c r="E18" s="17">
        <v>10</v>
      </c>
      <c r="F18" s="46">
        <f t="shared" ref="F18" si="33">E18/1000*$F$3</f>
        <v>3</v>
      </c>
      <c r="G18" s="18"/>
      <c r="H18" s="16"/>
      <c r="I18" s="18">
        <v>1</v>
      </c>
      <c r="J18" s="16">
        <v>0.04</v>
      </c>
      <c r="K18" s="18">
        <v>8</v>
      </c>
      <c r="L18" s="16">
        <f t="shared" ref="L18" si="34">K18/1000*$L$3</f>
        <v>0.34400000000000003</v>
      </c>
      <c r="M18" s="18">
        <v>0</v>
      </c>
      <c r="N18" s="16">
        <f t="shared" ref="N18" si="35">M18*$N$3</f>
        <v>0</v>
      </c>
      <c r="O18" s="18">
        <v>0</v>
      </c>
      <c r="P18" s="16">
        <f t="shared" ref="P18" si="36">O18*$P$3</f>
        <v>0</v>
      </c>
      <c r="Q18" s="14">
        <f t="shared" ref="Q18" si="37">P18+N18+L18+J18+H18+F18+D18</f>
        <v>6.9960000000000004</v>
      </c>
      <c r="R18" s="53">
        <v>12.5</v>
      </c>
      <c r="S18" s="19">
        <f t="shared" ref="S18" si="38">R18-Q18</f>
        <v>5.5039999999999996</v>
      </c>
      <c r="T18" s="29">
        <f t="shared" ref="T18" si="39">(R18-Q18)/Q18</f>
        <v>0.78673527730131487</v>
      </c>
      <c r="U18" s="33">
        <v>150</v>
      </c>
    </row>
    <row r="19" spans="2:21" ht="23.25" x14ac:dyDescent="0.35">
      <c r="B19" s="57" t="s">
        <v>37</v>
      </c>
      <c r="C19" s="10">
        <v>8.6</v>
      </c>
      <c r="D19" s="43">
        <f t="shared" ref="D19" si="40">C19/1000*$D$3</f>
        <v>3.6120000000000001</v>
      </c>
      <c r="E19" s="17">
        <v>14</v>
      </c>
      <c r="F19" s="46">
        <f t="shared" ref="F19" si="41">E19/1000*$F$3</f>
        <v>4.2</v>
      </c>
      <c r="G19" s="18"/>
      <c r="H19" s="16"/>
      <c r="I19" s="18">
        <v>1</v>
      </c>
      <c r="J19" s="16">
        <v>0.04</v>
      </c>
      <c r="K19" s="18">
        <v>8</v>
      </c>
      <c r="L19" s="16">
        <f t="shared" ref="L19" si="42">K19/1000*$L$3</f>
        <v>0.34400000000000003</v>
      </c>
      <c r="M19" s="18">
        <v>0</v>
      </c>
      <c r="N19" s="16">
        <f t="shared" ref="N19" si="43">M19*$N$3</f>
        <v>0</v>
      </c>
      <c r="O19" s="18">
        <v>0</v>
      </c>
      <c r="P19" s="16">
        <f t="shared" ref="P19" si="44">O19*$P$3</f>
        <v>0</v>
      </c>
      <c r="Q19" s="14">
        <f t="shared" ref="Q19" si="45">P19+N19+L19+J19+H19+F19+D19</f>
        <v>8.1960000000000015</v>
      </c>
      <c r="R19" s="53">
        <v>12.5</v>
      </c>
      <c r="S19" s="19">
        <f t="shared" ref="S19" si="46">R19-Q19</f>
        <v>4.3039999999999985</v>
      </c>
      <c r="T19" s="29">
        <f t="shared" ref="T19" si="47">(R19-Q19)/Q19</f>
        <v>0.52513421181063902</v>
      </c>
      <c r="U19" s="33">
        <v>250</v>
      </c>
    </row>
  </sheetData>
  <mergeCells count="7">
    <mergeCell ref="C4:D4"/>
    <mergeCell ref="E4:F4"/>
    <mergeCell ref="G4:H4"/>
    <mergeCell ref="K4:L4"/>
    <mergeCell ref="O4:P4"/>
    <mergeCell ref="M4:N4"/>
    <mergeCell ref="I4:J4"/>
  </mergeCells>
  <pageMargins left="0.7" right="0.7" top="0.75" bottom="0.75" header="0.3" footer="0.3"/>
  <pageSetup paperSize="9" scale="61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4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:C9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2021-06-07T15:27:08Z</dcterms:modified>
</cp:coreProperties>
</file>