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pinoza\Desktop\"/>
    </mc:Choice>
  </mc:AlternateContent>
  <bookViews>
    <workbookView xWindow="0" yWindow="0" windowWidth="20490" windowHeight="7755" activeTab="2"/>
  </bookViews>
  <sheets>
    <sheet name="Hoja1" sheetId="1" r:id="rId1"/>
    <sheet name="Hoja3" sheetId="3" r:id="rId2"/>
    <sheet name="Hoja2" sheetId="2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2" l="1"/>
  <c r="L9" i="2"/>
  <c r="K9" i="2"/>
  <c r="J9" i="2"/>
  <c r="L11" i="2"/>
  <c r="L10" i="2"/>
  <c r="K10" i="2"/>
  <c r="I7" i="2"/>
  <c r="P13" i="2"/>
  <c r="P12" i="2"/>
  <c r="P11" i="2"/>
  <c r="P10" i="2"/>
  <c r="P15" i="2" l="1"/>
  <c r="R13" i="2" l="1"/>
  <c r="R12" i="2"/>
  <c r="R11" i="2"/>
  <c r="R10" i="2"/>
  <c r="G9" i="3" l="1"/>
  <c r="F7" i="3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J10" i="2" s="1"/>
  <c r="J19" i="2" l="1"/>
  <c r="K19" i="2" s="1"/>
  <c r="J18" i="2"/>
  <c r="K18" i="2" s="1"/>
  <c r="L18" i="2" s="1"/>
  <c r="M18" i="2" s="1"/>
  <c r="K30" i="2" s="1"/>
  <c r="J17" i="2"/>
  <c r="K17" i="2" s="1"/>
  <c r="L17" i="2" s="1"/>
  <c r="M17" i="2" s="1"/>
  <c r="J30" i="2" s="1"/>
  <c r="J16" i="2"/>
  <c r="K16" i="2" s="1"/>
  <c r="L16" i="2" s="1"/>
  <c r="M16" i="2" s="1"/>
  <c r="I30" i="2" s="1"/>
  <c r="J15" i="2"/>
  <c r="K15" i="2" s="1"/>
  <c r="L15" i="2" s="1"/>
  <c r="M15" i="2" s="1"/>
  <c r="H30" i="2" s="1"/>
  <c r="J14" i="2"/>
  <c r="K14" i="2" s="1"/>
  <c r="L14" i="2" s="1"/>
  <c r="M14" i="2" s="1"/>
  <c r="K29" i="2" s="1"/>
  <c r="J13" i="2"/>
  <c r="K13" i="2" s="1"/>
  <c r="L13" i="2" s="1"/>
  <c r="M13" i="2" s="1"/>
  <c r="J29" i="2" s="1"/>
  <c r="J12" i="2"/>
  <c r="K12" i="2" s="1"/>
  <c r="L12" i="2" s="1"/>
  <c r="M12" i="2" s="1"/>
  <c r="I29" i="2" s="1"/>
  <c r="J11" i="2"/>
  <c r="K11" i="2" s="1"/>
  <c r="M11" i="2" s="1"/>
  <c r="H29" i="2" s="1"/>
  <c r="J20" i="2"/>
  <c r="K20" i="2" s="1"/>
  <c r="F21" i="3"/>
  <c r="F20" i="3"/>
  <c r="F19" i="3"/>
  <c r="F18" i="3"/>
  <c r="G20" i="3" s="1"/>
  <c r="F17" i="3"/>
  <c r="G19" i="3" s="1"/>
  <c r="F16" i="3"/>
  <c r="G18" i="3" s="1"/>
  <c r="F15" i="3"/>
  <c r="G17" i="3" s="1"/>
  <c r="F14" i="3"/>
  <c r="G16" i="3" s="1"/>
  <c r="F13" i="3"/>
  <c r="G15" i="3" s="1"/>
  <c r="F12" i="3"/>
  <c r="G14" i="3" s="1"/>
  <c r="F11" i="3"/>
  <c r="G13" i="3" s="1"/>
  <c r="F10" i="3"/>
  <c r="G12" i="3" s="1"/>
  <c r="F9" i="3"/>
  <c r="G11" i="3" s="1"/>
  <c r="F8" i="3"/>
  <c r="G10" i="3" s="1"/>
  <c r="L19" i="2" l="1"/>
  <c r="M19" i="2" s="1"/>
  <c r="H31" i="2" s="1"/>
  <c r="M10" i="2"/>
  <c r="K28" i="2" s="1"/>
</calcChain>
</file>

<file path=xl/sharedStrings.xml><?xml version="1.0" encoding="utf-8"?>
<sst xmlns="http://schemas.openxmlformats.org/spreadsheetml/2006/main" count="192" uniqueCount="71">
  <si>
    <t>Exportaciones FOB: principales productos</t>
  </si>
  <si>
    <t>(En millones de dólares)</t>
  </si>
  <si>
    <t>Año y mes</t>
  </si>
  <si>
    <t>Café</t>
  </si>
  <si>
    <t>Oro</t>
  </si>
  <si>
    <t>2014 1/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</si>
  <si>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</si>
  <si>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</si>
  <si>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</si>
  <si>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</si>
  <si>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</si>
  <si>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</si>
  <si>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</si>
  <si>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</si>
  <si>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</si>
  <si>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</si>
  <si>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</si>
  <si>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</si>
  <si>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2015 1/</t>
  </si>
  <si>
    <t>2016 1/</t>
  </si>
  <si>
    <t>2017 1/</t>
  </si>
  <si>
    <t xml:space="preserve"> 1/         </t>
  </si>
  <si>
    <t xml:space="preserve"> : Preliminar.        </t>
  </si>
  <si>
    <t>Nota: No incluye Zona Franca.</t>
  </si>
  <si>
    <t>Fuente</t>
  </si>
  <si>
    <t>: DGA, CNDC/ENATREL.</t>
  </si>
  <si>
    <t>Exportacion de Cafe</t>
  </si>
  <si>
    <t>Millones de dolares</t>
  </si>
  <si>
    <t>Trimestre</t>
  </si>
  <si>
    <t>Exportaciones Trimestrales</t>
  </si>
  <si>
    <t>2014 Itri</t>
  </si>
  <si>
    <t>2014 II Tri</t>
  </si>
  <si>
    <t>2014 III Tri</t>
  </si>
  <si>
    <t>2014 IV Tri</t>
  </si>
  <si>
    <t>2015 Itri</t>
  </si>
  <si>
    <t>2015 II Tri</t>
  </si>
  <si>
    <t>2015 III Tri</t>
  </si>
  <si>
    <t>2015 IV Tri</t>
  </si>
  <si>
    <t>2016 Itri</t>
  </si>
  <si>
    <t>2016 II Tri</t>
  </si>
  <si>
    <t>2016 III Tri</t>
  </si>
  <si>
    <t>2016 IV Tri</t>
  </si>
  <si>
    <t>2017 Itri</t>
  </si>
  <si>
    <t>2017 II Tri</t>
  </si>
  <si>
    <t>2017 III Tri</t>
  </si>
  <si>
    <t>Eleccion de Tipo de Esquema</t>
  </si>
  <si>
    <t>Año</t>
  </si>
  <si>
    <t>Datos</t>
  </si>
  <si>
    <t>Promedio de Exportaciones Trimestrales</t>
  </si>
  <si>
    <t>Desvestp de Exportaciones Trimestrales</t>
  </si>
  <si>
    <t>Total general</t>
  </si>
  <si>
    <t>Escogeremos el esquema Aditivo</t>
  </si>
  <si>
    <t>Medias Moviles  No Centradas</t>
  </si>
  <si>
    <t>Tendencia</t>
  </si>
  <si>
    <t>Meses\Año</t>
  </si>
  <si>
    <t>Exportaciones</t>
  </si>
  <si>
    <t>promedio movil</t>
  </si>
  <si>
    <t>centrando en promedio movil</t>
  </si>
  <si>
    <t>% del valor real con respecto al promedio movil</t>
  </si>
  <si>
    <t>-</t>
  </si>
  <si>
    <t>Índice estacional</t>
  </si>
  <si>
    <t>M1</t>
  </si>
  <si>
    <t>M2</t>
  </si>
  <si>
    <t>M3</t>
  </si>
  <si>
    <t>M4</t>
  </si>
  <si>
    <t>MA</t>
  </si>
  <si>
    <t>CE1</t>
  </si>
  <si>
    <t>CE2</t>
  </si>
  <si>
    <t>CE3</t>
  </si>
  <si>
    <t>CE4</t>
  </si>
  <si>
    <t>Media movil no centrada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</si>
</sst>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#,##0.0_)\ \ \ \ \ ;\(#,##0.0\)\ \ \ \ \ "/>
  </numFmts>
  <fonts count="8" x14ac:knownFonts="1">
    <font>
      <sz val="11"/>
      <color theme="1"/>
      <name val="Calibri"/>
      <family val="2"/>
      <scheme val="minor"/>
    </font>
    <font>
      <b/>
      <sz val="11"/>
      <name val="Verdana"/>
      <family val="2"/>
    </font>
    <font>
      <sz val="11"/>
      <name val="Verdana"/>
      <family val="2"/>
    </font>
    <font>
      <sz val="20"/>
      <color theme="1"/>
      <name val="Calibri"/>
      <family val="2"/>
      <scheme val="minor"/>
    </font>
    <font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medium">
        <color indexed="64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/>
      <right/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6" tint="-0.249977111117893"/>
      </left>
      <right style="medium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 style="medium">
        <color theme="6" tint="-0.249977111117893"/>
      </right>
      <top style="medium">
        <color theme="6" tint="-0.249977111117893"/>
      </top>
      <bottom/>
      <diagonal/>
    </border>
    <border>
      <left/>
      <right style="medium">
        <color theme="6" tint="-0.249977111117893"/>
      </right>
      <top/>
      <bottom/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  <border>
      <left style="medium">
        <color theme="6" tint="-0.249977111117893"/>
      </left>
      <right style="medium">
        <color theme="6" tint="-0.249977111117893"/>
      </right>
      <top/>
      <bottom/>
      <diagonal/>
    </border>
    <border>
      <left style="medium">
        <color theme="6" tint="-0.249977111117893"/>
      </left>
      <right style="medium">
        <color theme="6" tint="-0.249977111117893"/>
      </right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58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 applyProtection="1">
      <alignment horizontal="right"/>
    </xf>
    <xf numFmtId="0" fontId="2" fillId="2" borderId="0" xfId="0" applyFont="1" applyFill="1" applyBorder="1" applyAlignment="1">
      <alignment horizontal="left"/>
    </xf>
    <xf numFmtId="164" fontId="2" fillId="2" borderId="0" xfId="0" applyNumberFormat="1" applyFont="1" applyFill="1" applyBorder="1" applyAlignment="1" applyProtection="1">
      <alignment horizontal="right"/>
    </xf>
    <xf numFmtId="0" fontId="6" fillId="0" borderId="0" xfId="0" applyFont="1"/>
    <xf numFmtId="0" fontId="6" fillId="4" borderId="0" xfId="0" applyFont="1" applyFill="1"/>
    <xf numFmtId="0" fontId="6" fillId="4" borderId="0" xfId="0" applyFont="1" applyFill="1" applyAlignment="1">
      <alignment horizontal="center"/>
    </xf>
    <xf numFmtId="0" fontId="0" fillId="0" borderId="0" xfId="0" applyFill="1"/>
    <xf numFmtId="0" fontId="0" fillId="0" borderId="0" xfId="0" applyAlignment="1"/>
    <xf numFmtId="43" fontId="6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6" fillId="0" borderId="8" xfId="1" applyFont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3" fontId="0" fillId="2" borderId="13" xfId="0" applyNumberFormat="1" applyFill="1" applyBorder="1" applyAlignment="1">
      <alignment horizontal="center" vertical="center"/>
    </xf>
    <xf numFmtId="43" fontId="0" fillId="2" borderId="12" xfId="0" applyNumberForma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/>
    </xf>
    <xf numFmtId="43" fontId="0" fillId="2" borderId="16" xfId="1" applyFont="1" applyFill="1" applyBorder="1"/>
    <xf numFmtId="43" fontId="0" fillId="2" borderId="21" xfId="1" applyFont="1" applyFill="1" applyBorder="1"/>
    <xf numFmtId="0" fontId="6" fillId="2" borderId="19" xfId="0" applyFont="1" applyFill="1" applyBorder="1" applyAlignment="1">
      <alignment horizontal="center"/>
    </xf>
    <xf numFmtId="43" fontId="0" fillId="2" borderId="19" xfId="1" applyFont="1" applyFill="1" applyBorder="1"/>
    <xf numFmtId="43" fontId="0" fillId="2" borderId="17" xfId="1" applyFont="1" applyFill="1" applyBorder="1"/>
    <xf numFmtId="0" fontId="6" fillId="2" borderId="20" xfId="0" applyFont="1" applyFill="1" applyBorder="1" applyAlignment="1">
      <alignment horizontal="center"/>
    </xf>
    <xf numFmtId="43" fontId="0" fillId="2" borderId="20" xfId="1" applyFont="1" applyFill="1" applyBorder="1"/>
    <xf numFmtId="43" fontId="0" fillId="2" borderId="18" xfId="1" applyFont="1" applyFill="1" applyBorder="1"/>
    <xf numFmtId="43" fontId="7" fillId="2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3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43" fontId="0" fillId="0" borderId="0" xfId="0" applyNumberFormat="1"/>
    <xf numFmtId="0" fontId="0" fillId="5" borderId="16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8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Hoja3!$L$46:$L$49</c:f>
              <c:numCache>
                <c:formatCode>General</c:formatCode>
                <c:ptCount val="4"/>
                <c:pt idx="0">
                  <c:v>98.874355080000001</c:v>
                </c:pt>
                <c:pt idx="1">
                  <c:v>98.067262582500007</c:v>
                </c:pt>
                <c:pt idx="2">
                  <c:v>100.5647369875</c:v>
                </c:pt>
                <c:pt idx="3">
                  <c:v>152.54516543333335</c:v>
                </c:pt>
              </c:numCache>
            </c:numRef>
          </c:xVal>
          <c:yVal>
            <c:numRef>
              <c:f>Hoja3!$M$46:$M$49</c:f>
              <c:numCache>
                <c:formatCode>General</c:formatCode>
                <c:ptCount val="4"/>
                <c:pt idx="0">
                  <c:v>43.012047315959379</c:v>
                </c:pt>
                <c:pt idx="1">
                  <c:v>51.720512616116288</c:v>
                </c:pt>
                <c:pt idx="2">
                  <c:v>52.691381001627647</c:v>
                </c:pt>
                <c:pt idx="3">
                  <c:v>39.602304311953027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82-4240-85B9-EE8A4FCFB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14562928"/>
        <c:axId val="-1714566192"/>
      </c:scatterChart>
      <c:valAx>
        <c:axId val="-1714562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714566192"/>
        <c:crosses val="autoZero"/>
        <c:crossBetween val="midCat"/>
      </c:valAx>
      <c:valAx>
        <c:axId val="-1714566192"/>
        <c:scaling>
          <c:orientation val="minMax"/>
          <c:max val="1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1714562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51</xdr:row>
      <xdr:rowOff>33337</xdr:rowOff>
    </xdr:from>
    <xdr:to>
      <xdr:col>12</xdr:col>
      <xdr:colOff>1828800</xdr:colOff>
      <xdr:row>65</xdr:row>
      <xdr:rowOff>109537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suario/Downloads/6-7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3074.962425694444" createdVersion="1" refreshedVersion="5" recordCount="17">
  <cacheSource type="worksheet">
    <worksheetSource ref="G44:I61" sheet="Hoja3" r:id="rId2"/>
  </cacheSource>
  <cacheFields count="3">
    <cacheField name="Año" numFmtId="0">
      <sharedItems containsString="0" containsBlank="1" containsNumber="1" containsInteger="1" minValue="2014" maxValue="2017" count="5">
        <m/>
        <n v="2014"/>
        <n v="2015"/>
        <n v="2016"/>
        <n v="2017"/>
      </sharedItems>
    </cacheField>
    <cacheField name="Trimestre" numFmtId="0">
      <sharedItems containsBlank="1"/>
    </cacheField>
    <cacheField name="Exportaciones Trimestrales" numFmtId="0">
      <sharedItems containsString="0" containsBlank="1" containsNumber="1" minValue="23.399726030000004" maxValue="202.7603407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">
  <r>
    <x v="0"/>
    <m/>
    <m/>
  </r>
  <r>
    <x v="0"/>
    <m/>
    <m/>
  </r>
  <r>
    <x v="1"/>
    <s v="2014 Itri"/>
    <n v="86.404133299999998"/>
  </r>
  <r>
    <x v="1"/>
    <s v="2014 II Tri"/>
    <n v="163.8923815"/>
  </r>
  <r>
    <x v="1"/>
    <s v="2014 III Tri"/>
    <n v="101.2069099"/>
  </r>
  <r>
    <x v="1"/>
    <s v="2014 IV Tri"/>
    <n v="43.99399562"/>
  </r>
  <r>
    <x v="2"/>
    <s v="2015 Itri"/>
    <n v="126.27520850000001"/>
  </r>
  <r>
    <x v="2"/>
    <s v="2015 II Tri"/>
    <n v="161.6075385"/>
  </r>
  <r>
    <x v="2"/>
    <s v="2015 III Tri"/>
    <n v="80.986577300000008"/>
  </r>
  <r>
    <x v="2"/>
    <s v="2015 IV Tri"/>
    <n v="23.399726030000004"/>
  </r>
  <r>
    <x v="3"/>
    <s v="2016 Itri"/>
    <n v="112.8121209"/>
  </r>
  <r>
    <x v="3"/>
    <s v="2016 II Tri"/>
    <n v="173.8585612"/>
  </r>
  <r>
    <x v="3"/>
    <s v="2016 III Tri"/>
    <n v="88.817465299999995"/>
  </r>
  <r>
    <x v="3"/>
    <s v="2016 IV Tri"/>
    <n v="26.770800549999997"/>
  </r>
  <r>
    <x v="4"/>
    <s v="2017 Itri"/>
    <n v="148.91642530000001"/>
  </r>
  <r>
    <x v="4"/>
    <s v="2017 II Tri"/>
    <n v="202.76034070000003"/>
  </r>
  <r>
    <x v="4"/>
    <s v="2017 III Tri"/>
    <n v="105.9587303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Datos" updatedVersion="5" showMemberPropertyTips="0" useAutoFormatting="1" itemPrintTitles="1" createdVersion="1" indent="0" compact="0" compactData="0" gridDropZones="1">
  <location ref="K44:M50" firstHeaderRow="1" firstDataRow="2" firstDataCol="1"/>
  <pivotFields count="3">
    <pivotField axis="axisRow" compact="0" outline="0" subtotalTop="0" showAll="0" includeNewItemsInFilter="1">
      <items count="6">
        <item x="1"/>
        <item x="2"/>
        <item x="3"/>
        <item x="4"/>
        <item h="1" x="0"/>
        <item t="default"/>
      </items>
    </pivotField>
    <pivotField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Promedio de Exportaciones Trimestrales" fld="2" subtotal="average" baseField="0" baseItem="0"/>
    <dataField name="Desvestp de Exportaciones Trimestrales" fld="2" subtotal="stdDevp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opLeftCell="A48" zoomScale="70" zoomScaleNormal="70" workbookViewId="0">
      <selection activeCell="B5" sqref="B5:E63"/>
    </sheetView>
  </sheetViews>
  <sheetFormatPr baseColWidth="10" defaultRowHeight="15" x14ac:dyDescent="0.25"/>
  <cols>
    <col min="5" max="5" width="21.42578125" customWidth="1"/>
    <col min="6" max="6" width="17.7109375" customWidth="1"/>
  </cols>
  <sheetData>
    <row r="2" spans="2:7" ht="23.25" x14ac:dyDescent="0.35">
      <c r="B2" s="1" t="s">
        <v>0</v>
      </c>
      <c r="C2" s="1"/>
      <c r="D2" s="1"/>
      <c r="E2" s="1"/>
      <c r="F2" s="1"/>
      <c r="G2" s="1"/>
    </row>
    <row r="3" spans="2:7" ht="23.25" x14ac:dyDescent="0.35">
      <c r="B3" s="1" t="s">
        <v>1</v>
      </c>
      <c r="C3" s="1"/>
      <c r="D3" s="1"/>
      <c r="E3" s="1"/>
      <c r="F3" s="1"/>
      <c r="G3" s="1"/>
    </row>
    <row r="4" spans="2:7" ht="23.25" x14ac:dyDescent="0.35">
      <c r="B4" s="1"/>
      <c r="C4" s="1"/>
      <c r="D4" s="1"/>
      <c r="E4" s="1"/>
      <c r="F4" s="1"/>
      <c r="G4" s="1"/>
    </row>
    <row r="5" spans="2:7" ht="23.25" x14ac:dyDescent="0.35">
      <c r="B5" s="1" t="s">
        <v>2</v>
      </c>
      <c r="C5" s="1"/>
      <c r="D5" s="1" t="s">
        <v>3</v>
      </c>
      <c r="E5" s="1" t="s">
        <v>4</v>
      </c>
    </row>
    <row r="6" spans="2:7" ht="23.25" x14ac:dyDescent="0.35">
      <c r="B6" s="1"/>
      <c r="C6" s="1"/>
      <c r="D6" s="1"/>
      <c r="E6" s="1"/>
    </row>
    <row r="7" spans="2:7" ht="23.25" x14ac:dyDescent="0.35">
      <c r="B7" s="1"/>
      <c r="C7" s="1"/>
      <c r="D7" s="1"/>
      <c r="E7" s="1"/>
    </row>
    <row r="8" spans="2:7" ht="23.25" x14ac:dyDescent="0.35">
      <c r="B8" s="1" t="s">
        <v>5</v>
      </c>
      <c r="C8" s="1"/>
      <c r="D8" s="1">
        <v>395.49742032</v>
      </c>
      <c r="E8" s="1">
        <v>385.80209320000006</v>
      </c>
    </row>
    <row r="9" spans="2:7" ht="23.25" x14ac:dyDescent="0.35">
      <c r="B9" s="1"/>
      <c r="C9" s="1"/>
      <c r="D9" s="1"/>
      <c r="E9" s="1"/>
    </row>
    <row r="10" spans="2:7" ht="23.25" x14ac:dyDescent="0.35">
      <c r="B10" s="1" t="s">
        <v>6</v>
      </c>
      <c r="C10" s="1"/>
      <c r="D10" s="1">
        <v>15.9448832</v>
      </c>
      <c r="E10" s="1">
        <v>25.337370199999999</v>
      </c>
    </row>
    <row r="11" spans="2:7" ht="23.25" x14ac:dyDescent="0.35">
      <c r="B11" s="1" t="s">
        <v>7</v>
      </c>
      <c r="C11" s="1"/>
      <c r="D11" s="1">
        <v>29.545325800000001</v>
      </c>
      <c r="E11" s="1">
        <v>33.553971799999999</v>
      </c>
    </row>
    <row r="12" spans="2:7" ht="23.25" x14ac:dyDescent="0.35">
      <c r="B12" s="1" t="s">
        <v>8</v>
      </c>
      <c r="C12" s="1"/>
      <c r="D12" s="1">
        <v>40.913924299999998</v>
      </c>
      <c r="E12" s="1">
        <v>35.891128100000003</v>
      </c>
    </row>
    <row r="13" spans="2:7" ht="23.25" x14ac:dyDescent="0.35">
      <c r="B13" s="1" t="s">
        <v>9</v>
      </c>
      <c r="C13" s="1"/>
      <c r="D13" s="1">
        <v>44.340135600000004</v>
      </c>
      <c r="E13" s="1">
        <v>35.400925399999998</v>
      </c>
    </row>
    <row r="14" spans="2:7" ht="23.25" x14ac:dyDescent="0.35">
      <c r="B14" s="1" t="s">
        <v>10</v>
      </c>
      <c r="C14" s="1"/>
      <c r="D14" s="1">
        <v>60.706241599999998</v>
      </c>
      <c r="E14" s="1">
        <v>34.223026500000003</v>
      </c>
    </row>
    <row r="15" spans="2:7" ht="23.25" x14ac:dyDescent="0.35">
      <c r="B15" s="1" t="s">
        <v>11</v>
      </c>
      <c r="C15" s="1"/>
      <c r="D15" s="1">
        <v>58.846004299999997</v>
      </c>
      <c r="E15" s="1">
        <v>31.617581300000001</v>
      </c>
    </row>
    <row r="16" spans="2:7" ht="23.25" x14ac:dyDescent="0.35">
      <c r="B16" s="1" t="s">
        <v>12</v>
      </c>
      <c r="C16" s="1"/>
      <c r="D16" s="1">
        <v>43.114605500000003</v>
      </c>
      <c r="E16" s="1">
        <v>31.3371906</v>
      </c>
    </row>
    <row r="17" spans="2:5" ht="23.25" x14ac:dyDescent="0.35">
      <c r="B17" s="1" t="s">
        <v>13</v>
      </c>
      <c r="C17" s="1"/>
      <c r="D17" s="1">
        <v>29.960880700000001</v>
      </c>
      <c r="E17" s="1">
        <v>29.600505500000001</v>
      </c>
    </row>
    <row r="18" spans="2:5" ht="23.25" x14ac:dyDescent="0.35">
      <c r="B18" s="1" t="s">
        <v>14</v>
      </c>
      <c r="C18" s="1"/>
      <c r="D18" s="1">
        <v>28.131423699999999</v>
      </c>
      <c r="E18" s="1">
        <v>38.2478725</v>
      </c>
    </row>
    <row r="19" spans="2:5" ht="23.25" x14ac:dyDescent="0.35">
      <c r="B19" s="1" t="s">
        <v>15</v>
      </c>
      <c r="C19" s="1"/>
      <c r="D19" s="1">
        <v>24.823119999999999</v>
      </c>
      <c r="E19" s="1">
        <v>27.253674100000001</v>
      </c>
    </row>
    <row r="20" spans="2:5" ht="23.25" x14ac:dyDescent="0.35">
      <c r="B20" s="1" t="s">
        <v>16</v>
      </c>
      <c r="C20" s="1"/>
      <c r="D20" s="1">
        <v>7.4243926199999999</v>
      </c>
      <c r="E20" s="1">
        <v>27.827838100000001</v>
      </c>
    </row>
    <row r="21" spans="2:5" ht="23.25" x14ac:dyDescent="0.35">
      <c r="B21" s="1" t="s">
        <v>17</v>
      </c>
      <c r="C21" s="1"/>
      <c r="D21" s="1">
        <v>11.746483</v>
      </c>
      <c r="E21" s="1">
        <v>35.511009100000003</v>
      </c>
    </row>
    <row r="22" spans="2:5" ht="23.25" x14ac:dyDescent="0.35">
      <c r="B22" s="1"/>
      <c r="C22" s="1"/>
      <c r="D22" s="1"/>
      <c r="E22" s="1"/>
    </row>
    <row r="23" spans="2:5" ht="23.25" x14ac:dyDescent="0.35">
      <c r="B23" s="1" t="s">
        <v>18</v>
      </c>
      <c r="C23" s="1"/>
      <c r="D23" s="1">
        <v>392.26905033000003</v>
      </c>
      <c r="E23" s="1">
        <v>317.92800649999992</v>
      </c>
    </row>
    <row r="24" spans="2:5" ht="23.25" x14ac:dyDescent="0.35">
      <c r="B24" s="1"/>
      <c r="C24" s="1"/>
      <c r="D24" s="1"/>
      <c r="E24" s="1"/>
    </row>
    <row r="25" spans="2:5" ht="23.25" x14ac:dyDescent="0.35">
      <c r="B25" s="1" t="s">
        <v>6</v>
      </c>
      <c r="C25" s="1"/>
      <c r="D25" s="1">
        <v>21.651148200000002</v>
      </c>
      <c r="E25" s="1">
        <v>25.292917599999999</v>
      </c>
    </row>
    <row r="26" spans="2:5" ht="23.25" x14ac:dyDescent="0.35">
      <c r="B26" s="1" t="s">
        <v>7</v>
      </c>
      <c r="C26" s="1"/>
      <c r="D26" s="1">
        <v>47.4531919</v>
      </c>
      <c r="E26" s="1">
        <v>25.084693099999999</v>
      </c>
    </row>
    <row r="27" spans="2:5" ht="23.25" x14ac:dyDescent="0.35">
      <c r="B27" s="1" t="s">
        <v>8</v>
      </c>
      <c r="C27" s="1"/>
      <c r="D27" s="1">
        <v>57.170868400000003</v>
      </c>
      <c r="E27" s="1">
        <v>31.5017833</v>
      </c>
    </row>
    <row r="28" spans="2:5" ht="23.25" x14ac:dyDescent="0.35">
      <c r="B28" s="1" t="s">
        <v>9</v>
      </c>
      <c r="C28" s="1"/>
      <c r="D28" s="1">
        <v>53.231911199999999</v>
      </c>
      <c r="E28" s="1">
        <v>28.212440300000001</v>
      </c>
    </row>
    <row r="29" spans="2:5" ht="23.25" x14ac:dyDescent="0.35">
      <c r="B29" s="1" t="s">
        <v>10</v>
      </c>
      <c r="C29" s="1"/>
      <c r="D29" s="1">
        <v>54.588607199999998</v>
      </c>
      <c r="E29" s="1">
        <v>23.324107099999999</v>
      </c>
    </row>
    <row r="30" spans="2:5" ht="23.25" x14ac:dyDescent="0.35">
      <c r="B30" s="1" t="s">
        <v>11</v>
      </c>
      <c r="C30" s="1"/>
      <c r="D30" s="1">
        <v>53.787020099999999</v>
      </c>
      <c r="E30" s="1">
        <v>29.8037569</v>
      </c>
    </row>
    <row r="31" spans="2:5" ht="23.25" x14ac:dyDescent="0.35">
      <c r="B31" s="1" t="s">
        <v>12</v>
      </c>
      <c r="C31" s="1"/>
      <c r="D31" s="1">
        <v>43.452222999999996</v>
      </c>
      <c r="E31" s="1">
        <v>24.395568399999998</v>
      </c>
    </row>
    <row r="32" spans="2:5" ht="23.25" x14ac:dyDescent="0.35">
      <c r="B32" s="1" t="s">
        <v>13</v>
      </c>
      <c r="C32" s="1"/>
      <c r="D32" s="1">
        <v>26.570549</v>
      </c>
      <c r="E32" s="1">
        <v>24.952187599999998</v>
      </c>
    </row>
    <row r="33" spans="2:5" ht="23.25" x14ac:dyDescent="0.35">
      <c r="B33" s="1" t="s">
        <v>14</v>
      </c>
      <c r="C33" s="1"/>
      <c r="D33" s="1">
        <v>10.963805300000001</v>
      </c>
      <c r="E33" s="1">
        <v>26.758579600000001</v>
      </c>
    </row>
    <row r="34" spans="2:5" ht="23.25" x14ac:dyDescent="0.35">
      <c r="B34" s="1" t="s">
        <v>15</v>
      </c>
      <c r="C34" s="1"/>
      <c r="D34" s="1">
        <v>8.4283339900000005</v>
      </c>
      <c r="E34" s="1">
        <v>23.6804688</v>
      </c>
    </row>
    <row r="35" spans="2:5" ht="23.25" x14ac:dyDescent="0.35">
      <c r="B35" s="1" t="s">
        <v>16</v>
      </c>
      <c r="C35" s="1"/>
      <c r="D35" s="1">
        <v>3.5384590400000002</v>
      </c>
      <c r="E35" s="1">
        <v>26.190042900000002</v>
      </c>
    </row>
    <row r="36" spans="2:5" ht="23.25" x14ac:dyDescent="0.35">
      <c r="B36" s="1" t="s">
        <v>17</v>
      </c>
      <c r="C36" s="1"/>
      <c r="D36" s="1">
        <v>11.432933</v>
      </c>
      <c r="E36" s="1">
        <v>28.731460899999998</v>
      </c>
    </row>
    <row r="37" spans="2:5" ht="23.25" x14ac:dyDescent="0.35">
      <c r="B37" s="1"/>
      <c r="C37" s="1"/>
      <c r="D37" s="1"/>
      <c r="E37" s="1"/>
    </row>
    <row r="38" spans="2:5" ht="23.25" x14ac:dyDescent="0.35">
      <c r="B38" s="1" t="s">
        <v>19</v>
      </c>
      <c r="C38" s="1"/>
      <c r="D38" s="1">
        <v>402.25894794999999</v>
      </c>
      <c r="E38" s="1">
        <v>356.99467489999995</v>
      </c>
    </row>
    <row r="39" spans="2:5" ht="23.25" x14ac:dyDescent="0.35">
      <c r="B39" s="1"/>
      <c r="C39" s="1"/>
      <c r="D39" s="1"/>
      <c r="E39" s="1"/>
    </row>
    <row r="40" spans="2:5" ht="23.25" x14ac:dyDescent="0.35">
      <c r="B40" s="1" t="s">
        <v>6</v>
      </c>
      <c r="C40" s="1"/>
      <c r="D40" s="1">
        <v>24.718902799999999</v>
      </c>
      <c r="E40" s="1">
        <v>22.014728399999999</v>
      </c>
    </row>
    <row r="41" spans="2:5" ht="23.25" x14ac:dyDescent="0.35">
      <c r="B41" s="1" t="s">
        <v>7</v>
      </c>
      <c r="C41" s="1"/>
      <c r="D41" s="1">
        <v>38.295005500000002</v>
      </c>
      <c r="E41" s="1">
        <v>25.014438500000001</v>
      </c>
    </row>
    <row r="42" spans="2:5" ht="23.25" x14ac:dyDescent="0.35">
      <c r="B42" s="1" t="s">
        <v>8</v>
      </c>
      <c r="C42" s="1"/>
      <c r="D42" s="1">
        <v>49.798212599999999</v>
      </c>
      <c r="E42" s="1">
        <v>31.389343199999999</v>
      </c>
    </row>
    <row r="43" spans="2:5" ht="23.25" x14ac:dyDescent="0.35">
      <c r="B43" s="1" t="s">
        <v>9</v>
      </c>
      <c r="C43" s="1"/>
      <c r="D43" s="1">
        <v>64.619107</v>
      </c>
      <c r="E43" s="1">
        <v>23.931483799999999</v>
      </c>
    </row>
    <row r="44" spans="2:5" ht="23.25" x14ac:dyDescent="0.35">
      <c r="B44" s="1" t="s">
        <v>10</v>
      </c>
      <c r="C44" s="1"/>
      <c r="D44" s="1">
        <v>58.936138499999998</v>
      </c>
      <c r="E44" s="1">
        <v>29.416324899999999</v>
      </c>
    </row>
    <row r="45" spans="2:5" ht="23.25" x14ac:dyDescent="0.35">
      <c r="B45" s="1" t="s">
        <v>11</v>
      </c>
      <c r="C45" s="1"/>
      <c r="D45" s="1">
        <v>50.303315699999999</v>
      </c>
      <c r="E45" s="1">
        <v>28.297306800000001</v>
      </c>
    </row>
    <row r="46" spans="2:5" ht="23.25" x14ac:dyDescent="0.35">
      <c r="B46" s="1" t="s">
        <v>12</v>
      </c>
      <c r="C46" s="1"/>
      <c r="D46" s="1">
        <v>40.974090500000003</v>
      </c>
      <c r="E46" s="1">
        <v>28.300373100000002</v>
      </c>
    </row>
    <row r="47" spans="2:5" ht="23.25" x14ac:dyDescent="0.35">
      <c r="B47" s="1" t="s">
        <v>13</v>
      </c>
      <c r="C47" s="1"/>
      <c r="D47" s="1">
        <v>30.399130599999999</v>
      </c>
      <c r="E47" s="1">
        <v>40.648112699999999</v>
      </c>
    </row>
    <row r="48" spans="2:5" ht="23.25" x14ac:dyDescent="0.35">
      <c r="B48" s="1" t="s">
        <v>14</v>
      </c>
      <c r="C48" s="1"/>
      <c r="D48" s="1">
        <v>17.4442442</v>
      </c>
      <c r="E48" s="1">
        <v>35.172018100000003</v>
      </c>
    </row>
    <row r="49" spans="2:7" ht="23.25" x14ac:dyDescent="0.35">
      <c r="B49" s="1" t="s">
        <v>15</v>
      </c>
      <c r="C49" s="1"/>
      <c r="D49" s="1">
        <v>7.7335740299999998</v>
      </c>
      <c r="E49" s="1">
        <v>31.068173900000001</v>
      </c>
    </row>
    <row r="50" spans="2:7" ht="23.25" x14ac:dyDescent="0.35">
      <c r="B50" s="1" t="s">
        <v>16</v>
      </c>
      <c r="C50" s="1"/>
      <c r="D50" s="1">
        <v>6.7564433199999998</v>
      </c>
      <c r="E50" s="1">
        <v>29.529737099999998</v>
      </c>
    </row>
    <row r="51" spans="2:7" ht="23.25" x14ac:dyDescent="0.35">
      <c r="B51" s="1" t="s">
        <v>17</v>
      </c>
      <c r="C51" s="1"/>
      <c r="D51" s="1">
        <v>12.2807832</v>
      </c>
      <c r="E51" s="1">
        <v>32.212634399999999</v>
      </c>
    </row>
    <row r="52" spans="2:7" ht="23.25" x14ac:dyDescent="0.35">
      <c r="B52" s="1"/>
      <c r="C52" s="1"/>
      <c r="D52" s="1"/>
      <c r="E52" s="1"/>
    </row>
    <row r="53" spans="2:7" ht="23.25" x14ac:dyDescent="0.35">
      <c r="B53" s="1" t="s">
        <v>20</v>
      </c>
      <c r="C53" s="1"/>
      <c r="D53" s="1">
        <v>457.6354963</v>
      </c>
      <c r="E53" s="1">
        <v>246.78810960000001</v>
      </c>
    </row>
    <row r="54" spans="2:7" ht="23.25" x14ac:dyDescent="0.35">
      <c r="B54" s="1"/>
      <c r="C54" s="1"/>
      <c r="D54" s="1"/>
      <c r="E54" s="1"/>
    </row>
    <row r="55" spans="2:7" ht="23.25" x14ac:dyDescent="0.35">
      <c r="B55" s="1" t="s">
        <v>6</v>
      </c>
      <c r="C55" s="1"/>
      <c r="D55" s="1">
        <v>29.610143300000001</v>
      </c>
      <c r="E55" s="1">
        <v>26.248105500000001</v>
      </c>
    </row>
    <row r="56" spans="2:7" ht="23.25" x14ac:dyDescent="0.35">
      <c r="B56" s="1" t="s">
        <v>7</v>
      </c>
      <c r="C56" s="1"/>
      <c r="D56" s="1">
        <v>47.072232900000003</v>
      </c>
      <c r="E56" s="1">
        <v>32.946559499999999</v>
      </c>
    </row>
    <row r="57" spans="2:7" ht="23.25" x14ac:dyDescent="0.35">
      <c r="B57" s="1" t="s">
        <v>8</v>
      </c>
      <c r="C57" s="1"/>
      <c r="D57" s="1">
        <v>72.234049099999993</v>
      </c>
      <c r="E57" s="1">
        <v>27.909620499999999</v>
      </c>
    </row>
    <row r="58" spans="2:7" ht="23.25" x14ac:dyDescent="0.35">
      <c r="B58" s="1" t="s">
        <v>9</v>
      </c>
      <c r="C58" s="1"/>
      <c r="D58" s="1">
        <v>69.582469200000006</v>
      </c>
      <c r="E58" s="1">
        <v>28.967382300000001</v>
      </c>
    </row>
    <row r="59" spans="2:7" ht="23.25" x14ac:dyDescent="0.35">
      <c r="B59" s="1" t="s">
        <v>10</v>
      </c>
      <c r="C59" s="1"/>
      <c r="D59" s="1">
        <v>64.743091899999996</v>
      </c>
      <c r="E59" s="1">
        <v>28.7875026</v>
      </c>
    </row>
    <row r="60" spans="2:7" ht="23.25" x14ac:dyDescent="0.35">
      <c r="B60" s="1" t="s">
        <v>11</v>
      </c>
      <c r="C60" s="1"/>
      <c r="D60" s="1">
        <v>68.434779599999999</v>
      </c>
      <c r="E60" s="1">
        <v>23.5701745</v>
      </c>
    </row>
    <row r="61" spans="2:7" ht="23.25" x14ac:dyDescent="0.35">
      <c r="B61" s="1" t="s">
        <v>12</v>
      </c>
      <c r="C61" s="1"/>
      <c r="D61" s="1">
        <v>53.0059854</v>
      </c>
      <c r="E61" s="1">
        <v>26.354684800000001</v>
      </c>
    </row>
    <row r="62" spans="2:7" ht="23.25" x14ac:dyDescent="0.35">
      <c r="B62" s="1" t="s">
        <v>13</v>
      </c>
      <c r="C62" s="1"/>
      <c r="D62" s="1">
        <v>30.898902</v>
      </c>
      <c r="E62" s="1">
        <v>28.3306869</v>
      </c>
    </row>
    <row r="63" spans="2:7" ht="23.25" x14ac:dyDescent="0.35">
      <c r="B63" s="1" t="s">
        <v>14</v>
      </c>
      <c r="C63" s="1"/>
      <c r="D63" s="1">
        <v>22.053842899999999</v>
      </c>
      <c r="E63" s="1">
        <v>23.673393000000001</v>
      </c>
    </row>
    <row r="64" spans="2:7" ht="23.25" x14ac:dyDescent="0.35">
      <c r="B64" s="1"/>
      <c r="C64" s="1"/>
      <c r="D64" s="1"/>
      <c r="E64" s="1"/>
      <c r="F64" s="1"/>
      <c r="G64" s="1"/>
    </row>
    <row r="65" spans="2:7" ht="23.25" x14ac:dyDescent="0.35">
      <c r="B65" s="1" t="s">
        <v>21</v>
      </c>
      <c r="C65" s="1"/>
      <c r="D65" s="1" t="s">
        <v>22</v>
      </c>
      <c r="E65" s="1"/>
      <c r="F65" s="1"/>
      <c r="G65" s="1"/>
    </row>
    <row r="66" spans="2:7" ht="23.25" x14ac:dyDescent="0.35">
      <c r="B66" s="1" t="s">
        <v>23</v>
      </c>
      <c r="C66" s="1"/>
      <c r="D66" s="1"/>
      <c r="E66" s="1"/>
      <c r="F66" s="1"/>
      <c r="G66" s="1"/>
    </row>
    <row r="67" spans="2:7" ht="23.25" x14ac:dyDescent="0.35">
      <c r="B67" s="1" t="s">
        <v>24</v>
      </c>
      <c r="C67" s="1"/>
      <c r="D67" s="1" t="s">
        <v>25</v>
      </c>
      <c r="E67" s="1"/>
      <c r="F67" s="1"/>
      <c r="G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workbookViewId="0">
      <selection activeCell="G9" sqref="G9"/>
    </sheetView>
  </sheetViews>
  <sheetFormatPr baseColWidth="10" defaultRowHeight="15" x14ac:dyDescent="0.25"/>
  <cols>
    <col min="4" max="4" width="19" customWidth="1"/>
    <col min="6" max="6" width="25.5703125" customWidth="1"/>
    <col min="7" max="7" width="28.85546875" customWidth="1"/>
    <col min="9" max="9" width="25.28515625" customWidth="1"/>
    <col min="11" max="11" width="12.5703125" customWidth="1"/>
    <col min="12" max="12" width="37.42578125" customWidth="1"/>
    <col min="13" max="13" width="36.85546875" bestFit="1" customWidth="1"/>
    <col min="260" max="260" width="19" customWidth="1"/>
    <col min="262" max="262" width="25.5703125" customWidth="1"/>
    <col min="265" max="265" width="25.28515625" customWidth="1"/>
    <col min="267" max="267" width="12.5703125" customWidth="1"/>
    <col min="268" max="268" width="37.42578125" customWidth="1"/>
    <col min="269" max="269" width="36.85546875" bestFit="1" customWidth="1"/>
    <col min="516" max="516" width="19" customWidth="1"/>
    <col min="518" max="518" width="25.5703125" customWidth="1"/>
    <col min="521" max="521" width="25.28515625" customWidth="1"/>
    <col min="523" max="523" width="12.5703125" customWidth="1"/>
    <col min="524" max="524" width="37.42578125" customWidth="1"/>
    <col min="525" max="525" width="36.85546875" bestFit="1" customWidth="1"/>
    <col min="772" max="772" width="19" customWidth="1"/>
    <col min="774" max="774" width="25.5703125" customWidth="1"/>
    <col min="777" max="777" width="25.28515625" customWidth="1"/>
    <col min="779" max="779" width="12.5703125" customWidth="1"/>
    <col min="780" max="780" width="37.42578125" customWidth="1"/>
    <col min="781" max="781" width="36.85546875" bestFit="1" customWidth="1"/>
    <col min="1028" max="1028" width="19" customWidth="1"/>
    <col min="1030" max="1030" width="25.5703125" customWidth="1"/>
    <col min="1033" max="1033" width="25.28515625" customWidth="1"/>
    <col min="1035" max="1035" width="12.5703125" customWidth="1"/>
    <col min="1036" max="1036" width="37.42578125" customWidth="1"/>
    <col min="1037" max="1037" width="36.85546875" bestFit="1" customWidth="1"/>
    <col min="1284" max="1284" width="19" customWidth="1"/>
    <col min="1286" max="1286" width="25.5703125" customWidth="1"/>
    <col min="1289" max="1289" width="25.28515625" customWidth="1"/>
    <col min="1291" max="1291" width="12.5703125" customWidth="1"/>
    <col min="1292" max="1292" width="37.42578125" customWidth="1"/>
    <col min="1293" max="1293" width="36.85546875" bestFit="1" customWidth="1"/>
    <col min="1540" max="1540" width="19" customWidth="1"/>
    <col min="1542" max="1542" width="25.5703125" customWidth="1"/>
    <col min="1545" max="1545" width="25.28515625" customWidth="1"/>
    <col min="1547" max="1547" width="12.5703125" customWidth="1"/>
    <col min="1548" max="1548" width="37.42578125" customWidth="1"/>
    <col min="1549" max="1549" width="36.85546875" bestFit="1" customWidth="1"/>
    <col min="1796" max="1796" width="19" customWidth="1"/>
    <col min="1798" max="1798" width="25.5703125" customWidth="1"/>
    <col min="1801" max="1801" width="25.28515625" customWidth="1"/>
    <col min="1803" max="1803" width="12.5703125" customWidth="1"/>
    <col min="1804" max="1804" width="37.42578125" customWidth="1"/>
    <col min="1805" max="1805" width="36.85546875" bestFit="1" customWidth="1"/>
    <col min="2052" max="2052" width="19" customWidth="1"/>
    <col min="2054" max="2054" width="25.5703125" customWidth="1"/>
    <col min="2057" max="2057" width="25.28515625" customWidth="1"/>
    <col min="2059" max="2059" width="12.5703125" customWidth="1"/>
    <col min="2060" max="2060" width="37.42578125" customWidth="1"/>
    <col min="2061" max="2061" width="36.85546875" bestFit="1" customWidth="1"/>
    <col min="2308" max="2308" width="19" customWidth="1"/>
    <col min="2310" max="2310" width="25.5703125" customWidth="1"/>
    <col min="2313" max="2313" width="25.28515625" customWidth="1"/>
    <col min="2315" max="2315" width="12.5703125" customWidth="1"/>
    <col min="2316" max="2316" width="37.42578125" customWidth="1"/>
    <col min="2317" max="2317" width="36.85546875" bestFit="1" customWidth="1"/>
    <col min="2564" max="2564" width="19" customWidth="1"/>
    <col min="2566" max="2566" width="25.5703125" customWidth="1"/>
    <col min="2569" max="2569" width="25.28515625" customWidth="1"/>
    <col min="2571" max="2571" width="12.5703125" customWidth="1"/>
    <col min="2572" max="2572" width="37.42578125" customWidth="1"/>
    <col min="2573" max="2573" width="36.85546875" bestFit="1" customWidth="1"/>
    <col min="2820" max="2820" width="19" customWidth="1"/>
    <col min="2822" max="2822" width="25.5703125" customWidth="1"/>
    <col min="2825" max="2825" width="25.28515625" customWidth="1"/>
    <col min="2827" max="2827" width="12.5703125" customWidth="1"/>
    <col min="2828" max="2828" width="37.42578125" customWidth="1"/>
    <col min="2829" max="2829" width="36.85546875" bestFit="1" customWidth="1"/>
    <col min="3076" max="3076" width="19" customWidth="1"/>
    <col min="3078" max="3078" width="25.5703125" customWidth="1"/>
    <col min="3081" max="3081" width="25.28515625" customWidth="1"/>
    <col min="3083" max="3083" width="12.5703125" customWidth="1"/>
    <col min="3084" max="3084" width="37.42578125" customWidth="1"/>
    <col min="3085" max="3085" width="36.85546875" bestFit="1" customWidth="1"/>
    <col min="3332" max="3332" width="19" customWidth="1"/>
    <col min="3334" max="3334" width="25.5703125" customWidth="1"/>
    <col min="3337" max="3337" width="25.28515625" customWidth="1"/>
    <col min="3339" max="3339" width="12.5703125" customWidth="1"/>
    <col min="3340" max="3340" width="37.42578125" customWidth="1"/>
    <col min="3341" max="3341" width="36.85546875" bestFit="1" customWidth="1"/>
    <col min="3588" max="3588" width="19" customWidth="1"/>
    <col min="3590" max="3590" width="25.5703125" customWidth="1"/>
    <col min="3593" max="3593" width="25.28515625" customWidth="1"/>
    <col min="3595" max="3595" width="12.5703125" customWidth="1"/>
    <col min="3596" max="3596" width="37.42578125" customWidth="1"/>
    <col min="3597" max="3597" width="36.85546875" bestFit="1" customWidth="1"/>
    <col min="3844" max="3844" width="19" customWidth="1"/>
    <col min="3846" max="3846" width="25.5703125" customWidth="1"/>
    <col min="3849" max="3849" width="25.28515625" customWidth="1"/>
    <col min="3851" max="3851" width="12.5703125" customWidth="1"/>
    <col min="3852" max="3852" width="37.42578125" customWidth="1"/>
    <col min="3853" max="3853" width="36.85546875" bestFit="1" customWidth="1"/>
    <col min="4100" max="4100" width="19" customWidth="1"/>
    <col min="4102" max="4102" width="25.5703125" customWidth="1"/>
    <col min="4105" max="4105" width="25.28515625" customWidth="1"/>
    <col min="4107" max="4107" width="12.5703125" customWidth="1"/>
    <col min="4108" max="4108" width="37.42578125" customWidth="1"/>
    <col min="4109" max="4109" width="36.85546875" bestFit="1" customWidth="1"/>
    <col min="4356" max="4356" width="19" customWidth="1"/>
    <col min="4358" max="4358" width="25.5703125" customWidth="1"/>
    <col min="4361" max="4361" width="25.28515625" customWidth="1"/>
    <col min="4363" max="4363" width="12.5703125" customWidth="1"/>
    <col min="4364" max="4364" width="37.42578125" customWidth="1"/>
    <col min="4365" max="4365" width="36.85546875" bestFit="1" customWidth="1"/>
    <col min="4612" max="4612" width="19" customWidth="1"/>
    <col min="4614" max="4614" width="25.5703125" customWidth="1"/>
    <col min="4617" max="4617" width="25.28515625" customWidth="1"/>
    <col min="4619" max="4619" width="12.5703125" customWidth="1"/>
    <col min="4620" max="4620" width="37.42578125" customWidth="1"/>
    <col min="4621" max="4621" width="36.85546875" bestFit="1" customWidth="1"/>
    <col min="4868" max="4868" width="19" customWidth="1"/>
    <col min="4870" max="4870" width="25.5703125" customWidth="1"/>
    <col min="4873" max="4873" width="25.28515625" customWidth="1"/>
    <col min="4875" max="4875" width="12.5703125" customWidth="1"/>
    <col min="4876" max="4876" width="37.42578125" customWidth="1"/>
    <col min="4877" max="4877" width="36.85546875" bestFit="1" customWidth="1"/>
    <col min="5124" max="5124" width="19" customWidth="1"/>
    <col min="5126" max="5126" width="25.5703125" customWidth="1"/>
    <col min="5129" max="5129" width="25.28515625" customWidth="1"/>
    <col min="5131" max="5131" width="12.5703125" customWidth="1"/>
    <col min="5132" max="5132" width="37.42578125" customWidth="1"/>
    <col min="5133" max="5133" width="36.85546875" bestFit="1" customWidth="1"/>
    <col min="5380" max="5380" width="19" customWidth="1"/>
    <col min="5382" max="5382" width="25.5703125" customWidth="1"/>
    <col min="5385" max="5385" width="25.28515625" customWidth="1"/>
    <col min="5387" max="5387" width="12.5703125" customWidth="1"/>
    <col min="5388" max="5388" width="37.42578125" customWidth="1"/>
    <col min="5389" max="5389" width="36.85546875" bestFit="1" customWidth="1"/>
    <col min="5636" max="5636" width="19" customWidth="1"/>
    <col min="5638" max="5638" width="25.5703125" customWidth="1"/>
    <col min="5641" max="5641" width="25.28515625" customWidth="1"/>
    <col min="5643" max="5643" width="12.5703125" customWidth="1"/>
    <col min="5644" max="5644" width="37.42578125" customWidth="1"/>
    <col min="5645" max="5645" width="36.85546875" bestFit="1" customWidth="1"/>
    <col min="5892" max="5892" width="19" customWidth="1"/>
    <col min="5894" max="5894" width="25.5703125" customWidth="1"/>
    <col min="5897" max="5897" width="25.28515625" customWidth="1"/>
    <col min="5899" max="5899" width="12.5703125" customWidth="1"/>
    <col min="5900" max="5900" width="37.42578125" customWidth="1"/>
    <col min="5901" max="5901" width="36.85546875" bestFit="1" customWidth="1"/>
    <col min="6148" max="6148" width="19" customWidth="1"/>
    <col min="6150" max="6150" width="25.5703125" customWidth="1"/>
    <col min="6153" max="6153" width="25.28515625" customWidth="1"/>
    <col min="6155" max="6155" width="12.5703125" customWidth="1"/>
    <col min="6156" max="6156" width="37.42578125" customWidth="1"/>
    <col min="6157" max="6157" width="36.85546875" bestFit="1" customWidth="1"/>
    <col min="6404" max="6404" width="19" customWidth="1"/>
    <col min="6406" max="6406" width="25.5703125" customWidth="1"/>
    <col min="6409" max="6409" width="25.28515625" customWidth="1"/>
    <col min="6411" max="6411" width="12.5703125" customWidth="1"/>
    <col min="6412" max="6412" width="37.42578125" customWidth="1"/>
    <col min="6413" max="6413" width="36.85546875" bestFit="1" customWidth="1"/>
    <col min="6660" max="6660" width="19" customWidth="1"/>
    <col min="6662" max="6662" width="25.5703125" customWidth="1"/>
    <col min="6665" max="6665" width="25.28515625" customWidth="1"/>
    <col min="6667" max="6667" width="12.5703125" customWidth="1"/>
    <col min="6668" max="6668" width="37.42578125" customWidth="1"/>
    <col min="6669" max="6669" width="36.85546875" bestFit="1" customWidth="1"/>
    <col min="6916" max="6916" width="19" customWidth="1"/>
    <col min="6918" max="6918" width="25.5703125" customWidth="1"/>
    <col min="6921" max="6921" width="25.28515625" customWidth="1"/>
    <col min="6923" max="6923" width="12.5703125" customWidth="1"/>
    <col min="6924" max="6924" width="37.42578125" customWidth="1"/>
    <col min="6925" max="6925" width="36.85546875" bestFit="1" customWidth="1"/>
    <col min="7172" max="7172" width="19" customWidth="1"/>
    <col min="7174" max="7174" width="25.5703125" customWidth="1"/>
    <col min="7177" max="7177" width="25.28515625" customWidth="1"/>
    <col min="7179" max="7179" width="12.5703125" customWidth="1"/>
    <col min="7180" max="7180" width="37.42578125" customWidth="1"/>
    <col min="7181" max="7181" width="36.85546875" bestFit="1" customWidth="1"/>
    <col min="7428" max="7428" width="19" customWidth="1"/>
    <col min="7430" max="7430" width="25.5703125" customWidth="1"/>
    <col min="7433" max="7433" width="25.28515625" customWidth="1"/>
    <col min="7435" max="7435" width="12.5703125" customWidth="1"/>
    <col min="7436" max="7436" width="37.42578125" customWidth="1"/>
    <col min="7437" max="7437" width="36.85546875" bestFit="1" customWidth="1"/>
    <col min="7684" max="7684" width="19" customWidth="1"/>
    <col min="7686" max="7686" width="25.5703125" customWidth="1"/>
    <col min="7689" max="7689" width="25.28515625" customWidth="1"/>
    <col min="7691" max="7691" width="12.5703125" customWidth="1"/>
    <col min="7692" max="7692" width="37.42578125" customWidth="1"/>
    <col min="7693" max="7693" width="36.85546875" bestFit="1" customWidth="1"/>
    <col min="7940" max="7940" width="19" customWidth="1"/>
    <col min="7942" max="7942" width="25.5703125" customWidth="1"/>
    <col min="7945" max="7945" width="25.28515625" customWidth="1"/>
    <col min="7947" max="7947" width="12.5703125" customWidth="1"/>
    <col min="7948" max="7948" width="37.42578125" customWidth="1"/>
    <col min="7949" max="7949" width="36.85546875" bestFit="1" customWidth="1"/>
    <col min="8196" max="8196" width="19" customWidth="1"/>
    <col min="8198" max="8198" width="25.5703125" customWidth="1"/>
    <col min="8201" max="8201" width="25.28515625" customWidth="1"/>
    <col min="8203" max="8203" width="12.5703125" customWidth="1"/>
    <col min="8204" max="8204" width="37.42578125" customWidth="1"/>
    <col min="8205" max="8205" width="36.85546875" bestFit="1" customWidth="1"/>
    <col min="8452" max="8452" width="19" customWidth="1"/>
    <col min="8454" max="8454" width="25.5703125" customWidth="1"/>
    <col min="8457" max="8457" width="25.28515625" customWidth="1"/>
    <col min="8459" max="8459" width="12.5703125" customWidth="1"/>
    <col min="8460" max="8460" width="37.42578125" customWidth="1"/>
    <col min="8461" max="8461" width="36.85546875" bestFit="1" customWidth="1"/>
    <col min="8708" max="8708" width="19" customWidth="1"/>
    <col min="8710" max="8710" width="25.5703125" customWidth="1"/>
    <col min="8713" max="8713" width="25.28515625" customWidth="1"/>
    <col min="8715" max="8715" width="12.5703125" customWidth="1"/>
    <col min="8716" max="8716" width="37.42578125" customWidth="1"/>
    <col min="8717" max="8717" width="36.85546875" bestFit="1" customWidth="1"/>
    <col min="8964" max="8964" width="19" customWidth="1"/>
    <col min="8966" max="8966" width="25.5703125" customWidth="1"/>
    <col min="8969" max="8969" width="25.28515625" customWidth="1"/>
    <col min="8971" max="8971" width="12.5703125" customWidth="1"/>
    <col min="8972" max="8972" width="37.42578125" customWidth="1"/>
    <col min="8973" max="8973" width="36.85546875" bestFit="1" customWidth="1"/>
    <col min="9220" max="9220" width="19" customWidth="1"/>
    <col min="9222" max="9222" width="25.5703125" customWidth="1"/>
    <col min="9225" max="9225" width="25.28515625" customWidth="1"/>
    <col min="9227" max="9227" width="12.5703125" customWidth="1"/>
    <col min="9228" max="9228" width="37.42578125" customWidth="1"/>
    <col min="9229" max="9229" width="36.85546875" bestFit="1" customWidth="1"/>
    <col min="9476" max="9476" width="19" customWidth="1"/>
    <col min="9478" max="9478" width="25.5703125" customWidth="1"/>
    <col min="9481" max="9481" width="25.28515625" customWidth="1"/>
    <col min="9483" max="9483" width="12.5703125" customWidth="1"/>
    <col min="9484" max="9484" width="37.42578125" customWidth="1"/>
    <col min="9485" max="9485" width="36.85546875" bestFit="1" customWidth="1"/>
    <col min="9732" max="9732" width="19" customWidth="1"/>
    <col min="9734" max="9734" width="25.5703125" customWidth="1"/>
    <col min="9737" max="9737" width="25.28515625" customWidth="1"/>
    <col min="9739" max="9739" width="12.5703125" customWidth="1"/>
    <col min="9740" max="9740" width="37.42578125" customWidth="1"/>
    <col min="9741" max="9741" width="36.85546875" bestFit="1" customWidth="1"/>
    <col min="9988" max="9988" width="19" customWidth="1"/>
    <col min="9990" max="9990" width="25.5703125" customWidth="1"/>
    <col min="9993" max="9993" width="25.28515625" customWidth="1"/>
    <col min="9995" max="9995" width="12.5703125" customWidth="1"/>
    <col min="9996" max="9996" width="37.42578125" customWidth="1"/>
    <col min="9997" max="9997" width="36.85546875" bestFit="1" customWidth="1"/>
    <col min="10244" max="10244" width="19" customWidth="1"/>
    <col min="10246" max="10246" width="25.5703125" customWidth="1"/>
    <col min="10249" max="10249" width="25.28515625" customWidth="1"/>
    <col min="10251" max="10251" width="12.5703125" customWidth="1"/>
    <col min="10252" max="10252" width="37.42578125" customWidth="1"/>
    <col min="10253" max="10253" width="36.85546875" bestFit="1" customWidth="1"/>
    <col min="10500" max="10500" width="19" customWidth="1"/>
    <col min="10502" max="10502" width="25.5703125" customWidth="1"/>
    <col min="10505" max="10505" width="25.28515625" customWidth="1"/>
    <col min="10507" max="10507" width="12.5703125" customWidth="1"/>
    <col min="10508" max="10508" width="37.42578125" customWidth="1"/>
    <col min="10509" max="10509" width="36.85546875" bestFit="1" customWidth="1"/>
    <col min="10756" max="10756" width="19" customWidth="1"/>
    <col min="10758" max="10758" width="25.5703125" customWidth="1"/>
    <col min="10761" max="10761" width="25.28515625" customWidth="1"/>
    <col min="10763" max="10763" width="12.5703125" customWidth="1"/>
    <col min="10764" max="10764" width="37.42578125" customWidth="1"/>
    <col min="10765" max="10765" width="36.85546875" bestFit="1" customWidth="1"/>
    <col min="11012" max="11012" width="19" customWidth="1"/>
    <col min="11014" max="11014" width="25.5703125" customWidth="1"/>
    <col min="11017" max="11017" width="25.28515625" customWidth="1"/>
    <col min="11019" max="11019" width="12.5703125" customWidth="1"/>
    <col min="11020" max="11020" width="37.42578125" customWidth="1"/>
    <col min="11021" max="11021" width="36.85546875" bestFit="1" customWidth="1"/>
    <col min="11268" max="11268" width="19" customWidth="1"/>
    <col min="11270" max="11270" width="25.5703125" customWidth="1"/>
    <col min="11273" max="11273" width="25.28515625" customWidth="1"/>
    <col min="11275" max="11275" width="12.5703125" customWidth="1"/>
    <col min="11276" max="11276" width="37.42578125" customWidth="1"/>
    <col min="11277" max="11277" width="36.85546875" bestFit="1" customWidth="1"/>
    <col min="11524" max="11524" width="19" customWidth="1"/>
    <col min="11526" max="11526" width="25.5703125" customWidth="1"/>
    <col min="11529" max="11529" width="25.28515625" customWidth="1"/>
    <col min="11531" max="11531" width="12.5703125" customWidth="1"/>
    <col min="11532" max="11532" width="37.42578125" customWidth="1"/>
    <col min="11533" max="11533" width="36.85546875" bestFit="1" customWidth="1"/>
    <col min="11780" max="11780" width="19" customWidth="1"/>
    <col min="11782" max="11782" width="25.5703125" customWidth="1"/>
    <col min="11785" max="11785" width="25.28515625" customWidth="1"/>
    <col min="11787" max="11787" width="12.5703125" customWidth="1"/>
    <col min="11788" max="11788" width="37.42578125" customWidth="1"/>
    <col min="11789" max="11789" width="36.85546875" bestFit="1" customWidth="1"/>
    <col min="12036" max="12036" width="19" customWidth="1"/>
    <col min="12038" max="12038" width="25.5703125" customWidth="1"/>
    <col min="12041" max="12041" width="25.28515625" customWidth="1"/>
    <col min="12043" max="12043" width="12.5703125" customWidth="1"/>
    <col min="12044" max="12044" width="37.42578125" customWidth="1"/>
    <col min="12045" max="12045" width="36.85546875" bestFit="1" customWidth="1"/>
    <col min="12292" max="12292" width="19" customWidth="1"/>
    <col min="12294" max="12294" width="25.5703125" customWidth="1"/>
    <col min="12297" max="12297" width="25.28515625" customWidth="1"/>
    <col min="12299" max="12299" width="12.5703125" customWidth="1"/>
    <col min="12300" max="12300" width="37.42578125" customWidth="1"/>
    <col min="12301" max="12301" width="36.85546875" bestFit="1" customWidth="1"/>
    <col min="12548" max="12548" width="19" customWidth="1"/>
    <col min="12550" max="12550" width="25.5703125" customWidth="1"/>
    <col min="12553" max="12553" width="25.28515625" customWidth="1"/>
    <col min="12555" max="12555" width="12.5703125" customWidth="1"/>
    <col min="12556" max="12556" width="37.42578125" customWidth="1"/>
    <col min="12557" max="12557" width="36.85546875" bestFit="1" customWidth="1"/>
    <col min="12804" max="12804" width="19" customWidth="1"/>
    <col min="12806" max="12806" width="25.5703125" customWidth="1"/>
    <col min="12809" max="12809" width="25.28515625" customWidth="1"/>
    <col min="12811" max="12811" width="12.5703125" customWidth="1"/>
    <col min="12812" max="12812" width="37.42578125" customWidth="1"/>
    <col min="12813" max="12813" width="36.85546875" bestFit="1" customWidth="1"/>
    <col min="13060" max="13060" width="19" customWidth="1"/>
    <col min="13062" max="13062" width="25.5703125" customWidth="1"/>
    <col min="13065" max="13065" width="25.28515625" customWidth="1"/>
    <col min="13067" max="13067" width="12.5703125" customWidth="1"/>
    <col min="13068" max="13068" width="37.42578125" customWidth="1"/>
    <col min="13069" max="13069" width="36.85546875" bestFit="1" customWidth="1"/>
    <col min="13316" max="13316" width="19" customWidth="1"/>
    <col min="13318" max="13318" width="25.5703125" customWidth="1"/>
    <col min="13321" max="13321" width="25.28515625" customWidth="1"/>
    <col min="13323" max="13323" width="12.5703125" customWidth="1"/>
    <col min="13324" max="13324" width="37.42578125" customWidth="1"/>
    <col min="13325" max="13325" width="36.85546875" bestFit="1" customWidth="1"/>
    <col min="13572" max="13572" width="19" customWidth="1"/>
    <col min="13574" max="13574" width="25.5703125" customWidth="1"/>
    <col min="13577" max="13577" width="25.28515625" customWidth="1"/>
    <col min="13579" max="13579" width="12.5703125" customWidth="1"/>
    <col min="13580" max="13580" width="37.42578125" customWidth="1"/>
    <col min="13581" max="13581" width="36.85546875" bestFit="1" customWidth="1"/>
    <col min="13828" max="13828" width="19" customWidth="1"/>
    <col min="13830" max="13830" width="25.5703125" customWidth="1"/>
    <col min="13833" max="13833" width="25.28515625" customWidth="1"/>
    <col min="13835" max="13835" width="12.5703125" customWidth="1"/>
    <col min="13836" max="13836" width="37.42578125" customWidth="1"/>
    <col min="13837" max="13837" width="36.85546875" bestFit="1" customWidth="1"/>
    <col min="14084" max="14084" width="19" customWidth="1"/>
    <col min="14086" max="14086" width="25.5703125" customWidth="1"/>
    <col min="14089" max="14089" width="25.28515625" customWidth="1"/>
    <col min="14091" max="14091" width="12.5703125" customWidth="1"/>
    <col min="14092" max="14092" width="37.42578125" customWidth="1"/>
    <col min="14093" max="14093" width="36.85546875" bestFit="1" customWidth="1"/>
    <col min="14340" max="14340" width="19" customWidth="1"/>
    <col min="14342" max="14342" width="25.5703125" customWidth="1"/>
    <col min="14345" max="14345" width="25.28515625" customWidth="1"/>
    <col min="14347" max="14347" width="12.5703125" customWidth="1"/>
    <col min="14348" max="14348" width="37.42578125" customWidth="1"/>
    <col min="14349" max="14349" width="36.85546875" bestFit="1" customWidth="1"/>
    <col min="14596" max="14596" width="19" customWidth="1"/>
    <col min="14598" max="14598" width="25.5703125" customWidth="1"/>
    <col min="14601" max="14601" width="25.28515625" customWidth="1"/>
    <col min="14603" max="14603" width="12.5703125" customWidth="1"/>
    <col min="14604" max="14604" width="37.42578125" customWidth="1"/>
    <col min="14605" max="14605" width="36.85546875" bestFit="1" customWidth="1"/>
    <col min="14852" max="14852" width="19" customWidth="1"/>
    <col min="14854" max="14854" width="25.5703125" customWidth="1"/>
    <col min="14857" max="14857" width="25.28515625" customWidth="1"/>
    <col min="14859" max="14859" width="12.5703125" customWidth="1"/>
    <col min="14860" max="14860" width="37.42578125" customWidth="1"/>
    <col min="14861" max="14861" width="36.85546875" bestFit="1" customWidth="1"/>
    <col min="15108" max="15108" width="19" customWidth="1"/>
    <col min="15110" max="15110" width="25.5703125" customWidth="1"/>
    <col min="15113" max="15113" width="25.28515625" customWidth="1"/>
    <col min="15115" max="15115" width="12.5703125" customWidth="1"/>
    <col min="15116" max="15116" width="37.42578125" customWidth="1"/>
    <col min="15117" max="15117" width="36.85546875" bestFit="1" customWidth="1"/>
    <col min="15364" max="15364" width="19" customWidth="1"/>
    <col min="15366" max="15366" width="25.5703125" customWidth="1"/>
    <col min="15369" max="15369" width="25.28515625" customWidth="1"/>
    <col min="15371" max="15371" width="12.5703125" customWidth="1"/>
    <col min="15372" max="15372" width="37.42578125" customWidth="1"/>
    <col min="15373" max="15373" width="36.85546875" bestFit="1" customWidth="1"/>
    <col min="15620" max="15620" width="19" customWidth="1"/>
    <col min="15622" max="15622" width="25.5703125" customWidth="1"/>
    <col min="15625" max="15625" width="25.28515625" customWidth="1"/>
    <col min="15627" max="15627" width="12.5703125" customWidth="1"/>
    <col min="15628" max="15628" width="37.42578125" customWidth="1"/>
    <col min="15629" max="15629" width="36.85546875" bestFit="1" customWidth="1"/>
    <col min="15876" max="15876" width="19" customWidth="1"/>
    <col min="15878" max="15878" width="25.5703125" customWidth="1"/>
    <col min="15881" max="15881" width="25.28515625" customWidth="1"/>
    <col min="15883" max="15883" width="12.5703125" customWidth="1"/>
    <col min="15884" max="15884" width="37.42578125" customWidth="1"/>
    <col min="15885" max="15885" width="36.85546875" bestFit="1" customWidth="1"/>
    <col min="16132" max="16132" width="19" customWidth="1"/>
    <col min="16134" max="16134" width="25.5703125" customWidth="1"/>
    <col min="16137" max="16137" width="25.28515625" customWidth="1"/>
    <col min="16139" max="16139" width="12.5703125" customWidth="1"/>
    <col min="16140" max="16140" width="37.42578125" customWidth="1"/>
    <col min="16141" max="16141" width="36.85546875" bestFit="1" customWidth="1"/>
  </cols>
  <sheetData>
    <row r="1" spans="2:9" x14ac:dyDescent="0.25">
      <c r="C1" s="45" t="s">
        <v>26</v>
      </c>
      <c r="D1" s="46"/>
      <c r="E1" s="46"/>
      <c r="F1" s="46"/>
      <c r="G1" s="46"/>
      <c r="H1" s="46"/>
      <c r="I1" s="46"/>
    </row>
    <row r="2" spans="2:9" x14ac:dyDescent="0.25">
      <c r="C2" s="46"/>
      <c r="D2" s="46"/>
      <c r="E2" s="46"/>
      <c r="F2" s="46"/>
      <c r="G2" s="46"/>
      <c r="H2" s="46"/>
      <c r="I2" s="46"/>
    </row>
    <row r="4" spans="2:9" x14ac:dyDescent="0.25">
      <c r="D4" t="s">
        <v>27</v>
      </c>
      <c r="E4" t="s">
        <v>28</v>
      </c>
      <c r="F4" t="s">
        <v>29</v>
      </c>
      <c r="G4" t="s">
        <v>52</v>
      </c>
      <c r="H4" t="s">
        <v>53</v>
      </c>
    </row>
    <row r="5" spans="2:9" x14ac:dyDescent="0.25">
      <c r="B5" s="15" t="s">
        <v>5</v>
      </c>
      <c r="C5" s="15"/>
      <c r="D5" s="16">
        <v>395.49742032</v>
      </c>
    </row>
    <row r="6" spans="2:9" x14ac:dyDescent="0.25">
      <c r="B6" s="17"/>
      <c r="C6" s="17"/>
      <c r="D6" s="18"/>
    </row>
    <row r="7" spans="2:9" x14ac:dyDescent="0.25">
      <c r="B7" s="17" t="s">
        <v>6</v>
      </c>
      <c r="C7" s="17"/>
      <c r="D7" s="18">
        <v>15.9448832</v>
      </c>
      <c r="E7" s="2" t="s">
        <v>30</v>
      </c>
      <c r="F7" s="3">
        <f>SUM(D7:D9)</f>
        <v>86.404133299999998</v>
      </c>
    </row>
    <row r="8" spans="2:9" x14ac:dyDescent="0.25">
      <c r="B8" s="17" t="s">
        <v>7</v>
      </c>
      <c r="C8" s="17"/>
      <c r="D8" s="18">
        <v>29.545325800000001</v>
      </c>
      <c r="E8" s="2" t="s">
        <v>31</v>
      </c>
      <c r="F8" s="3">
        <f>SUM(D10:D12)</f>
        <v>163.8923815</v>
      </c>
    </row>
    <row r="9" spans="2:9" x14ac:dyDescent="0.25">
      <c r="B9" s="17" t="s">
        <v>8</v>
      </c>
      <c r="C9" s="17"/>
      <c r="D9" s="18">
        <v>40.913924299999998</v>
      </c>
      <c r="E9" s="2" t="s">
        <v>32</v>
      </c>
      <c r="F9" s="3">
        <f>SUM(D13:D15)</f>
        <v>101.2069099</v>
      </c>
      <c r="G9" s="3">
        <f>AVERAGE(F7:F10)</f>
        <v>98.874355080000001</v>
      </c>
    </row>
    <row r="10" spans="2:9" x14ac:dyDescent="0.25">
      <c r="B10" s="17" t="s">
        <v>9</v>
      </c>
      <c r="C10" s="17"/>
      <c r="D10" s="18">
        <v>44.340135600000004</v>
      </c>
      <c r="E10" s="2" t="s">
        <v>33</v>
      </c>
      <c r="F10" s="3">
        <f>SUM(D16:D18)</f>
        <v>43.99399562</v>
      </c>
      <c r="G10" s="3">
        <f t="shared" ref="G10:G18" si="0">AVERAGE(F8:F11)</f>
        <v>108.84212388</v>
      </c>
    </row>
    <row r="11" spans="2:9" x14ac:dyDescent="0.25">
      <c r="B11" s="17" t="s">
        <v>10</v>
      </c>
      <c r="C11" s="17"/>
      <c r="D11" s="18">
        <v>60.706241599999998</v>
      </c>
      <c r="E11" s="2" t="s">
        <v>34</v>
      </c>
      <c r="F11" s="3">
        <f>SUM(D22:D24)</f>
        <v>126.27520850000001</v>
      </c>
      <c r="G11" s="3">
        <f t="shared" si="0"/>
        <v>108.27091313</v>
      </c>
    </row>
    <row r="12" spans="2:9" x14ac:dyDescent="0.25">
      <c r="B12" s="17" t="s">
        <v>11</v>
      </c>
      <c r="C12" s="17"/>
      <c r="D12" s="18">
        <v>58.846004299999997</v>
      </c>
      <c r="E12" s="2" t="s">
        <v>35</v>
      </c>
      <c r="F12" s="3">
        <f>SUM(D25:D27)</f>
        <v>161.6075385</v>
      </c>
      <c r="G12" s="3">
        <f t="shared" si="0"/>
        <v>103.21582998000001</v>
      </c>
    </row>
    <row r="13" spans="2:9" x14ac:dyDescent="0.25">
      <c r="B13" s="17" t="s">
        <v>12</v>
      </c>
      <c r="C13" s="17"/>
      <c r="D13" s="18">
        <v>43.114605500000003</v>
      </c>
      <c r="E13" s="2" t="s">
        <v>36</v>
      </c>
      <c r="F13" s="3">
        <f>SUM(D28:D30)</f>
        <v>80.986577300000008</v>
      </c>
      <c r="G13" s="3">
        <f t="shared" si="0"/>
        <v>98.067262582500007</v>
      </c>
    </row>
    <row r="14" spans="2:9" x14ac:dyDescent="0.25">
      <c r="B14" s="17" t="s">
        <v>13</v>
      </c>
      <c r="C14" s="17"/>
      <c r="D14" s="18">
        <v>29.960880700000001</v>
      </c>
      <c r="E14" s="2" t="s">
        <v>37</v>
      </c>
      <c r="F14" s="3">
        <f>SUM(D31:D33)</f>
        <v>23.399726030000004</v>
      </c>
      <c r="G14" s="3">
        <f t="shared" si="0"/>
        <v>94.701490682500008</v>
      </c>
    </row>
    <row r="15" spans="2:9" x14ac:dyDescent="0.25">
      <c r="B15" s="17" t="s">
        <v>14</v>
      </c>
      <c r="C15" s="17"/>
      <c r="D15" s="18">
        <v>28.131423699999999</v>
      </c>
      <c r="E15" s="2" t="s">
        <v>38</v>
      </c>
      <c r="F15" s="3">
        <f>SUM(D37:D39)</f>
        <v>112.8121209</v>
      </c>
      <c r="G15" s="3">
        <f t="shared" si="0"/>
        <v>97.764246357499999</v>
      </c>
    </row>
    <row r="16" spans="2:9" x14ac:dyDescent="0.25">
      <c r="B16" s="17" t="s">
        <v>15</v>
      </c>
      <c r="C16" s="17"/>
      <c r="D16" s="18">
        <v>24.823119999999999</v>
      </c>
      <c r="E16" s="2" t="s">
        <v>39</v>
      </c>
      <c r="F16" s="3">
        <f>SUM(D40:D42)</f>
        <v>173.8585612</v>
      </c>
      <c r="G16" s="3">
        <f t="shared" si="0"/>
        <v>99.721968357500003</v>
      </c>
    </row>
    <row r="17" spans="2:7" x14ac:dyDescent="0.25">
      <c r="B17" s="17" t="s">
        <v>16</v>
      </c>
      <c r="C17" s="17"/>
      <c r="D17" s="18">
        <v>7.4243926199999999</v>
      </c>
      <c r="E17" s="2" t="s">
        <v>40</v>
      </c>
      <c r="F17" s="3">
        <f>SUM(D43:D45)</f>
        <v>88.817465299999995</v>
      </c>
      <c r="G17" s="3">
        <f t="shared" si="0"/>
        <v>100.5647369875</v>
      </c>
    </row>
    <row r="18" spans="2:7" x14ac:dyDescent="0.25">
      <c r="B18" s="17" t="s">
        <v>17</v>
      </c>
      <c r="C18" s="17"/>
      <c r="D18" s="18">
        <v>11.746483</v>
      </c>
      <c r="E18" s="2" t="s">
        <v>41</v>
      </c>
      <c r="F18" s="3">
        <f>SUM(D46:D48)</f>
        <v>26.770800549999997</v>
      </c>
      <c r="G18" s="3">
        <f t="shared" si="0"/>
        <v>109.5908130875</v>
      </c>
    </row>
    <row r="19" spans="2:7" x14ac:dyDescent="0.25">
      <c r="B19" s="17"/>
      <c r="C19" s="17"/>
      <c r="D19" s="18"/>
      <c r="E19" s="2" t="s">
        <v>42</v>
      </c>
      <c r="F19" s="3">
        <f>SUM(D52:D54)</f>
        <v>148.91642530000001</v>
      </c>
      <c r="G19" s="3">
        <f>AVERAGE(F17:F20)</f>
        <v>116.8162579625</v>
      </c>
    </row>
    <row r="20" spans="2:7" x14ac:dyDescent="0.25">
      <c r="B20" s="15" t="s">
        <v>18</v>
      </c>
      <c r="C20" s="15"/>
      <c r="D20" s="16">
        <v>392.26905033000003</v>
      </c>
      <c r="E20" s="2" t="s">
        <v>43</v>
      </c>
      <c r="F20" s="3">
        <f>SUM(D55:D57)</f>
        <v>202.76034070000003</v>
      </c>
      <c r="G20" s="3">
        <f>AVERAGE(F18:F21)</f>
        <v>121.10157421250001</v>
      </c>
    </row>
    <row r="21" spans="2:7" x14ac:dyDescent="0.25">
      <c r="B21" s="17"/>
      <c r="C21" s="17"/>
      <c r="D21" s="18"/>
      <c r="E21" s="2" t="s">
        <v>44</v>
      </c>
      <c r="F21" s="3">
        <f>SUM(D58:D60)</f>
        <v>105.95873030000001</v>
      </c>
    </row>
    <row r="22" spans="2:7" x14ac:dyDescent="0.25">
      <c r="B22" s="17" t="s">
        <v>6</v>
      </c>
      <c r="C22" s="17"/>
      <c r="D22" s="18">
        <v>21.651148200000002</v>
      </c>
    </row>
    <row r="23" spans="2:7" x14ac:dyDescent="0.25">
      <c r="B23" s="17" t="s">
        <v>7</v>
      </c>
      <c r="C23" s="17"/>
      <c r="D23" s="18">
        <v>47.4531919</v>
      </c>
    </row>
    <row r="24" spans="2:7" x14ac:dyDescent="0.25">
      <c r="B24" s="17" t="s">
        <v>8</v>
      </c>
      <c r="C24" s="17"/>
      <c r="D24" s="18">
        <v>57.170868400000003</v>
      </c>
    </row>
    <row r="25" spans="2:7" x14ac:dyDescent="0.25">
      <c r="B25" s="17" t="s">
        <v>9</v>
      </c>
      <c r="C25" s="17"/>
      <c r="D25" s="18">
        <v>53.231911199999999</v>
      </c>
    </row>
    <row r="26" spans="2:7" x14ac:dyDescent="0.25">
      <c r="B26" s="17" t="s">
        <v>10</v>
      </c>
      <c r="C26" s="17"/>
      <c r="D26" s="18">
        <v>54.588607199999998</v>
      </c>
    </row>
    <row r="27" spans="2:7" x14ac:dyDescent="0.25">
      <c r="B27" s="17" t="s">
        <v>11</v>
      </c>
      <c r="C27" s="17"/>
      <c r="D27" s="18">
        <v>53.787020099999999</v>
      </c>
    </row>
    <row r="28" spans="2:7" x14ac:dyDescent="0.25">
      <c r="B28" s="17" t="s">
        <v>12</v>
      </c>
      <c r="C28" s="17"/>
      <c r="D28" s="18">
        <v>43.452222999999996</v>
      </c>
    </row>
    <row r="29" spans="2:7" x14ac:dyDescent="0.25">
      <c r="B29" s="17" t="s">
        <v>13</v>
      </c>
      <c r="C29" s="17"/>
      <c r="D29" s="18">
        <v>26.570549</v>
      </c>
    </row>
    <row r="30" spans="2:7" x14ac:dyDescent="0.25">
      <c r="B30" s="17" t="s">
        <v>14</v>
      </c>
      <c r="C30" s="18"/>
      <c r="D30" s="18">
        <v>10.963805300000001</v>
      </c>
    </row>
    <row r="31" spans="2:7" x14ac:dyDescent="0.25">
      <c r="B31" s="17" t="s">
        <v>15</v>
      </c>
      <c r="C31" s="18"/>
      <c r="D31" s="18">
        <v>8.4283339900000005</v>
      </c>
    </row>
    <row r="32" spans="2:7" x14ac:dyDescent="0.25">
      <c r="B32" s="17" t="s">
        <v>16</v>
      </c>
      <c r="C32" s="17"/>
      <c r="D32" s="18">
        <v>3.5384590400000002</v>
      </c>
    </row>
    <row r="33" spans="2:13" x14ac:dyDescent="0.25">
      <c r="B33" s="17" t="s">
        <v>17</v>
      </c>
      <c r="C33" s="17"/>
      <c r="D33" s="18">
        <v>11.432933</v>
      </c>
    </row>
    <row r="34" spans="2:13" x14ac:dyDescent="0.25">
      <c r="B34" s="17"/>
      <c r="C34" s="18"/>
      <c r="D34" s="17"/>
    </row>
    <row r="35" spans="2:13" x14ac:dyDescent="0.25">
      <c r="B35" s="15" t="s">
        <v>19</v>
      </c>
      <c r="C35" s="15"/>
      <c r="D35" s="16">
        <v>402.25894794999999</v>
      </c>
    </row>
    <row r="36" spans="2:13" x14ac:dyDescent="0.25">
      <c r="B36" s="17"/>
      <c r="C36" s="17"/>
      <c r="D36" s="18"/>
    </row>
    <row r="37" spans="2:13" x14ac:dyDescent="0.25">
      <c r="B37" s="17" t="s">
        <v>6</v>
      </c>
      <c r="C37" s="17"/>
      <c r="D37" s="18">
        <v>24.718902799999999</v>
      </c>
    </row>
    <row r="38" spans="2:13" x14ac:dyDescent="0.25">
      <c r="B38" s="17" t="s">
        <v>7</v>
      </c>
      <c r="C38" s="17"/>
      <c r="D38" s="18">
        <v>38.295005500000002</v>
      </c>
    </row>
    <row r="39" spans="2:13" x14ac:dyDescent="0.25">
      <c r="B39" s="17" t="s">
        <v>8</v>
      </c>
      <c r="C39" s="17"/>
      <c r="D39" s="18">
        <v>49.798212599999999</v>
      </c>
    </row>
    <row r="40" spans="2:13" x14ac:dyDescent="0.25">
      <c r="B40" s="17" t="s">
        <v>9</v>
      </c>
      <c r="C40" s="17"/>
      <c r="D40" s="18">
        <v>64.619107</v>
      </c>
    </row>
    <row r="41" spans="2:13" x14ac:dyDescent="0.25">
      <c r="B41" s="17" t="s">
        <v>10</v>
      </c>
      <c r="C41" s="17"/>
      <c r="D41" s="18">
        <v>58.936138499999998</v>
      </c>
    </row>
    <row r="42" spans="2:13" x14ac:dyDescent="0.25">
      <c r="B42" s="17" t="s">
        <v>11</v>
      </c>
      <c r="C42" s="17"/>
      <c r="D42" s="18">
        <v>50.303315699999999</v>
      </c>
      <c r="H42" t="s">
        <v>45</v>
      </c>
    </row>
    <row r="43" spans="2:13" x14ac:dyDescent="0.25">
      <c r="B43" s="17" t="s">
        <v>12</v>
      </c>
      <c r="C43" s="17"/>
      <c r="D43" s="18">
        <v>40.974090500000003</v>
      </c>
    </row>
    <row r="44" spans="2:13" x14ac:dyDescent="0.25">
      <c r="B44" s="17" t="s">
        <v>13</v>
      </c>
      <c r="C44" s="17"/>
      <c r="D44" s="18">
        <v>30.399130599999999</v>
      </c>
      <c r="G44" t="s">
        <v>46</v>
      </c>
      <c r="H44" t="s">
        <v>28</v>
      </c>
      <c r="I44" t="s">
        <v>29</v>
      </c>
      <c r="K44" s="4"/>
      <c r="L44" s="4" t="s">
        <v>47</v>
      </c>
      <c r="M44" s="5"/>
    </row>
    <row r="45" spans="2:13" x14ac:dyDescent="0.25">
      <c r="B45" s="17" t="s">
        <v>14</v>
      </c>
      <c r="C45" s="18"/>
      <c r="D45" s="18">
        <v>17.4442442</v>
      </c>
      <c r="K45" s="4" t="s">
        <v>46</v>
      </c>
      <c r="L45" s="4" t="s">
        <v>48</v>
      </c>
      <c r="M45" s="6" t="s">
        <v>49</v>
      </c>
    </row>
    <row r="46" spans="2:13" x14ac:dyDescent="0.25">
      <c r="B46" s="17" t="s">
        <v>15</v>
      </c>
      <c r="C46" s="18"/>
      <c r="D46" s="18">
        <v>7.7335740299999998</v>
      </c>
      <c r="K46" s="4">
        <v>2014</v>
      </c>
      <c r="L46" s="7">
        <v>98.874355080000001</v>
      </c>
      <c r="M46" s="8">
        <v>43.012047315959379</v>
      </c>
    </row>
    <row r="47" spans="2:13" x14ac:dyDescent="0.25">
      <c r="B47" s="17" t="s">
        <v>16</v>
      </c>
      <c r="C47" s="17"/>
      <c r="D47" s="18">
        <v>6.7564433199999998</v>
      </c>
      <c r="G47">
        <v>2014</v>
      </c>
      <c r="H47" t="s">
        <v>30</v>
      </c>
      <c r="I47">
        <v>86.404133299999998</v>
      </c>
      <c r="K47" s="9">
        <v>2015</v>
      </c>
      <c r="L47" s="10">
        <v>98.067262582500007</v>
      </c>
      <c r="M47" s="11">
        <v>51.720512616116288</v>
      </c>
    </row>
    <row r="48" spans="2:13" x14ac:dyDescent="0.25">
      <c r="B48" s="17" t="s">
        <v>17</v>
      </c>
      <c r="C48" s="17"/>
      <c r="D48" s="18">
        <v>12.2807832</v>
      </c>
      <c r="G48">
        <v>2014</v>
      </c>
      <c r="H48" t="s">
        <v>31</v>
      </c>
      <c r="I48">
        <v>163.8923815</v>
      </c>
      <c r="K48" s="9">
        <v>2016</v>
      </c>
      <c r="L48" s="10">
        <v>100.5647369875</v>
      </c>
      <c r="M48" s="11">
        <v>52.691381001627647</v>
      </c>
    </row>
    <row r="49" spans="2:13" x14ac:dyDescent="0.25">
      <c r="B49" s="17"/>
      <c r="C49" s="18"/>
      <c r="D49" s="17"/>
      <c r="G49">
        <v>2014</v>
      </c>
      <c r="H49" t="s">
        <v>32</v>
      </c>
      <c r="I49">
        <v>101.2069099</v>
      </c>
      <c r="K49" s="9">
        <v>2017</v>
      </c>
      <c r="L49" s="10">
        <v>152.54516543333335</v>
      </c>
      <c r="M49" s="11">
        <v>39.602304311953027</v>
      </c>
    </row>
    <row r="50" spans="2:13" x14ac:dyDescent="0.25">
      <c r="B50" s="15" t="s">
        <v>20</v>
      </c>
      <c r="C50" s="15"/>
      <c r="D50" s="16">
        <v>457.6354963</v>
      </c>
      <c r="G50">
        <v>2014</v>
      </c>
      <c r="H50" t="s">
        <v>33</v>
      </c>
      <c r="I50">
        <v>43.99399562</v>
      </c>
      <c r="K50" s="12" t="s">
        <v>50</v>
      </c>
      <c r="L50" s="13">
        <v>109.84406099333334</v>
      </c>
      <c r="M50" s="14">
        <v>52.128962326117751</v>
      </c>
    </row>
    <row r="51" spans="2:13" x14ac:dyDescent="0.25">
      <c r="B51" s="17"/>
      <c r="C51" s="17"/>
      <c r="D51" s="18"/>
      <c r="G51">
        <v>2015</v>
      </c>
      <c r="H51" t="s">
        <v>34</v>
      </c>
      <c r="I51">
        <v>126.27520850000001</v>
      </c>
    </row>
    <row r="52" spans="2:13" x14ac:dyDescent="0.25">
      <c r="B52" s="17" t="s">
        <v>6</v>
      </c>
      <c r="C52" s="17"/>
      <c r="D52" s="18">
        <v>29.610143300000001</v>
      </c>
      <c r="G52">
        <v>2015</v>
      </c>
      <c r="H52" t="s">
        <v>35</v>
      </c>
      <c r="I52">
        <v>161.6075385</v>
      </c>
    </row>
    <row r="53" spans="2:13" x14ac:dyDescent="0.25">
      <c r="B53" s="17" t="s">
        <v>7</v>
      </c>
      <c r="C53" s="17"/>
      <c r="D53" s="18">
        <v>47.072232900000003</v>
      </c>
      <c r="G53">
        <v>2015</v>
      </c>
      <c r="H53" t="s">
        <v>36</v>
      </c>
      <c r="I53">
        <v>80.986577300000008</v>
      </c>
    </row>
    <row r="54" spans="2:13" x14ac:dyDescent="0.25">
      <c r="B54" s="17" t="s">
        <v>8</v>
      </c>
      <c r="C54" s="17"/>
      <c r="D54" s="18">
        <v>72.234049099999993</v>
      </c>
      <c r="G54">
        <v>2015</v>
      </c>
      <c r="H54" t="s">
        <v>37</v>
      </c>
      <c r="I54">
        <v>23.399726030000004</v>
      </c>
    </row>
    <row r="55" spans="2:13" x14ac:dyDescent="0.25">
      <c r="B55" s="17" t="s">
        <v>9</v>
      </c>
      <c r="C55" s="17"/>
      <c r="D55" s="18">
        <v>69.582469200000006</v>
      </c>
      <c r="G55">
        <v>2016</v>
      </c>
      <c r="H55" t="s">
        <v>38</v>
      </c>
      <c r="I55">
        <v>112.8121209</v>
      </c>
    </row>
    <row r="56" spans="2:13" x14ac:dyDescent="0.25">
      <c r="B56" s="17" t="s">
        <v>10</v>
      </c>
      <c r="C56" s="17"/>
      <c r="D56" s="18">
        <v>64.743091899999996</v>
      </c>
      <c r="G56">
        <v>2016</v>
      </c>
      <c r="H56" t="s">
        <v>39</v>
      </c>
      <c r="I56">
        <v>173.8585612</v>
      </c>
    </row>
    <row r="57" spans="2:13" x14ac:dyDescent="0.25">
      <c r="B57" s="17" t="s">
        <v>11</v>
      </c>
      <c r="C57" s="17"/>
      <c r="D57" s="18">
        <v>68.434779599999999</v>
      </c>
      <c r="G57">
        <v>2016</v>
      </c>
      <c r="H57" t="s">
        <v>40</v>
      </c>
      <c r="I57">
        <v>88.817465299999995</v>
      </c>
    </row>
    <row r="58" spans="2:13" x14ac:dyDescent="0.25">
      <c r="B58" s="17" t="s">
        <v>12</v>
      </c>
      <c r="C58" s="17"/>
      <c r="D58" s="18">
        <v>53.0059854</v>
      </c>
      <c r="G58">
        <v>2016</v>
      </c>
      <c r="H58" t="s">
        <v>41</v>
      </c>
      <c r="I58">
        <v>26.770800549999997</v>
      </c>
    </row>
    <row r="59" spans="2:13" x14ac:dyDescent="0.25">
      <c r="B59" s="17" t="s">
        <v>13</v>
      </c>
      <c r="C59" s="17"/>
      <c r="D59" s="18">
        <v>30.898902</v>
      </c>
      <c r="G59">
        <v>2017</v>
      </c>
      <c r="H59" t="s">
        <v>42</v>
      </c>
      <c r="I59">
        <v>148.91642530000001</v>
      </c>
    </row>
    <row r="60" spans="2:13" x14ac:dyDescent="0.25">
      <c r="B60" s="17" t="s">
        <v>14</v>
      </c>
      <c r="C60" s="17"/>
      <c r="D60" s="18">
        <v>22.053842899999999</v>
      </c>
      <c r="G60">
        <v>2017</v>
      </c>
      <c r="H60" t="s">
        <v>43</v>
      </c>
      <c r="I60">
        <v>202.76034070000003</v>
      </c>
    </row>
    <row r="61" spans="2:13" x14ac:dyDescent="0.25">
      <c r="G61">
        <v>2017</v>
      </c>
      <c r="H61" t="s">
        <v>44</v>
      </c>
      <c r="I61">
        <v>105.95873030000001</v>
      </c>
    </row>
    <row r="63" spans="2:13" x14ac:dyDescent="0.25">
      <c r="I63" t="s">
        <v>51</v>
      </c>
    </row>
  </sheetData>
  <mergeCells count="1">
    <mergeCell ref="C1:I2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0"/>
  <sheetViews>
    <sheetView tabSelected="1" topLeftCell="F1" workbookViewId="0">
      <selection activeCell="O15" sqref="O15"/>
    </sheetView>
  </sheetViews>
  <sheetFormatPr baseColWidth="10" defaultRowHeight="15" x14ac:dyDescent="0.25"/>
  <cols>
    <col min="2" max="2" width="15.5703125" customWidth="1"/>
    <col min="3" max="3" width="17.7109375" customWidth="1"/>
    <col min="4" max="4" width="15.5703125" customWidth="1"/>
    <col min="5" max="5" width="16.85546875" customWidth="1"/>
    <col min="8" max="8" width="11.85546875" bestFit="1" customWidth="1"/>
    <col min="9" max="9" width="14.42578125" customWidth="1"/>
    <col min="10" max="10" width="14.28515625" customWidth="1"/>
    <col min="11" max="11" width="13.85546875" customWidth="1"/>
    <col min="12" max="12" width="19" customWidth="1"/>
    <col min="13" max="13" width="19.140625" customWidth="1"/>
  </cols>
  <sheetData>
    <row r="3" spans="1:18" ht="15.75" thickBot="1" x14ac:dyDescent="0.3"/>
    <row r="4" spans="1:18" ht="24" thickBot="1" x14ac:dyDescent="0.4">
      <c r="A4" s="19"/>
      <c r="B4" s="52" t="s">
        <v>4</v>
      </c>
      <c r="C4" s="52"/>
      <c r="D4" s="52"/>
      <c r="E4" s="52"/>
      <c r="G4" s="51" t="s">
        <v>46</v>
      </c>
      <c r="H4" s="51" t="s">
        <v>28</v>
      </c>
      <c r="I4" s="51" t="s">
        <v>55</v>
      </c>
      <c r="J4" s="54" t="s">
        <v>70</v>
      </c>
      <c r="K4" s="50" t="s">
        <v>56</v>
      </c>
      <c r="L4" s="50" t="s">
        <v>57</v>
      </c>
      <c r="M4" s="50" t="s">
        <v>58</v>
      </c>
    </row>
    <row r="5" spans="1:18" ht="15.75" customHeight="1" thickBot="1" x14ac:dyDescent="0.3">
      <c r="A5" s="19"/>
      <c r="B5" s="19"/>
      <c r="G5" s="51"/>
      <c r="H5" s="51"/>
      <c r="I5" s="51"/>
      <c r="J5" s="55"/>
      <c r="K5" s="50"/>
      <c r="L5" s="50"/>
      <c r="M5" s="50"/>
      <c r="N5" s="23"/>
      <c r="O5" s="23"/>
      <c r="P5" s="23"/>
    </row>
    <row r="6" spans="1:18" ht="16.5" thickBot="1" x14ac:dyDescent="0.3">
      <c r="A6" s="22" t="s">
        <v>54</v>
      </c>
      <c r="B6" s="21">
        <v>2014</v>
      </c>
      <c r="C6" s="21">
        <v>2015</v>
      </c>
      <c r="D6" s="21">
        <v>2016</v>
      </c>
      <c r="E6" s="21">
        <v>2017</v>
      </c>
      <c r="G6" s="51"/>
      <c r="H6" s="51"/>
      <c r="I6" s="51"/>
      <c r="J6" s="56"/>
      <c r="K6" s="50"/>
      <c r="L6" s="50"/>
      <c r="M6" s="50"/>
      <c r="N6" s="23"/>
      <c r="O6" s="23"/>
      <c r="P6" s="23"/>
    </row>
    <row r="7" spans="1:18" ht="16.5" thickBot="1" x14ac:dyDescent="0.3">
      <c r="A7" s="20" t="s">
        <v>6</v>
      </c>
      <c r="B7" s="24">
        <v>25.337370199999999</v>
      </c>
      <c r="C7" s="24">
        <v>25.292917599999999</v>
      </c>
      <c r="D7" s="24">
        <v>22.014728399999999</v>
      </c>
      <c r="E7" s="24">
        <v>26.248105500000001</v>
      </c>
      <c r="G7" s="47">
        <v>2014</v>
      </c>
      <c r="H7" s="35">
        <v>1</v>
      </c>
      <c r="I7" s="36">
        <f>SUM(B7:B9)</f>
        <v>94.782470099999998</v>
      </c>
      <c r="J7" s="36"/>
      <c r="K7" s="36"/>
      <c r="L7" s="37"/>
      <c r="M7" s="37"/>
    </row>
    <row r="8" spans="1:18" ht="16.5" thickBot="1" x14ac:dyDescent="0.3">
      <c r="A8" s="20" t="s">
        <v>7</v>
      </c>
      <c r="B8" s="24">
        <v>33.553971799999999</v>
      </c>
      <c r="C8" s="24">
        <v>25.084693099999999</v>
      </c>
      <c r="D8" s="24">
        <v>25.014438500000001</v>
      </c>
      <c r="E8" s="24">
        <v>32.946559499999999</v>
      </c>
      <c r="G8" s="47"/>
      <c r="H8" s="38">
        <v>2</v>
      </c>
      <c r="I8" s="39">
        <f>SUM(B10:B12)</f>
        <v>101.24153320000001</v>
      </c>
      <c r="J8" s="39"/>
      <c r="K8" s="39"/>
      <c r="L8" s="40"/>
      <c r="M8" s="40"/>
    </row>
    <row r="9" spans="1:18" ht="16.5" thickBot="1" x14ac:dyDescent="0.3">
      <c r="A9" s="20" t="s">
        <v>8</v>
      </c>
      <c r="B9" s="24">
        <v>35.891128100000003</v>
      </c>
      <c r="C9" s="24">
        <v>31.5017833</v>
      </c>
      <c r="D9" s="24">
        <v>31.389343199999999</v>
      </c>
      <c r="E9" s="24">
        <v>27.909620499999999</v>
      </c>
      <c r="G9" s="47"/>
      <c r="H9" s="38">
        <v>3</v>
      </c>
      <c r="I9" s="39">
        <f>SUM(B13:B15)</f>
        <v>99.185568599999996</v>
      </c>
      <c r="J9" s="39">
        <f>AVERAGE(I7:I10)</f>
        <v>96.450523300000015</v>
      </c>
      <c r="K9" s="39">
        <f>(J9/4)</f>
        <v>24.112630825000004</v>
      </c>
      <c r="L9" s="40">
        <f>SUM(K9:K10)/2</f>
        <v>23.709409696874999</v>
      </c>
      <c r="M9" s="40">
        <f>(I9/L9)*100</f>
        <v>418.33841444425792</v>
      </c>
    </row>
    <row r="10" spans="1:18" ht="16.5" thickBot="1" x14ac:dyDescent="0.3">
      <c r="A10" s="20" t="s">
        <v>9</v>
      </c>
      <c r="B10" s="24">
        <v>35.400925399999998</v>
      </c>
      <c r="C10" s="24">
        <v>28.212440300000001</v>
      </c>
      <c r="D10" s="24">
        <v>23.931483799999999</v>
      </c>
      <c r="E10" s="24">
        <v>28.967382300000001</v>
      </c>
      <c r="G10" s="47"/>
      <c r="H10" s="41">
        <v>4</v>
      </c>
      <c r="I10" s="42">
        <f>SUM(B16:B18)</f>
        <v>90.592521300000016</v>
      </c>
      <c r="J10" s="42">
        <f>AVERAGE(I8:I11)</f>
        <v>93.224754274999995</v>
      </c>
      <c r="K10" s="42">
        <f>(J10/4)</f>
        <v>23.306188568749999</v>
      </c>
      <c r="L10" s="43">
        <f>SUM(K10:K11)/2</f>
        <v>22.684275165624999</v>
      </c>
      <c r="M10" s="43">
        <f>(I10/L10)*100</f>
        <v>399.36264499771596</v>
      </c>
      <c r="O10" s="57" t="s">
        <v>61</v>
      </c>
      <c r="P10" s="53">
        <f>AVERAGE(I7,I11,I15,I19)</f>
        <v>85.546164924999999</v>
      </c>
      <c r="Q10" t="s">
        <v>66</v>
      </c>
      <c r="R10" s="53">
        <f>P10-P15</f>
        <v>-1.2562065500000017</v>
      </c>
    </row>
    <row r="11" spans="1:18" ht="16.5" thickBot="1" x14ac:dyDescent="0.3">
      <c r="A11" s="20" t="s">
        <v>10</v>
      </c>
      <c r="B11" s="24">
        <v>34.223026500000003</v>
      </c>
      <c r="C11" s="24">
        <v>23.324107099999999</v>
      </c>
      <c r="D11" s="24">
        <v>29.416324899999999</v>
      </c>
      <c r="E11" s="24">
        <v>28.7875026</v>
      </c>
      <c r="G11" s="47">
        <v>2015</v>
      </c>
      <c r="H11" s="35">
        <v>1</v>
      </c>
      <c r="I11" s="36">
        <f>SUM(C7:C9)</f>
        <v>81.879393999999991</v>
      </c>
      <c r="J11" s="36">
        <f>AVERAGE(I9:I12)</f>
        <v>88.249447050000001</v>
      </c>
      <c r="K11" s="36">
        <f t="shared" ref="K10:K20" si="0">(J11/4)</f>
        <v>22.0623617625</v>
      </c>
      <c r="L11" s="36">
        <f>SUM(K11:K12)/2</f>
        <v>21.341135731249999</v>
      </c>
      <c r="M11" s="36">
        <f t="shared" ref="M11:M18" si="1">(I11/L11)*100</f>
        <v>383.6693371482724</v>
      </c>
      <c r="O11" s="57" t="s">
        <v>62</v>
      </c>
      <c r="P11" s="53">
        <f>AVERAGE(I8,I12,I16,I20)</f>
        <v>86.388003099999992</v>
      </c>
      <c r="Q11" t="s">
        <v>67</v>
      </c>
      <c r="R11" s="53">
        <f>P11-P15</f>
        <v>-0.41436837500000934</v>
      </c>
    </row>
    <row r="12" spans="1:18" ht="16.5" thickBot="1" x14ac:dyDescent="0.3">
      <c r="A12" s="20" t="s">
        <v>11</v>
      </c>
      <c r="B12" s="24">
        <v>31.617581300000001</v>
      </c>
      <c r="C12" s="24">
        <v>29.8037569</v>
      </c>
      <c r="D12" s="24">
        <v>28.297306800000001</v>
      </c>
      <c r="E12" s="24">
        <v>23.5701745</v>
      </c>
      <c r="G12" s="47"/>
      <c r="H12" s="38">
        <v>2</v>
      </c>
      <c r="I12" s="39">
        <f>SUM(C10:C12)</f>
        <v>81.3403043</v>
      </c>
      <c r="J12" s="39">
        <f t="shared" ref="J12:J19" si="2">AVERAGE(I10:I13)</f>
        <v>82.479638800000004</v>
      </c>
      <c r="K12" s="39">
        <f t="shared" si="0"/>
        <v>20.619909700000001</v>
      </c>
      <c r="L12" s="39">
        <f t="shared" ref="L10:L19" si="3">SUM(K12:K13)/2</f>
        <v>20.245205053124998</v>
      </c>
      <c r="M12" s="39">
        <f t="shared" si="1"/>
        <v>401.77565051357442</v>
      </c>
      <c r="O12" s="57" t="s">
        <v>63</v>
      </c>
      <c r="P12" s="53">
        <f>AVERAGE(I9,I13,I17,I20)</f>
        <v>90.184366874999995</v>
      </c>
      <c r="Q12" t="s">
        <v>68</v>
      </c>
      <c r="R12" s="53">
        <f>P12-P15</f>
        <v>3.3819953999999939</v>
      </c>
    </row>
    <row r="13" spans="1:18" ht="16.5" thickBot="1" x14ac:dyDescent="0.3">
      <c r="A13" s="20" t="s">
        <v>12</v>
      </c>
      <c r="B13" s="24">
        <v>31.3371906</v>
      </c>
      <c r="C13" s="24">
        <v>24.395568399999998</v>
      </c>
      <c r="D13" s="24">
        <v>28.300373100000002</v>
      </c>
      <c r="E13" s="24">
        <v>26.354684800000001</v>
      </c>
      <c r="G13" s="47"/>
      <c r="H13" s="38">
        <v>3</v>
      </c>
      <c r="I13" s="39">
        <f>SUM(C13:C15)</f>
        <v>76.106335599999994</v>
      </c>
      <c r="J13" s="39">
        <f t="shared" si="2"/>
        <v>79.482001624999995</v>
      </c>
      <c r="K13" s="39">
        <f t="shared" si="0"/>
        <v>19.870500406249999</v>
      </c>
      <c r="L13" s="39">
        <f t="shared" si="3"/>
        <v>19.762347784374999</v>
      </c>
      <c r="M13" s="39">
        <f t="shared" si="1"/>
        <v>385.10776366446242</v>
      </c>
      <c r="O13" s="57" t="s">
        <v>64</v>
      </c>
      <c r="P13" s="53">
        <f>AVERAGE(I10,I14,I18,I21)</f>
        <v>85.090951000000004</v>
      </c>
      <c r="Q13" t="s">
        <v>69</v>
      </c>
      <c r="R13" s="53">
        <f>P13-P15</f>
        <v>-1.7114204749999971</v>
      </c>
    </row>
    <row r="14" spans="1:18" ht="16.5" thickBot="1" x14ac:dyDescent="0.3">
      <c r="A14" s="20" t="s">
        <v>13</v>
      </c>
      <c r="B14" s="24">
        <v>29.600505500000001</v>
      </c>
      <c r="C14" s="24">
        <v>24.952187599999998</v>
      </c>
      <c r="D14" s="24">
        <v>40.648112699999999</v>
      </c>
      <c r="E14" s="24">
        <v>28.3306869</v>
      </c>
      <c r="G14" s="47"/>
      <c r="H14" s="41">
        <v>4</v>
      </c>
      <c r="I14" s="42">
        <f>SUM(C16:C18)</f>
        <v>78.601972599999996</v>
      </c>
      <c r="J14" s="42">
        <f t="shared" si="2"/>
        <v>78.616780649999995</v>
      </c>
      <c r="K14" s="42">
        <f t="shared" si="0"/>
        <v>19.654195162499999</v>
      </c>
      <c r="L14" s="42">
        <f t="shared" si="3"/>
        <v>19.663720512499999</v>
      </c>
      <c r="M14" s="42">
        <f t="shared" si="1"/>
        <v>399.73092859021074</v>
      </c>
    </row>
    <row r="15" spans="1:18" ht="16.5" thickBot="1" x14ac:dyDescent="0.3">
      <c r="A15" s="20" t="s">
        <v>14</v>
      </c>
      <c r="B15" s="24">
        <v>38.2478725</v>
      </c>
      <c r="C15" s="24">
        <v>26.758579600000001</v>
      </c>
      <c r="D15" s="24">
        <v>35.172018100000003</v>
      </c>
      <c r="E15" s="24">
        <v>23.673393000000001</v>
      </c>
      <c r="G15" s="47">
        <v>2016</v>
      </c>
      <c r="H15" s="38">
        <v>1</v>
      </c>
      <c r="I15" s="39">
        <f>SUM(D7:D9)</f>
        <v>78.418510099999992</v>
      </c>
      <c r="J15" s="39">
        <f t="shared" si="2"/>
        <v>78.692983449999986</v>
      </c>
      <c r="K15" s="39">
        <f t="shared" si="0"/>
        <v>19.673245862499996</v>
      </c>
      <c r="L15" s="39">
        <f t="shared" si="3"/>
        <v>20.548688621874998</v>
      </c>
      <c r="M15" s="39">
        <f t="shared" si="1"/>
        <v>381.62294218872916</v>
      </c>
      <c r="O15" t="s">
        <v>65</v>
      </c>
      <c r="P15" s="53">
        <f>AVERAGE(P10:P13)</f>
        <v>86.802371475000001</v>
      </c>
    </row>
    <row r="16" spans="1:18" ht="16.5" thickBot="1" x14ac:dyDescent="0.3">
      <c r="A16" s="20" t="s">
        <v>15</v>
      </c>
      <c r="B16" s="24">
        <v>27.253674100000001</v>
      </c>
      <c r="C16" s="24">
        <v>23.6804688</v>
      </c>
      <c r="D16" s="24">
        <v>31.068173900000001</v>
      </c>
      <c r="E16" s="25"/>
      <c r="G16" s="47"/>
      <c r="H16" s="38">
        <v>2</v>
      </c>
      <c r="I16" s="39">
        <f>SUM(D10:D12)</f>
        <v>81.645115500000003</v>
      </c>
      <c r="J16" s="39">
        <f t="shared" si="2"/>
        <v>85.696525524999998</v>
      </c>
      <c r="K16" s="39">
        <f t="shared" si="0"/>
        <v>21.42413138125</v>
      </c>
      <c r="L16" s="39">
        <f t="shared" si="3"/>
        <v>21.868149281249998</v>
      </c>
      <c r="M16" s="39">
        <f t="shared" si="1"/>
        <v>373.3517384116426</v>
      </c>
    </row>
    <row r="17" spans="1:13" ht="16.5" thickBot="1" x14ac:dyDescent="0.3">
      <c r="A17" s="20" t="s">
        <v>16</v>
      </c>
      <c r="B17" s="24">
        <v>27.827838100000001</v>
      </c>
      <c r="C17" s="24">
        <v>26.190042900000002</v>
      </c>
      <c r="D17" s="24">
        <v>29.529737099999998</v>
      </c>
      <c r="E17" s="25"/>
      <c r="G17" s="47"/>
      <c r="H17" s="38">
        <v>3</v>
      </c>
      <c r="I17" s="39">
        <f>SUM(D13:D15)</f>
        <v>104.1205039</v>
      </c>
      <c r="J17" s="39">
        <f t="shared" si="2"/>
        <v>89.248668724999987</v>
      </c>
      <c r="K17" s="39">
        <f t="shared" si="0"/>
        <v>22.312167181249997</v>
      </c>
      <c r="L17" s="39">
        <f t="shared" si="3"/>
        <v>22.583597662499997</v>
      </c>
      <c r="M17" s="39">
        <f t="shared" si="1"/>
        <v>461.04480542040392</v>
      </c>
    </row>
    <row r="18" spans="1:13" ht="16.5" thickBot="1" x14ac:dyDescent="0.3">
      <c r="A18" s="20" t="s">
        <v>17</v>
      </c>
      <c r="B18" s="24">
        <v>35.511009100000003</v>
      </c>
      <c r="C18" s="24">
        <v>28.731460899999998</v>
      </c>
      <c r="D18" s="24">
        <v>32.212634399999999</v>
      </c>
      <c r="E18" s="25"/>
      <c r="G18" s="47"/>
      <c r="H18" s="41">
        <v>4</v>
      </c>
      <c r="I18" s="42">
        <f>SUM(D16:D18)</f>
        <v>92.810545399999995</v>
      </c>
      <c r="J18" s="42">
        <f t="shared" si="2"/>
        <v>91.420112575000005</v>
      </c>
      <c r="K18" s="42">
        <f t="shared" si="0"/>
        <v>22.855028143750001</v>
      </c>
      <c r="L18" s="42">
        <f t="shared" si="3"/>
        <v>22.845026390625002</v>
      </c>
      <c r="M18" s="42">
        <f t="shared" si="1"/>
        <v>406.26149347801589</v>
      </c>
    </row>
    <row r="19" spans="1:13" ht="16.5" thickBot="1" x14ac:dyDescent="0.3">
      <c r="A19" s="19"/>
      <c r="B19" s="26">
        <v>385.80209320000006</v>
      </c>
      <c r="C19" s="26">
        <v>317.92800649999992</v>
      </c>
      <c r="D19" s="26">
        <v>356.99467489999995</v>
      </c>
      <c r="E19" s="26">
        <v>246.78810960000001</v>
      </c>
      <c r="G19" s="47">
        <v>2017</v>
      </c>
      <c r="H19" s="38">
        <v>1</v>
      </c>
      <c r="I19" s="39">
        <f>SUM(E7:E9)</f>
        <v>87.104285500000003</v>
      </c>
      <c r="J19" s="39">
        <f t="shared" si="2"/>
        <v>91.340098549999993</v>
      </c>
      <c r="K19" s="39">
        <f t="shared" si="0"/>
        <v>22.835024637499998</v>
      </c>
      <c r="L19" s="39">
        <f t="shared" si="3"/>
        <v>22.029970287499999</v>
      </c>
      <c r="M19" s="39">
        <f>(I19/L19)*100</f>
        <v>395.3899363605758</v>
      </c>
    </row>
    <row r="20" spans="1:13" ht="16.5" thickBot="1" x14ac:dyDescent="0.3">
      <c r="G20" s="47"/>
      <c r="H20" s="38">
        <v>2</v>
      </c>
      <c r="I20" s="39">
        <f>SUM(E10:E12)</f>
        <v>81.325059400000001</v>
      </c>
      <c r="J20" s="39">
        <f>AVERAGE(I18:I21)</f>
        <v>84.899663750000002</v>
      </c>
      <c r="K20" s="39">
        <f t="shared" si="0"/>
        <v>21.2249159375</v>
      </c>
      <c r="L20" s="39"/>
      <c r="M20" s="39"/>
    </row>
    <row r="21" spans="1:13" ht="16.5" thickBot="1" x14ac:dyDescent="0.3">
      <c r="A21" s="19"/>
      <c r="B21" s="19"/>
      <c r="G21" s="47"/>
      <c r="H21" s="41">
        <v>3</v>
      </c>
      <c r="I21" s="42">
        <f>SUM(E13:E15)</f>
        <v>78.358764700000009</v>
      </c>
      <c r="J21" s="42"/>
      <c r="K21" s="42"/>
      <c r="L21" s="42"/>
      <c r="M21" s="42"/>
    </row>
    <row r="24" spans="1:13" x14ac:dyDescent="0.25">
      <c r="G24" s="46" t="s">
        <v>60</v>
      </c>
      <c r="H24" s="46"/>
      <c r="I24" s="46"/>
      <c r="J24" s="46"/>
      <c r="K24" s="46"/>
    </row>
    <row r="25" spans="1:13" ht="15.75" thickBot="1" x14ac:dyDescent="0.3"/>
    <row r="26" spans="1:13" ht="15.75" thickBot="1" x14ac:dyDescent="0.3">
      <c r="G26" s="49" t="s">
        <v>46</v>
      </c>
      <c r="H26" s="48" t="s">
        <v>28</v>
      </c>
      <c r="I26" s="48"/>
      <c r="J26" s="48"/>
      <c r="K26" s="48"/>
    </row>
    <row r="27" spans="1:13" ht="16.5" thickBot="1" x14ac:dyDescent="0.3">
      <c r="G27" s="49"/>
      <c r="H27" s="27">
        <v>1</v>
      </c>
      <c r="I27" s="28">
        <v>2</v>
      </c>
      <c r="J27" s="28">
        <v>3</v>
      </c>
      <c r="K27" s="28">
        <v>4</v>
      </c>
    </row>
    <row r="28" spans="1:13" ht="15.75" thickBot="1" x14ac:dyDescent="0.3">
      <c r="G28" s="28">
        <v>2014</v>
      </c>
      <c r="H28" s="31" t="s">
        <v>59</v>
      </c>
      <c r="I28" s="31" t="s">
        <v>59</v>
      </c>
      <c r="J28" s="31">
        <v>418.34</v>
      </c>
      <c r="K28" s="32">
        <f>M10</f>
        <v>399.36264499771596</v>
      </c>
    </row>
    <row r="29" spans="1:13" ht="15.75" thickBot="1" x14ac:dyDescent="0.3">
      <c r="G29" s="28">
        <v>2015</v>
      </c>
      <c r="H29" s="33">
        <f>M11</f>
        <v>383.6693371482724</v>
      </c>
      <c r="I29" s="33">
        <f>M12</f>
        <v>401.77565051357442</v>
      </c>
      <c r="J29" s="33">
        <f>M13</f>
        <v>385.10776366446242</v>
      </c>
      <c r="K29" s="32">
        <f>M14</f>
        <v>399.73092859021074</v>
      </c>
    </row>
    <row r="30" spans="1:13" ht="15.75" thickBot="1" x14ac:dyDescent="0.3">
      <c r="G30" s="28">
        <v>2016</v>
      </c>
      <c r="H30" s="33">
        <f>M15</f>
        <v>381.62294218872916</v>
      </c>
      <c r="I30" s="33">
        <f>M16</f>
        <v>373.3517384116426</v>
      </c>
      <c r="J30" s="33">
        <f>M17</f>
        <v>461.04480542040392</v>
      </c>
      <c r="K30" s="32">
        <f>M18</f>
        <v>406.26149347801589</v>
      </c>
    </row>
    <row r="31" spans="1:13" ht="15.75" thickBot="1" x14ac:dyDescent="0.3">
      <c r="G31" s="34">
        <v>2017</v>
      </c>
      <c r="H31" s="44">
        <f>M19</f>
        <v>395.3899363605758</v>
      </c>
      <c r="I31" s="29" t="s">
        <v>59</v>
      </c>
      <c r="J31" s="29" t="s">
        <v>59</v>
      </c>
      <c r="K31" s="30" t="s">
        <v>59</v>
      </c>
    </row>
    <row r="34" spans="1:1" ht="15.75" x14ac:dyDescent="0.25">
      <c r="A34" s="19"/>
    </row>
    <row r="36" spans="1:1" ht="15.75" x14ac:dyDescent="0.25">
      <c r="A36" s="19"/>
    </row>
    <row r="49" spans="1:1" ht="15.75" x14ac:dyDescent="0.25">
      <c r="A49" s="19"/>
    </row>
    <row r="51" spans="1:1" ht="15.75" x14ac:dyDescent="0.25">
      <c r="A51" s="19"/>
    </row>
    <row r="60" spans="1:1" ht="15.75" x14ac:dyDescent="0.25">
      <c r="A60" s="19"/>
    </row>
  </sheetData>
  <mergeCells count="15">
    <mergeCell ref="G4:G6"/>
    <mergeCell ref="M4:M6"/>
    <mergeCell ref="G7:G10"/>
    <mergeCell ref="G11:G14"/>
    <mergeCell ref="B4:E4"/>
    <mergeCell ref="L4:L6"/>
    <mergeCell ref="K4:K6"/>
    <mergeCell ref="J4:J6"/>
    <mergeCell ref="I4:I6"/>
    <mergeCell ref="H4:H6"/>
    <mergeCell ref="G24:K24"/>
    <mergeCell ref="G15:G18"/>
    <mergeCell ref="G19:G21"/>
    <mergeCell ref="H26:K26"/>
    <mergeCell ref="G26:G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Espinoza</cp:lastModifiedBy>
  <dcterms:created xsi:type="dcterms:W3CDTF">2017-12-06T05:33:17Z</dcterms:created>
  <dcterms:modified xsi:type="dcterms:W3CDTF">2017-12-06T21:50:29Z</dcterms:modified>
</cp:coreProperties>
</file>