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-1\CIRCUITOS ELECTRICOS I-EE320-O\Laboratorios\labo 6\"/>
    </mc:Choice>
  </mc:AlternateContent>
  <xr:revisionPtr revIDLastSave="0" documentId="8_{8B32A043-556B-42A5-BDD1-88AE2408175E}" xr6:coauthVersionLast="37" xr6:coauthVersionMax="37" xr10:uidLastSave="{00000000-0000-0000-0000-000000000000}"/>
  <bookViews>
    <workbookView xWindow="0" yWindow="0" windowWidth="23040" windowHeight="9060" xr2:uid="{F943E0BE-D566-4031-BF4E-0C887A36B7EE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27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<sst xmlns="http://schemas.openxmlformats.org/spreadsheetml/2006/main" count="52" uniqueCount="8">
  <si>
    <t>Vr</t>
  </si>
  <si>
    <t>Vc</t>
  </si>
  <si>
    <t>I</t>
  </si>
  <si>
    <t>carga</t>
  </si>
  <si>
    <t>Tiempo</t>
  </si>
  <si>
    <t>I mA</t>
  </si>
  <si>
    <t>descarga</t>
  </si>
  <si>
    <t>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</si>
</sst>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99060</xdr:colOff>
      <xdr:row>25</xdr:row>
      <xdr:rowOff>129540</xdr:rowOff>
    </xdr:from>
    <xdr:ext cx="31242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F4D782A-2956-41A3-9CEA-895DBF5FEEB8}"/>
                </a:ext>
              </a:extLst>
            </xdr:cNvPr>
            <xdr:cNvSpPr txBox="1"/>
          </xdr:nvSpPr>
          <xdr:spPr>
            <a:xfrm>
              <a:off x="4061460" y="4701540"/>
              <a:ext cx="31242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PE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𝜏</m:t>
                  </m:r>
                </m:oMath>
              </a14:m>
              <a:r>
                <a:rPr lang="es-PE" sz="1600"/>
                <a:t>=</a:t>
              </a: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F4D782A-2956-41A3-9CEA-895DBF5FEEB8}"/>
                </a:ext>
              </a:extLst>
            </xdr:cNvPr>
            <xdr:cNvSpPr txBox="1"/>
          </xdr:nvSpPr>
          <xdr:spPr>
            <a:xfrm>
              <a:off x="4061460" y="4701540"/>
              <a:ext cx="31242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s-PE" sz="1600"/>
                <a:t>=</a:t>
              </a:r>
            </a:p>
          </xdr:txBody>
        </xdr:sp>
      </mc:Fallback>
    </mc:AlternateContent>
    <xdr:clientData/>
  </xdr:oneCellAnchor>
  <xdr:oneCellAnchor>
    <xdr:from>
      <xdr:col>5</xdr:col>
      <xdr:colOff>76200</xdr:colOff>
      <xdr:row>26</xdr:row>
      <xdr:rowOff>137160</xdr:rowOff>
    </xdr:from>
    <xdr:ext cx="49530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C1B505D-54E4-42A2-ABF1-5A917689E28C}"/>
                </a:ext>
              </a:extLst>
            </xdr:cNvPr>
            <xdr:cNvSpPr txBox="1"/>
          </xdr:nvSpPr>
          <xdr:spPr>
            <a:xfrm>
              <a:off x="4038600" y="4892040"/>
              <a:ext cx="4953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5</m:t>
                  </m:r>
                  <m:r>
                    <a:rPr lang="es-PE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𝜏</m:t>
                  </m:r>
                </m:oMath>
              </a14:m>
              <a:r>
                <a:rPr lang="es-PE" sz="1600"/>
                <a:t>=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C1B505D-54E4-42A2-ABF1-5A917689E28C}"/>
                </a:ext>
              </a:extLst>
            </xdr:cNvPr>
            <xdr:cNvSpPr txBox="1"/>
          </xdr:nvSpPr>
          <xdr:spPr>
            <a:xfrm>
              <a:off x="4038600" y="4892040"/>
              <a:ext cx="4953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:r>
                <a:rPr lang="es-PE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s-PE" sz="1600"/>
                <a:t>=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6F72-1EDF-4B08-A8CF-4C76164739BD}">
  <dimension ref="C2:O28"/>
  <sheetViews>
    <sheetView tabSelected="1" workbookViewId="0">
      <selection activeCell="I26" sqref="I26"/>
    </sheetView>
  </sheetViews>
  <sheetFormatPr baseColWidth="10" defaultRowHeight="14.4" x14ac:dyDescent="0.3"/>
  <sheetData>
    <row r="2" spans="3:15" x14ac:dyDescent="0.3">
      <c r="E2">
        <v>12</v>
      </c>
      <c r="G2">
        <v>51000</v>
      </c>
      <c r="I2">
        <v>2.2000000000000001E-3</v>
      </c>
      <c r="K2">
        <v>11.660457358437842</v>
      </c>
    </row>
    <row r="4" spans="3:15" x14ac:dyDescent="0.3">
      <c r="C4" s="1" t="s">
        <v>3</v>
      </c>
      <c r="D4" t="s">
        <v>4</v>
      </c>
      <c r="E4" t="s">
        <v>1</v>
      </c>
      <c r="F4" t="s">
        <v>0</v>
      </c>
      <c r="G4" t="s">
        <v>2</v>
      </c>
      <c r="H4" t="s">
        <v>5</v>
      </c>
      <c r="J4" t="s">
        <v>6</v>
      </c>
      <c r="K4" t="s">
        <v>4</v>
      </c>
      <c r="L4" t="s">
        <v>1</v>
      </c>
      <c r="M4" t="s">
        <v>0</v>
      </c>
      <c r="N4" t="s">
        <v>2</v>
      </c>
      <c r="O4" t="s">
        <v>5</v>
      </c>
    </row>
    <row r="5" spans="3:15" x14ac:dyDescent="0.3">
      <c r="C5" s="1">
        <v>1</v>
      </c>
      <c r="D5" s="1">
        <v>20</v>
      </c>
      <c r="E5" s="2">
        <f>$E$2*(1-(EXP(-D5/($G$2*$I$2))))</f>
        <v>1.9592327530933029</v>
      </c>
      <c r="F5" s="2">
        <f>$E$2*(EXP(-D5/($G$2*$I$2)))</f>
        <v>10.040767246906697</v>
      </c>
      <c r="G5" s="2">
        <f>$E$2*(EXP(-D5/($G$2*$I$2)))/$G$2</f>
        <v>1.9687778915503326E-4</v>
      </c>
      <c r="H5" s="2">
        <f>G5*1000</f>
        <v>0.19687778915503326</v>
      </c>
      <c r="J5" s="1">
        <v>1</v>
      </c>
      <c r="K5" s="1">
        <v>20</v>
      </c>
      <c r="L5" s="2">
        <f>$K$2*(EXP(-K5/($G$2*$I$2)))</f>
        <v>9.7566615273795723</v>
      </c>
      <c r="M5" s="2">
        <f>$K$2*(EXP(-K5/($G$2*$I$2)))</f>
        <v>9.7566615273795723</v>
      </c>
      <c r="N5" s="2">
        <f>$K$2*(EXP(-K5/($G$2*$I$2)))/$G$2</f>
        <v>1.9130708877214848E-4</v>
      </c>
      <c r="O5" s="2">
        <f>N5*1000</f>
        <v>0.19130708877214847</v>
      </c>
    </row>
    <row r="6" spans="3:15" x14ac:dyDescent="0.3">
      <c r="C6" s="1">
        <v>2</v>
      </c>
      <c r="D6" s="1">
        <f>D5+20</f>
        <v>40</v>
      </c>
      <c r="E6" s="2">
        <f t="shared" ref="E6:E24" si="0">$E$2*(1-(EXP(-D6/($G$2*$I$2))))</f>
        <v>3.5985827577871419</v>
      </c>
      <c r="F6" s="2">
        <f>$E$2*(EXP(-D6/($G$2*$I$2)))</f>
        <v>8.4014172422128581</v>
      </c>
      <c r="G6" s="2">
        <f t="shared" ref="G6:G24" si="1">$E$2*(EXP(-D6/($G$2*$I$2)))/$G$2</f>
        <v>1.6473367141593839E-4</v>
      </c>
      <c r="H6" s="2">
        <f t="shared" ref="H6:H24" si="2">G6*1000</f>
        <v>0.16473367141593839</v>
      </c>
      <c r="J6" s="1">
        <v>2</v>
      </c>
      <c r="K6" s="1">
        <f>K5+20</f>
        <v>40</v>
      </c>
      <c r="L6" s="2">
        <f t="shared" ref="L6:M24" si="3">$K$2*(EXP(-K6/($G$2*$I$2)))</f>
        <v>8.1636972919389574</v>
      </c>
      <c r="M6" s="2">
        <f t="shared" ref="M6:M24" si="4">$K$2*(EXP(-K6/($G$2*$I$2)))</f>
        <v>8.1636972919389574</v>
      </c>
      <c r="N6" s="2">
        <f t="shared" ref="N6:N24" si="5">$K$2*(EXP(-K6/($G$2*$I$2)))/$G$2</f>
        <v>1.6007249592037173E-4</v>
      </c>
      <c r="O6" s="2">
        <f t="shared" ref="O6:O24" si="6">N6*1000</f>
        <v>0.16007249592037173</v>
      </c>
    </row>
    <row r="7" spans="3:15" x14ac:dyDescent="0.3">
      <c r="C7" s="1">
        <v>3</v>
      </c>
      <c r="D7" s="1">
        <f t="shared" ref="D7:D24" si="7">D6+20</f>
        <v>60</v>
      </c>
      <c r="E7" s="2">
        <f t="shared" si="0"/>
        <v>4.9702770772326623</v>
      </c>
      <c r="F7" s="2">
        <f>$E$2*(EXP(-D7/($G$2*$I$2)))</f>
        <v>7.0297229227673377</v>
      </c>
      <c r="G7" s="2">
        <f t="shared" si="1"/>
        <v>1.3783770436798701E-4</v>
      </c>
      <c r="H7" s="2">
        <f t="shared" si="2"/>
        <v>0.13783770436798701</v>
      </c>
      <c r="J7" s="1">
        <v>3</v>
      </c>
      <c r="K7" s="1">
        <f t="shared" ref="K7:K24" si="8">K6+20</f>
        <v>60</v>
      </c>
      <c r="L7" s="2">
        <f t="shared" si="3"/>
        <v>6.8308153652134651</v>
      </c>
      <c r="M7" s="2">
        <f t="shared" si="4"/>
        <v>6.8308153652134651</v>
      </c>
      <c r="N7" s="2">
        <f t="shared" si="5"/>
        <v>1.3393755618065618E-4</v>
      </c>
      <c r="O7" s="2">
        <f t="shared" si="6"/>
        <v>0.13393755618065617</v>
      </c>
    </row>
    <row r="8" spans="3:15" x14ac:dyDescent="0.3">
      <c r="C8" s="1">
        <v>4</v>
      </c>
      <c r="D8" s="1">
        <f t="shared" si="7"/>
        <v>80</v>
      </c>
      <c r="E8" s="2">
        <f t="shared" si="0"/>
        <v>6.1180156935207073</v>
      </c>
      <c r="F8" s="2">
        <f>$E$2*(EXP(-D8/($G$2*$I$2)))</f>
        <v>5.8819843064792927</v>
      </c>
      <c r="G8" s="2">
        <f t="shared" si="1"/>
        <v>1.1533302561724104E-4</v>
      </c>
      <c r="H8" s="2">
        <f t="shared" si="2"/>
        <v>0.11533302561724104</v>
      </c>
      <c r="J8" s="1">
        <v>4</v>
      </c>
      <c r="K8" s="1">
        <f t="shared" si="8"/>
        <v>80</v>
      </c>
      <c r="L8" s="2">
        <f t="shared" si="3"/>
        <v>5.715552265725198</v>
      </c>
      <c r="M8" s="2">
        <f t="shared" si="4"/>
        <v>5.715552265725198</v>
      </c>
      <c r="N8" s="2">
        <f t="shared" si="5"/>
        <v>1.1206965226912153E-4</v>
      </c>
      <c r="O8" s="2">
        <f t="shared" si="6"/>
        <v>0.11206965226912152</v>
      </c>
    </row>
    <row r="9" spans="3:15" x14ac:dyDescent="0.3">
      <c r="C9" s="1">
        <v>5</v>
      </c>
      <c r="D9" s="1">
        <f t="shared" si="7"/>
        <v>100</v>
      </c>
      <c r="E9" s="2">
        <f t="shared" si="0"/>
        <v>7.0783637190569593</v>
      </c>
      <c r="F9" s="2">
        <f>$E$2*(EXP(-D9/($G$2*$I$2)))</f>
        <v>4.9216362809430407</v>
      </c>
      <c r="G9" s="2">
        <f t="shared" si="1"/>
        <v>9.650267217535374E-5</v>
      </c>
      <c r="H9" s="2">
        <f t="shared" si="2"/>
        <v>9.6502672175353743E-2</v>
      </c>
      <c r="J9" s="1">
        <v>5</v>
      </c>
      <c r="K9" s="1">
        <f t="shared" si="8"/>
        <v>100</v>
      </c>
      <c r="L9" s="2">
        <f t="shared" si="3"/>
        <v>4.7823774989730783</v>
      </c>
      <c r="M9" s="2">
        <f t="shared" si="4"/>
        <v>4.7823774989730783</v>
      </c>
      <c r="N9" s="2">
        <f t="shared" si="5"/>
        <v>9.377210782300154E-5</v>
      </c>
      <c r="O9" s="2">
        <f t="shared" si="6"/>
        <v>9.3772107823001535E-2</v>
      </c>
    </row>
    <row r="10" spans="3:15" x14ac:dyDescent="0.3">
      <c r="C10" s="1">
        <v>6</v>
      </c>
      <c r="D10" s="1">
        <f t="shared" si="7"/>
        <v>120</v>
      </c>
      <c r="E10" s="2">
        <f t="shared" si="0"/>
        <v>7.8819163024266192</v>
      </c>
      <c r="F10" s="2">
        <f>$E$2*(EXP(-D10/($G$2*$I$2)))</f>
        <v>4.1180836975733808</v>
      </c>
      <c r="G10" s="2">
        <f t="shared" si="1"/>
        <v>8.074673916810551E-5</v>
      </c>
      <c r="H10" s="2">
        <f t="shared" si="2"/>
        <v>8.0746739168105514E-2</v>
      </c>
      <c r="J10" s="1">
        <v>6</v>
      </c>
      <c r="K10" s="1">
        <f t="shared" si="8"/>
        <v>120</v>
      </c>
      <c r="L10" s="2">
        <f t="shared" si="3"/>
        <v>4.0015616128360367</v>
      </c>
      <c r="M10" s="2">
        <f t="shared" si="4"/>
        <v>4.0015616128360367</v>
      </c>
      <c r="N10" s="2">
        <f t="shared" si="5"/>
        <v>7.846199240854974E-5</v>
      </c>
      <c r="O10" s="2">
        <f t="shared" si="6"/>
        <v>7.8461992408549744E-2</v>
      </c>
    </row>
    <row r="11" spans="3:15" x14ac:dyDescent="0.3">
      <c r="C11" s="1">
        <v>7</v>
      </c>
      <c r="D11" s="1">
        <f t="shared" si="7"/>
        <v>140</v>
      </c>
      <c r="E11" s="2">
        <f t="shared" si="0"/>
        <v>8.5542733407820641</v>
      </c>
      <c r="F11" s="2">
        <f>$E$2*(EXP(-D11/($G$2*$I$2)))</f>
        <v>3.4457266592179354</v>
      </c>
      <c r="G11" s="2">
        <f t="shared" si="1"/>
        <v>6.756326782780265E-5</v>
      </c>
      <c r="H11" s="2">
        <f t="shared" si="2"/>
        <v>6.7563267827802656E-2</v>
      </c>
      <c r="J11" s="1">
        <v>7</v>
      </c>
      <c r="K11" s="1">
        <f t="shared" si="8"/>
        <v>140</v>
      </c>
      <c r="L11" s="2">
        <f t="shared" si="3"/>
        <v>3.3482290648869348</v>
      </c>
      <c r="M11" s="2">
        <f t="shared" si="4"/>
        <v>3.3482290648869348</v>
      </c>
      <c r="N11" s="2">
        <f t="shared" si="5"/>
        <v>6.5651550291900683E-5</v>
      </c>
      <c r="O11" s="2">
        <f t="shared" si="6"/>
        <v>6.5651550291900687E-2</v>
      </c>
    </row>
    <row r="12" spans="3:15" x14ac:dyDescent="0.3">
      <c r="C12" s="1">
        <v>8</v>
      </c>
      <c r="D12" s="1">
        <f t="shared" si="7"/>
        <v>160</v>
      </c>
      <c r="E12" s="2">
        <f t="shared" si="0"/>
        <v>9.1168550515276081</v>
      </c>
      <c r="F12" s="2">
        <f>$E$2*(EXP(-D12/($G$2*$I$2)))</f>
        <v>2.8831449484723901</v>
      </c>
      <c r="G12" s="2">
        <f t="shared" si="1"/>
        <v>5.6532253891615495E-5</v>
      </c>
      <c r="H12" s="2">
        <f t="shared" si="2"/>
        <v>5.6532253891615494E-2</v>
      </c>
      <c r="J12" s="1">
        <v>8</v>
      </c>
      <c r="K12" s="1">
        <f t="shared" si="8"/>
        <v>160</v>
      </c>
      <c r="L12" s="2">
        <f t="shared" si="3"/>
        <v>2.801565727488148</v>
      </c>
      <c r="M12" s="2">
        <f t="shared" si="4"/>
        <v>2.801565727488148</v>
      </c>
      <c r="N12" s="2">
        <f t="shared" si="5"/>
        <v>5.4932661323297023E-5</v>
      </c>
      <c r="O12" s="2">
        <f t="shared" si="6"/>
        <v>5.4932661323297022E-2</v>
      </c>
    </row>
    <row r="13" spans="3:15" x14ac:dyDescent="0.3">
      <c r="C13" s="1">
        <v>9</v>
      </c>
      <c r="D13" s="1">
        <f t="shared" si="7"/>
        <v>180</v>
      </c>
      <c r="E13" s="2">
        <f t="shared" si="0"/>
        <v>9.5875843861078263</v>
      </c>
      <c r="F13" s="2">
        <f>$E$2*(EXP(-D13/($G$2*$I$2)))</f>
        <v>2.4124156138921728</v>
      </c>
      <c r="G13" s="2">
        <f t="shared" si="1"/>
        <v>4.7302266939062213E-5</v>
      </c>
      <c r="H13" s="2">
        <f t="shared" si="2"/>
        <v>4.7302266939062212E-2</v>
      </c>
      <c r="J13" s="1">
        <v>9</v>
      </c>
      <c r="K13" s="1">
        <f t="shared" si="8"/>
        <v>180</v>
      </c>
      <c r="L13" s="2">
        <f t="shared" si="3"/>
        <v>2.3441557830516109</v>
      </c>
      <c r="M13" s="2">
        <f t="shared" si="4"/>
        <v>2.3441557830516109</v>
      </c>
      <c r="N13" s="2">
        <f t="shared" si="5"/>
        <v>4.596383888336492E-5</v>
      </c>
      <c r="O13" s="2">
        <f t="shared" si="6"/>
        <v>4.5963838883364923E-2</v>
      </c>
    </row>
    <row r="14" spans="3:15" x14ac:dyDescent="0.3">
      <c r="C14" s="1">
        <v>10</v>
      </c>
      <c r="D14" s="1">
        <f t="shared" si="7"/>
        <v>200</v>
      </c>
      <c r="E14" s="2">
        <f t="shared" si="0"/>
        <v>9.9814580265087631</v>
      </c>
      <c r="F14" s="2">
        <f>$E$2*(EXP(-D14/($G$2*$I$2)))</f>
        <v>2.0185419734912373</v>
      </c>
      <c r="G14" s="2">
        <f t="shared" si="1"/>
        <v>3.9579254382181127E-5</v>
      </c>
      <c r="H14" s="2">
        <f t="shared" si="2"/>
        <v>3.9579254382181128E-2</v>
      </c>
      <c r="J14" s="1">
        <v>10</v>
      </c>
      <c r="K14" s="1">
        <f t="shared" si="8"/>
        <v>200</v>
      </c>
      <c r="L14" s="2">
        <f t="shared" si="3"/>
        <v>1.961426884009295</v>
      </c>
      <c r="M14" s="2">
        <f t="shared" si="4"/>
        <v>1.961426884009295</v>
      </c>
      <c r="N14" s="2">
        <f t="shared" si="5"/>
        <v>3.8459350666848924E-5</v>
      </c>
      <c r="O14" s="2">
        <f t="shared" si="6"/>
        <v>3.8459350666848927E-2</v>
      </c>
    </row>
    <row r="15" spans="3:15" x14ac:dyDescent="0.3">
      <c r="C15" s="1">
        <v>11</v>
      </c>
      <c r="D15" s="1">
        <f t="shared" si="7"/>
        <v>220</v>
      </c>
      <c r="E15" s="2">
        <f t="shared" si="0"/>
        <v>10.311024155505232</v>
      </c>
      <c r="F15" s="2">
        <f>$E$2*(EXP(-D15/($G$2*$I$2)))</f>
        <v>1.6889758444947685</v>
      </c>
      <c r="G15" s="2">
        <f t="shared" si="1"/>
        <v>3.3117173421466046E-5</v>
      </c>
      <c r="H15" s="2">
        <f t="shared" si="2"/>
        <v>3.3117173421466042E-2</v>
      </c>
      <c r="J15" s="1">
        <v>11</v>
      </c>
      <c r="K15" s="1">
        <f t="shared" si="8"/>
        <v>220</v>
      </c>
      <c r="L15" s="2">
        <f t="shared" si="3"/>
        <v>1.6411859011802326</v>
      </c>
      <c r="M15" s="2">
        <f t="shared" si="4"/>
        <v>1.6411859011802326</v>
      </c>
      <c r="N15" s="2">
        <f t="shared" si="5"/>
        <v>3.2180115709416326E-5</v>
      </c>
      <c r="O15" s="2">
        <f t="shared" si="6"/>
        <v>3.2180115709416326E-2</v>
      </c>
    </row>
    <row r="16" spans="3:15" x14ac:dyDescent="0.3">
      <c r="C16" s="1">
        <v>12</v>
      </c>
      <c r="D16" s="1">
        <f t="shared" si="7"/>
        <v>240</v>
      </c>
      <c r="E16" s="2">
        <f t="shared" si="0"/>
        <v>10.586782221648363</v>
      </c>
      <c r="F16" s="2">
        <f>$E$2*(EXP(-D16/($G$2*$I$2)))</f>
        <v>1.4132177783516373</v>
      </c>
      <c r="G16" s="2">
        <f t="shared" si="1"/>
        <v>2.7710152516698771E-5</v>
      </c>
      <c r="H16" s="2">
        <f t="shared" si="2"/>
        <v>2.7710152516698772E-2</v>
      </c>
      <c r="J16" s="1">
        <v>12</v>
      </c>
      <c r="K16" s="1">
        <f t="shared" si="8"/>
        <v>240</v>
      </c>
      <c r="L16" s="2">
        <f t="shared" si="3"/>
        <v>1.3732304702212941</v>
      </c>
      <c r="M16" s="2">
        <f t="shared" si="4"/>
        <v>1.3732304702212941</v>
      </c>
      <c r="N16" s="2">
        <f t="shared" si="5"/>
        <v>2.6926087651397922E-5</v>
      </c>
      <c r="O16" s="2">
        <f t="shared" si="6"/>
        <v>2.6926087651397923E-2</v>
      </c>
    </row>
    <row r="17" spans="3:15" x14ac:dyDescent="0.3">
      <c r="C17" s="1">
        <v>13</v>
      </c>
      <c r="D17" s="1">
        <f t="shared" si="7"/>
        <v>260</v>
      </c>
      <c r="E17" s="2">
        <f t="shared" si="0"/>
        <v>10.817517434865053</v>
      </c>
      <c r="F17" s="2">
        <f>$E$2*(EXP(-D17/($G$2*$I$2)))</f>
        <v>1.1824825651349473</v>
      </c>
      <c r="G17" s="2">
        <f t="shared" si="1"/>
        <v>2.318593264970485E-5</v>
      </c>
      <c r="H17" s="2">
        <f t="shared" si="2"/>
        <v>2.3185932649704852E-2</v>
      </c>
      <c r="J17" s="1">
        <v>13</v>
      </c>
      <c r="K17" s="1">
        <f t="shared" si="8"/>
        <v>260</v>
      </c>
      <c r="L17" s="2">
        <f t="shared" si="3"/>
        <v>1.1490239606543542</v>
      </c>
      <c r="M17" s="2">
        <f t="shared" si="4"/>
        <v>1.1490239606543542</v>
      </c>
      <c r="N17" s="2">
        <f t="shared" si="5"/>
        <v>2.2529881581457924E-5</v>
      </c>
      <c r="O17" s="2">
        <f t="shared" si="6"/>
        <v>2.2529881581457925E-2</v>
      </c>
    </row>
    <row r="18" spans="3:15" x14ac:dyDescent="0.3">
      <c r="C18" s="1">
        <v>14</v>
      </c>
      <c r="D18" s="1">
        <f t="shared" si="7"/>
        <v>280</v>
      </c>
      <c r="E18" s="2">
        <f t="shared" si="0"/>
        <v>11.0105806491629</v>
      </c>
      <c r="F18" s="2">
        <f>$E$2*(EXP(-D18/($G$2*$I$2)))</f>
        <v>0.98941935083709964</v>
      </c>
      <c r="G18" s="2">
        <f t="shared" si="1"/>
        <v>1.9400379428178425E-5</v>
      </c>
      <c r="H18" s="2">
        <f t="shared" si="2"/>
        <v>1.9400379428178426E-2</v>
      </c>
      <c r="J18" s="1">
        <v>14</v>
      </c>
      <c r="K18" s="1">
        <f t="shared" si="8"/>
        <v>280</v>
      </c>
      <c r="L18" s="2">
        <f t="shared" si="3"/>
        <v>0.96142351250410429</v>
      </c>
      <c r="M18" s="2">
        <f t="shared" si="4"/>
        <v>0.96142351250410429</v>
      </c>
      <c r="N18" s="2">
        <f t="shared" si="5"/>
        <v>1.8851441421649104E-5</v>
      </c>
      <c r="O18" s="2">
        <f t="shared" si="6"/>
        <v>1.8851441421649105E-2</v>
      </c>
    </row>
    <row r="19" spans="3:15" x14ac:dyDescent="0.3">
      <c r="C19" s="1">
        <v>15</v>
      </c>
      <c r="D19" s="1">
        <f t="shared" si="7"/>
        <v>300</v>
      </c>
      <c r="E19" s="2">
        <f t="shared" si="0"/>
        <v>11.172122549054929</v>
      </c>
      <c r="F19" s="2">
        <f>$E$2*(EXP(-D19/($G$2*$I$2)))</f>
        <v>0.82787745094506981</v>
      </c>
      <c r="G19" s="2">
        <f t="shared" si="1"/>
        <v>1.6232891195001368E-5</v>
      </c>
      <c r="H19" s="2">
        <f t="shared" si="2"/>
        <v>1.6232891195001369E-2</v>
      </c>
      <c r="J19" s="1">
        <v>15</v>
      </c>
      <c r="K19" s="1">
        <f t="shared" si="8"/>
        <v>300</v>
      </c>
      <c r="L19" s="2">
        <f t="shared" si="3"/>
        <v>0.8044524762297669</v>
      </c>
      <c r="M19" s="2">
        <f t="shared" si="4"/>
        <v>0.8044524762297669</v>
      </c>
      <c r="N19" s="2">
        <f t="shared" si="5"/>
        <v>1.5773577965289546E-5</v>
      </c>
      <c r="O19" s="2">
        <f t="shared" si="6"/>
        <v>1.5773577965289547E-2</v>
      </c>
    </row>
    <row r="20" spans="3:15" x14ac:dyDescent="0.3">
      <c r="C20" s="1">
        <v>16</v>
      </c>
      <c r="D20" s="1">
        <f t="shared" si="7"/>
        <v>320</v>
      </c>
      <c r="E20" s="2">
        <f t="shared" si="0"/>
        <v>11.307289600508179</v>
      </c>
      <c r="F20" s="2">
        <f>$E$2*(EXP(-D20/($G$2*$I$2)))</f>
        <v>0.69271039949182189</v>
      </c>
      <c r="G20" s="2">
        <f t="shared" si="1"/>
        <v>1.3582556852780822E-5</v>
      </c>
      <c r="H20" s="2">
        <f t="shared" si="2"/>
        <v>1.3582556852780822E-2</v>
      </c>
      <c r="J20" s="1">
        <v>16</v>
      </c>
      <c r="K20" s="1">
        <f t="shared" si="8"/>
        <v>320</v>
      </c>
      <c r="L20" s="2">
        <f t="shared" si="3"/>
        <v>0.673110006251736</v>
      </c>
      <c r="M20" s="2">
        <f t="shared" si="4"/>
        <v>0.673110006251736</v>
      </c>
      <c r="N20" s="2">
        <f t="shared" si="5"/>
        <v>1.3198235416700705E-5</v>
      </c>
      <c r="O20" s="2">
        <f t="shared" si="6"/>
        <v>1.3198235416700706E-2</v>
      </c>
    </row>
    <row r="21" spans="3:15" x14ac:dyDescent="0.3">
      <c r="C21" s="1">
        <v>17</v>
      </c>
      <c r="D21" s="1">
        <f t="shared" si="7"/>
        <v>340</v>
      </c>
      <c r="E21" s="2">
        <f t="shared" si="0"/>
        <v>11.420388009099238</v>
      </c>
      <c r="F21" s="2">
        <f>$E$2*(EXP(-D21/($G$2*$I$2)))</f>
        <v>0.57961199090076154</v>
      </c>
      <c r="G21" s="2">
        <f t="shared" si="1"/>
        <v>1.1364940998054148E-5</v>
      </c>
      <c r="H21" s="2">
        <f t="shared" si="2"/>
        <v>1.1364940998054147E-2</v>
      </c>
      <c r="J21" s="1">
        <v>17</v>
      </c>
      <c r="K21" s="1">
        <f t="shared" si="8"/>
        <v>340</v>
      </c>
      <c r="L21" s="2">
        <f t="shared" si="3"/>
        <v>0.56321174202813273</v>
      </c>
      <c r="M21" s="2">
        <f t="shared" si="4"/>
        <v>0.56321174202813273</v>
      </c>
      <c r="N21" s="2">
        <f t="shared" si="5"/>
        <v>1.1043367490747701E-5</v>
      </c>
      <c r="O21" s="2">
        <f t="shared" si="6"/>
        <v>1.1043367490747701E-2</v>
      </c>
    </row>
    <row r="22" spans="3:15" x14ac:dyDescent="0.3">
      <c r="C22" s="1">
        <v>18</v>
      </c>
      <c r="D22" s="1">
        <f t="shared" si="7"/>
        <v>360</v>
      </c>
      <c r="E22" s="2">
        <f t="shared" si="0"/>
        <v>11.515020908820771</v>
      </c>
      <c r="F22" s="2">
        <f>$E$2*(EXP(-D22/($G$2*$I$2)))</f>
        <v>0.48497909117922922</v>
      </c>
      <c r="G22" s="2">
        <f t="shared" si="1"/>
        <v>9.5093939446907689E-6</v>
      </c>
      <c r="H22" s="2">
        <f t="shared" si="2"/>
        <v>9.5093939446907697E-3</v>
      </c>
      <c r="J22" s="1">
        <v>18</v>
      </c>
      <c r="K22" s="1">
        <f t="shared" si="8"/>
        <v>360</v>
      </c>
      <c r="L22" s="2">
        <f t="shared" si="3"/>
        <v>0.47125650103577837</v>
      </c>
      <c r="M22" s="2">
        <f t="shared" si="4"/>
        <v>0.47125650103577837</v>
      </c>
      <c r="N22" s="2">
        <f t="shared" si="5"/>
        <v>9.2403235497211453E-6</v>
      </c>
      <c r="O22" s="2">
        <f t="shared" si="6"/>
        <v>9.2403235497211453E-3</v>
      </c>
    </row>
    <row r="23" spans="3:15" x14ac:dyDescent="0.3">
      <c r="C23" s="1">
        <v>19</v>
      </c>
      <c r="D23" s="1">
        <f t="shared" si="7"/>
        <v>380</v>
      </c>
      <c r="E23" s="2">
        <f t="shared" si="0"/>
        <v>11.594203152154417</v>
      </c>
      <c r="F23" s="2">
        <f>$E$2*(EXP(-D23/($G$2*$I$2)))</f>
        <v>0.40579684784558179</v>
      </c>
      <c r="G23" s="2">
        <f t="shared" si="1"/>
        <v>7.9568009381486623E-6</v>
      </c>
      <c r="H23" s="2">
        <f t="shared" si="2"/>
        <v>7.9568009381486629E-3</v>
      </c>
      <c r="J23" s="1">
        <v>19</v>
      </c>
      <c r="K23" s="1">
        <f t="shared" si="8"/>
        <v>380</v>
      </c>
      <c r="L23" s="2">
        <f t="shared" si="3"/>
        <v>0.39431473670765799</v>
      </c>
      <c r="M23" s="2">
        <f t="shared" si="4"/>
        <v>0.39431473670765799</v>
      </c>
      <c r="N23" s="2">
        <f t="shared" si="5"/>
        <v>7.7316615040717252E-6</v>
      </c>
      <c r="O23" s="2">
        <f t="shared" si="6"/>
        <v>7.7316615040717252E-3</v>
      </c>
    </row>
    <row r="24" spans="3:15" x14ac:dyDescent="0.3">
      <c r="C24" s="1">
        <v>20</v>
      </c>
      <c r="D24" s="1">
        <f t="shared" si="7"/>
        <v>400</v>
      </c>
      <c r="E24" s="2">
        <f t="shared" si="0"/>
        <v>11.660457358437842</v>
      </c>
      <c r="F24" s="2">
        <f>$E$2*(EXP(-D24/($G$2*$I$2)))</f>
        <v>0.33954264156215819</v>
      </c>
      <c r="G24" s="2">
        <f t="shared" si="1"/>
        <v>6.6576988541599648E-6</v>
      </c>
      <c r="H24" s="2">
        <f t="shared" si="2"/>
        <v>6.6576988541599651E-3</v>
      </c>
      <c r="J24" s="1">
        <v>20</v>
      </c>
      <c r="K24" s="1">
        <f t="shared" si="8"/>
        <v>400</v>
      </c>
      <c r="L24" s="2">
        <f t="shared" si="3"/>
        <v>0.32993520777557417</v>
      </c>
      <c r="M24" s="2">
        <f t="shared" si="4"/>
        <v>0.32993520777557417</v>
      </c>
      <c r="N24" s="2">
        <f t="shared" si="5"/>
        <v>6.4693177995210624E-6</v>
      </c>
      <c r="O24" s="2">
        <f t="shared" si="6"/>
        <v>6.4693177995210627E-3</v>
      </c>
    </row>
    <row r="27" spans="3:15" x14ac:dyDescent="0.3">
      <c r="E27" t="s">
        <v>7</v>
      </c>
      <c r="F27">
        <f>G2*I2</f>
        <v>112.2</v>
      </c>
    </row>
    <row r="28" spans="3:15" x14ac:dyDescent="0.3">
      <c r="F28">
        <v>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Mijail</dc:creator>
  <cp:lastModifiedBy>Mijail</cp:lastModifiedBy>
  <dcterms:created xsi:type="dcterms:W3CDTF">2021-06-28T16:39:26Z</dcterms:created>
  <dcterms:modified xsi:type="dcterms:W3CDTF">2021-06-28T17:46:23Z</dcterms:modified>
</cp:coreProperties>
</file>