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face User\Desktop\projects\CISC\"/>
    </mc:Choice>
  </mc:AlternateContent>
  <xr:revisionPtr revIDLastSave="0" documentId="13_ncr:1_{32AFFD0A-76B1-47E1-AB81-24709C9C6D87}" xr6:coauthVersionLast="47" xr6:coauthVersionMax="47" xr10:uidLastSave="{00000000-0000-0000-0000-000000000000}"/>
  <bookViews>
    <workbookView xWindow="-96" yWindow="-96" windowWidth="18192" windowHeight="11592" xr2:uid="{D41865AF-0A65-6048-807F-05102DB37242}"/>
  </bookViews>
  <sheets>
    <sheet name="Sheet1 (2)" sheetId="3" r:id="rId1"/>
  </sheets>
  <definedNames>
    <definedName name="_xlnm._FilterDatabase" localSheetId="0" hidden="1">'Sheet1 (2)'!$B$1:$G$51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6" i="3" l="1"/>
  <c r="Q56" i="3"/>
  <c r="Q2" i="3"/>
  <c r="P56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2" i="3"/>
  <c r="L54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2" i="3"/>
  <c r="L56" i="3" s="1"/>
  <c r="C56" i="3"/>
  <c r="D56" i="3"/>
  <c r="P54" i="3"/>
  <c r="M54" i="3"/>
  <c r="Q54" i="3" s="1"/>
  <c r="J54" i="3"/>
  <c r="P53" i="3"/>
  <c r="M53" i="3"/>
  <c r="Q53" i="3" s="1"/>
  <c r="J53" i="3"/>
  <c r="P52" i="3"/>
  <c r="M52" i="3"/>
  <c r="J52" i="3"/>
  <c r="P51" i="3"/>
  <c r="M51" i="3"/>
  <c r="J51" i="3"/>
  <c r="P50" i="3"/>
  <c r="M50" i="3"/>
  <c r="Q50" i="3" s="1"/>
  <c r="J50" i="3"/>
  <c r="P49" i="3"/>
  <c r="M49" i="3"/>
  <c r="Q49" i="3" s="1"/>
  <c r="J49" i="3"/>
  <c r="P48" i="3"/>
  <c r="M48" i="3"/>
  <c r="Q48" i="3" s="1"/>
  <c r="J48" i="3"/>
  <c r="P47" i="3"/>
  <c r="M47" i="3"/>
  <c r="J47" i="3"/>
  <c r="P46" i="3"/>
  <c r="M46" i="3"/>
  <c r="Q46" i="3" s="1"/>
  <c r="J46" i="3"/>
  <c r="P45" i="3"/>
  <c r="M45" i="3"/>
  <c r="Q45" i="3" s="1"/>
  <c r="J45" i="3"/>
  <c r="P44" i="3"/>
  <c r="M44" i="3"/>
  <c r="Q44" i="3" s="1"/>
  <c r="J44" i="3"/>
  <c r="P43" i="3"/>
  <c r="M43" i="3"/>
  <c r="J43" i="3"/>
  <c r="P42" i="3"/>
  <c r="M42" i="3"/>
  <c r="J42" i="3"/>
  <c r="P41" i="3"/>
  <c r="M41" i="3"/>
  <c r="J41" i="3"/>
  <c r="P40" i="3"/>
  <c r="M40" i="3"/>
  <c r="Q40" i="3" s="1"/>
  <c r="J40" i="3"/>
  <c r="P39" i="3"/>
  <c r="M39" i="3"/>
  <c r="J39" i="3"/>
  <c r="P38" i="3"/>
  <c r="M38" i="3"/>
  <c r="J38" i="3"/>
  <c r="P37" i="3"/>
  <c r="M37" i="3"/>
  <c r="Q37" i="3" s="1"/>
  <c r="J37" i="3"/>
  <c r="P36" i="3"/>
  <c r="M36" i="3"/>
  <c r="J36" i="3"/>
  <c r="P35" i="3"/>
  <c r="M35" i="3"/>
  <c r="J35" i="3"/>
  <c r="P34" i="3"/>
  <c r="M34" i="3"/>
  <c r="Q34" i="3" s="1"/>
  <c r="J34" i="3"/>
  <c r="P33" i="3"/>
  <c r="M33" i="3"/>
  <c r="Q33" i="3" s="1"/>
  <c r="J33" i="3"/>
  <c r="P32" i="3"/>
  <c r="M32" i="3"/>
  <c r="Q32" i="3" s="1"/>
  <c r="J32" i="3"/>
  <c r="P31" i="3"/>
  <c r="M31" i="3"/>
  <c r="J31" i="3"/>
  <c r="P30" i="3"/>
  <c r="M30" i="3"/>
  <c r="J30" i="3"/>
  <c r="P29" i="3"/>
  <c r="M29" i="3"/>
  <c r="Q29" i="3" s="1"/>
  <c r="J29" i="3"/>
  <c r="P28" i="3"/>
  <c r="M28" i="3"/>
  <c r="Q28" i="3" s="1"/>
  <c r="J28" i="3"/>
  <c r="P27" i="3"/>
  <c r="M27" i="3"/>
  <c r="J27" i="3"/>
  <c r="P26" i="3"/>
  <c r="M26" i="3"/>
  <c r="J26" i="3"/>
  <c r="P25" i="3"/>
  <c r="M25" i="3"/>
  <c r="Q25" i="3" s="1"/>
  <c r="J25" i="3"/>
  <c r="P24" i="3"/>
  <c r="M24" i="3"/>
  <c r="J24" i="3"/>
  <c r="P23" i="3"/>
  <c r="M23" i="3"/>
  <c r="J23" i="3"/>
  <c r="P22" i="3"/>
  <c r="M22" i="3"/>
  <c r="J22" i="3"/>
  <c r="P21" i="3"/>
  <c r="M21" i="3"/>
  <c r="Q21" i="3" s="1"/>
  <c r="J21" i="3"/>
  <c r="P20" i="3"/>
  <c r="M20" i="3"/>
  <c r="Q20" i="3" s="1"/>
  <c r="J20" i="3"/>
  <c r="P19" i="3"/>
  <c r="M19" i="3"/>
  <c r="J19" i="3"/>
  <c r="P18" i="3"/>
  <c r="M18" i="3"/>
  <c r="J18" i="3"/>
  <c r="P17" i="3"/>
  <c r="M17" i="3"/>
  <c r="Q17" i="3" s="1"/>
  <c r="J17" i="3"/>
  <c r="P16" i="3"/>
  <c r="M16" i="3"/>
  <c r="J16" i="3"/>
  <c r="P15" i="3"/>
  <c r="M15" i="3"/>
  <c r="J15" i="3"/>
  <c r="P14" i="3"/>
  <c r="M14" i="3"/>
  <c r="J14" i="3"/>
  <c r="P13" i="3"/>
  <c r="M13" i="3"/>
  <c r="Q13" i="3" s="1"/>
  <c r="J13" i="3"/>
  <c r="P12" i="3"/>
  <c r="M12" i="3"/>
  <c r="Q12" i="3" s="1"/>
  <c r="J12" i="3"/>
  <c r="P11" i="3"/>
  <c r="M11" i="3"/>
  <c r="J11" i="3"/>
  <c r="P10" i="3"/>
  <c r="M10" i="3"/>
  <c r="J10" i="3"/>
  <c r="P9" i="3"/>
  <c r="M9" i="3"/>
  <c r="Q9" i="3" s="1"/>
  <c r="J9" i="3"/>
  <c r="P8" i="3"/>
  <c r="M8" i="3"/>
  <c r="Q8" i="3" s="1"/>
  <c r="J8" i="3"/>
  <c r="P7" i="3"/>
  <c r="M7" i="3"/>
  <c r="J7" i="3"/>
  <c r="P6" i="3"/>
  <c r="M6" i="3"/>
  <c r="J6" i="3"/>
  <c r="P5" i="3"/>
  <c r="M5" i="3"/>
  <c r="Q5" i="3" s="1"/>
  <c r="J5" i="3"/>
  <c r="P4" i="3"/>
  <c r="M4" i="3"/>
  <c r="Q4" i="3" s="1"/>
  <c r="J4" i="3"/>
  <c r="P3" i="3"/>
  <c r="M3" i="3"/>
  <c r="J3" i="3"/>
  <c r="P2" i="3"/>
  <c r="M2" i="3"/>
  <c r="M56" i="3" s="1"/>
  <c r="J2" i="3"/>
  <c r="J56" i="3" s="1"/>
  <c r="Q16" i="3" l="1"/>
  <c r="Q35" i="3"/>
  <c r="Q43" i="3"/>
  <c r="Q24" i="3"/>
  <c r="Q6" i="3"/>
  <c r="Q10" i="3"/>
  <c r="Q14" i="3"/>
  <c r="Q18" i="3"/>
  <c r="Q22" i="3"/>
  <c r="Q26" i="3"/>
  <c r="Q30" i="3"/>
  <c r="Q41" i="3"/>
  <c r="Q52" i="3"/>
  <c r="Q38" i="3"/>
  <c r="Q3" i="3"/>
  <c r="Q7" i="3"/>
  <c r="Q11" i="3"/>
  <c r="Q15" i="3"/>
  <c r="Q19" i="3"/>
  <c r="Q23" i="3"/>
  <c r="Q27" i="3"/>
  <c r="Q31" i="3"/>
  <c r="Q42" i="3"/>
  <c r="Q39" i="3"/>
  <c r="Q36" i="3"/>
  <c r="Q47" i="3"/>
  <c r="Q51" i="3"/>
</calcChain>
</file>

<file path=xl/sharedStrings.xml><?xml version="1.0" encoding="utf-8"?>
<sst xmlns="http://schemas.openxmlformats.org/spreadsheetml/2006/main" count="132" uniqueCount="92">
  <si>
    <t>SILER CITY</t>
  </si>
  <si>
    <t>NC</t>
  </si>
  <si>
    <t>FAYETTEVILLE</t>
  </si>
  <si>
    <t>WADESBORO</t>
  </si>
  <si>
    <t>DUDLEY</t>
  </si>
  <si>
    <t>DELMAR</t>
  </si>
  <si>
    <t>DE</t>
  </si>
  <si>
    <t>LINVILLE</t>
  </si>
  <si>
    <t>VA</t>
  </si>
  <si>
    <t>FRANKFORD</t>
  </si>
  <si>
    <t>MILLSBORO</t>
  </si>
  <si>
    <t>CANDOR</t>
  </si>
  <si>
    <t>PRINCESS ANNE</t>
  </si>
  <si>
    <t>MD</t>
  </si>
  <si>
    <t>GOLDSBORO</t>
  </si>
  <si>
    <t>MT. OLIVE</t>
  </si>
  <si>
    <t>SHELBY</t>
  </si>
  <si>
    <t>CLINTON</t>
  </si>
  <si>
    <t>ELKIN</t>
  </si>
  <si>
    <t>ROSE HILL</t>
  </si>
  <si>
    <t>TAR HEEL</t>
  </si>
  <si>
    <t>TN</t>
  </si>
  <si>
    <t>SUMTER</t>
  </si>
  <si>
    <t>SC</t>
  </si>
  <si>
    <t>FALKVILLE</t>
  </si>
  <si>
    <t>AL</t>
  </si>
  <si>
    <t>TUSCUMBIA</t>
  </si>
  <si>
    <t>WARD</t>
  </si>
  <si>
    <t>AMBROSE</t>
  </si>
  <si>
    <t>GA</t>
  </si>
  <si>
    <t>LIVE OAK</t>
  </si>
  <si>
    <t>FL</t>
  </si>
  <si>
    <t>WINDER</t>
  </si>
  <si>
    <t>MEMPHIS</t>
  </si>
  <si>
    <t>BALDWIN</t>
  </si>
  <si>
    <t>GAINESVILLE</t>
  </si>
  <si>
    <t>CAMILLA</t>
  </si>
  <si>
    <t>SURRENCY</t>
  </si>
  <si>
    <t>OZARK</t>
  </si>
  <si>
    <t>CASSATT</t>
  </si>
  <si>
    <t>MURRAYVILLE</t>
  </si>
  <si>
    <t>MAYSVILLE</t>
  </si>
  <si>
    <t>MONETTA</t>
  </si>
  <si>
    <t>TURKEY</t>
  </si>
  <si>
    <t>GUNTERSVILLE</t>
  </si>
  <si>
    <t>DANVILLE</t>
  </si>
  <si>
    <t>AR</t>
  </si>
  <si>
    <t>SAUK RAPIDS</t>
  </si>
  <si>
    <t>MN</t>
  </si>
  <si>
    <t>ARCADIA</t>
  </si>
  <si>
    <t>WI</t>
  </si>
  <si>
    <t>KANSAS CITY</t>
  </si>
  <si>
    <t>KS</t>
  </si>
  <si>
    <t>MASSILLON</t>
  </si>
  <si>
    <t>OH</t>
  </si>
  <si>
    <t>MOSS POINT</t>
  </si>
  <si>
    <t>MS</t>
  </si>
  <si>
    <t>ABBEVILLE</t>
  </si>
  <si>
    <t>LA</t>
  </si>
  <si>
    <t>MOUNT PLEASANT</t>
  </si>
  <si>
    <t>TX</t>
  </si>
  <si>
    <t>PITTSBURG</t>
  </si>
  <si>
    <t>LAUREL</t>
  </si>
  <si>
    <t>TENAHA</t>
  </si>
  <si>
    <t>STRAWBERRY PLAINS</t>
  </si>
  <si>
    <t>CUTHBERT</t>
  </si>
  <si>
    <t>Customer Number</t>
  </si>
  <si>
    <t>City</t>
  </si>
  <si>
    <t>State</t>
  </si>
  <si>
    <t>Zip Code</t>
  </si>
  <si>
    <t>Annual Mileage Cost From FAYETTEVILLE</t>
  </si>
  <si>
    <t>Annual Mileage Cost Greenville</t>
  </si>
  <si>
    <t>Difference B/W Costs</t>
  </si>
  <si>
    <t>Distance From Little Rock(Miles)</t>
  </si>
  <si>
    <t>Customer Annual Sale(LBS)</t>
  </si>
  <si>
    <t>Sr.</t>
  </si>
  <si>
    <t>Latitude</t>
  </si>
  <si>
    <t>Longitude</t>
  </si>
  <si>
    <t>Annual Mileage Cost From Little Rock</t>
  </si>
  <si>
    <t>Total Sales</t>
  </si>
  <si>
    <t>Distance from Fayetteville(Miles) FTL</t>
  </si>
  <si>
    <t>Distance from Fayatteville (Miles) LTL</t>
  </si>
  <si>
    <t>FTL</t>
  </si>
  <si>
    <t>Distance from Greenville(Miles) FTL</t>
  </si>
  <si>
    <t>Distance from GreenVille LTL</t>
  </si>
  <si>
    <t>Total Difference B/W Costs of GV and FV</t>
  </si>
  <si>
    <t>Total Annual Cost GV</t>
  </si>
  <si>
    <t>Total Distance GV</t>
  </si>
  <si>
    <t>Total Annual Milage Cost FV</t>
  </si>
  <si>
    <t>Total Distance FV</t>
  </si>
  <si>
    <t>Total Annual Milage Cost LR</t>
  </si>
  <si>
    <t>Total Ditsance  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</si>
</sst>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[$$-409]* #,##0.00_ ;_-[$$-409]* \-#,##0.00\ ;_-[$$-409]* &quot;-&quot;??_ ;_-@_ 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name val="Arial"/>
      <family val="2"/>
    </font>
    <font>
      <sz val="12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45">
    <xf numFmtId="0" fontId="0" fillId="0" borderId="0" xfId="0"/>
    <xf numFmtId="0" fontId="1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0" xfId="0" applyAlignment="1">
      <alignment horizontal="center" shrinkToFit="1"/>
    </xf>
    <xf numFmtId="165" fontId="0" fillId="0" borderId="0" xfId="0" applyNumberFormat="1" applyAlignment="1">
      <alignment horizontal="center"/>
    </xf>
    <xf numFmtId="165" fontId="2" fillId="0" borderId="1" xfId="1" applyNumberFormat="1" applyFont="1" applyFill="1" applyBorder="1" applyAlignment="1">
      <alignment shrinkToFit="1"/>
    </xf>
    <xf numFmtId="165" fontId="6" fillId="3" borderId="0" xfId="1" applyNumberFormat="1" applyFont="1" applyFill="1" applyAlignment="1">
      <alignment horizontal="center"/>
    </xf>
    <xf numFmtId="165" fontId="7" fillId="3" borderId="0" xfId="1" applyNumberFormat="1" applyFont="1" applyFill="1" applyBorder="1" applyAlignment="1">
      <alignment horizontal="center"/>
    </xf>
    <xf numFmtId="165" fontId="7" fillId="6" borderId="0" xfId="1" applyNumberFormat="1" applyFont="1" applyFill="1" applyBorder="1" applyAlignment="1">
      <alignment horizontal="center"/>
    </xf>
    <xf numFmtId="165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 shrinkToFit="1"/>
    </xf>
    <xf numFmtId="165" fontId="8" fillId="0" borderId="1" xfId="0" applyNumberFormat="1" applyFont="1" applyBorder="1" applyAlignment="1">
      <alignment shrinkToFit="1"/>
    </xf>
    <xf numFmtId="0" fontId="8" fillId="0" borderId="1" xfId="0" applyFont="1" applyBorder="1" applyAlignment="1">
      <alignment horizontal="center"/>
    </xf>
    <xf numFmtId="165" fontId="8" fillId="0" borderId="1" xfId="1" applyNumberFormat="1" applyFont="1" applyFill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7" fillId="2" borderId="0" xfId="1" applyNumberFormat="1" applyFont="1" applyFill="1" applyBorder="1" applyAlignment="1">
      <alignment horizontal="center" shrinkToFit="1"/>
    </xf>
    <xf numFmtId="165" fontId="6" fillId="5" borderId="0" xfId="0" applyNumberFormat="1" applyFont="1" applyFill="1" applyAlignment="1">
      <alignment horizontal="center"/>
    </xf>
    <xf numFmtId="165" fontId="6" fillId="2" borderId="0" xfId="0" applyNumberFormat="1" applyFont="1" applyFill="1" applyAlignment="1">
      <alignment horizontal="center" shrinkToFit="1"/>
    </xf>
    <xf numFmtId="165" fontId="0" fillId="5" borderId="0" xfId="0" applyNumberFormat="1" applyFill="1" applyAlignment="1">
      <alignment horizontal="center"/>
    </xf>
    <xf numFmtId="165" fontId="0" fillId="0" borderId="0" xfId="0" applyNumberFormat="1" applyAlignment="1">
      <alignment horizontal="center" shrinkToFit="1"/>
    </xf>
    <xf numFmtId="0" fontId="0" fillId="4" borderId="0" xfId="0" applyFill="1" applyAlignment="1">
      <alignment horizontal="center"/>
    </xf>
    <xf numFmtId="165" fontId="0" fillId="0" borderId="0" xfId="1" applyNumberFormat="1" applyFont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0" borderId="1" xfId="0" applyBorder="1"/>
    <xf numFmtId="0" fontId="7" fillId="7" borderId="1" xfId="0" applyFont="1" applyFill="1" applyBorder="1" applyAlignment="1">
      <alignment horizontal="center" shrinkToFit="1"/>
    </xf>
    <xf numFmtId="0" fontId="6" fillId="7" borderId="0" xfId="0" applyFont="1" applyFill="1" applyAlignment="1">
      <alignment horizontal="center" shrinkToFit="1"/>
    </xf>
    <xf numFmtId="2" fontId="6" fillId="9" borderId="0" xfId="0" applyNumberFormat="1" applyFont="1" applyFill="1" applyAlignment="1">
      <alignment horizontal="center"/>
    </xf>
    <xf numFmtId="0" fontId="9" fillId="8" borderId="0" xfId="0" applyFont="1" applyFill="1" applyAlignment="1">
      <alignment horizontal="center"/>
    </xf>
    <xf numFmtId="2" fontId="9" fillId="8" borderId="0" xfId="0" applyNumberFormat="1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0" fillId="11" borderId="1" xfId="0" applyFont="1" applyFill="1" applyBorder="1" applyAlignment="1">
      <alignment horizontal="center"/>
    </xf>
    <xf numFmtId="0" fontId="9" fillId="11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05FCA-1435-48FF-8195-08601CE01388}">
  <dimension ref="A1:Q61"/>
  <sheetViews>
    <sheetView tabSelected="1" topLeftCell="A24" zoomScale="51" zoomScaleNormal="100" workbookViewId="0">
      <selection activeCell="O59" sqref="O59"/>
    </sheetView>
  </sheetViews>
  <sheetFormatPr defaultColWidth="11" defaultRowHeight="15.6" x14ac:dyDescent="0.6"/>
  <cols>
    <col min="1" max="1" width="3.296875" style="8" bestFit="1" customWidth="1"/>
    <col min="2" max="2" width="17.19921875" style="8" bestFit="1" customWidth="1"/>
    <col min="3" max="3" width="27.5" style="9" bestFit="1" customWidth="1"/>
    <col min="4" max="4" width="29.69921875" style="8" bestFit="1" customWidth="1"/>
    <col min="5" max="5" width="23.296875" style="8" bestFit="1" customWidth="1"/>
    <col min="6" max="6" width="5.3984375" style="8" bestFit="1" customWidth="1"/>
    <col min="7" max="7" width="8.59765625" style="8" bestFit="1" customWidth="1"/>
    <col min="8" max="8" width="10.796875" style="8" bestFit="1" customWidth="1"/>
    <col min="9" max="9" width="10.69921875" style="8" bestFit="1" customWidth="1"/>
    <col min="10" max="10" width="42.796875" style="15" bestFit="1" customWidth="1"/>
    <col min="11" max="11" width="30.19921875" style="14" bestFit="1" customWidth="1"/>
    <col min="12" max="12" width="34.5" style="14" bestFit="1" customWidth="1"/>
    <col min="13" max="13" width="39.69921875" style="32" bestFit="1" customWidth="1"/>
    <col min="14" max="14" width="32.796875" style="8" bestFit="1" customWidth="1"/>
    <col min="15" max="15" width="32.796875" style="8" customWidth="1"/>
    <col min="16" max="16" width="30.19921875" style="34" bestFit="1" customWidth="1"/>
    <col min="17" max="17" width="49.5" style="8" bestFit="1" customWidth="1"/>
    <col min="18" max="16384" width="11" style="8"/>
  </cols>
  <sheetData>
    <row r="1" spans="1:17" x14ac:dyDescent="0.6">
      <c r="A1" s="23" t="s">
        <v>75</v>
      </c>
      <c r="B1" s="23" t="s">
        <v>66</v>
      </c>
      <c r="C1" s="25" t="s">
        <v>74</v>
      </c>
      <c r="D1" s="23" t="s">
        <v>73</v>
      </c>
      <c r="E1" s="23" t="s">
        <v>67</v>
      </c>
      <c r="F1" s="23" t="s">
        <v>68</v>
      </c>
      <c r="G1" s="23" t="s">
        <v>69</v>
      </c>
      <c r="H1" s="23" t="s">
        <v>76</v>
      </c>
      <c r="I1" s="23" t="s">
        <v>77</v>
      </c>
      <c r="J1" s="20" t="s">
        <v>78</v>
      </c>
      <c r="K1" s="21" t="s">
        <v>80</v>
      </c>
      <c r="L1" s="21" t="s">
        <v>81</v>
      </c>
      <c r="M1" s="22" t="s">
        <v>70</v>
      </c>
      <c r="N1" s="23" t="s">
        <v>83</v>
      </c>
      <c r="O1" s="23" t="s">
        <v>84</v>
      </c>
      <c r="P1" s="24" t="s">
        <v>71</v>
      </c>
      <c r="Q1" s="26" t="s">
        <v>72</v>
      </c>
    </row>
    <row r="2" spans="1:17" x14ac:dyDescent="0.6">
      <c r="A2" s="1">
        <v>1</v>
      </c>
      <c r="B2" s="3">
        <v>203680</v>
      </c>
      <c r="C2" s="2">
        <v>13200</v>
      </c>
      <c r="D2" s="4">
        <v>540</v>
      </c>
      <c r="E2" s="3" t="s">
        <v>64</v>
      </c>
      <c r="F2" s="3" t="s">
        <v>21</v>
      </c>
      <c r="G2" s="3">
        <v>37871</v>
      </c>
      <c r="H2" s="3">
        <v>36.068694000000001</v>
      </c>
      <c r="I2" s="36">
        <v>-83.656829000000002</v>
      </c>
      <c r="J2" s="10">
        <f t="shared" ref="J2:J33" si="0">(C2/45000)*(D2)*2</f>
        <v>316.8</v>
      </c>
      <c r="K2" s="12">
        <v>279.41000000000003</v>
      </c>
      <c r="L2" s="12">
        <f>C2/$C$58*K2</f>
        <v>81.960266666666669</v>
      </c>
      <c r="M2" s="16">
        <f t="shared" ref="M2:M33" si="1">(C2/45000)*(K2)*2</f>
        <v>163.92053333333334</v>
      </c>
      <c r="N2" s="3">
        <v>109.81</v>
      </c>
      <c r="O2" s="3">
        <f>C2/$C$58*N2</f>
        <v>32.210933333333337</v>
      </c>
      <c r="P2" s="11">
        <f t="shared" ref="P2:P33" si="2">(C2/45000)*(N2)*2</f>
        <v>64.421866666666673</v>
      </c>
      <c r="Q2" s="27">
        <f>M2-P2</f>
        <v>99.498666666666665</v>
      </c>
    </row>
    <row r="3" spans="1:17" x14ac:dyDescent="0.6">
      <c r="A3" s="1">
        <v>2</v>
      </c>
      <c r="B3" s="3">
        <v>203681</v>
      </c>
      <c r="C3" s="2">
        <v>83479.998999999996</v>
      </c>
      <c r="D3" s="4">
        <v>898</v>
      </c>
      <c r="E3" s="3" t="s">
        <v>2</v>
      </c>
      <c r="F3" s="3" t="s">
        <v>1</v>
      </c>
      <c r="G3" s="3">
        <v>28302</v>
      </c>
      <c r="H3" s="36">
        <v>35.034306999999998</v>
      </c>
      <c r="I3" s="36">
        <v>-78.908828</v>
      </c>
      <c r="J3" s="10">
        <f t="shared" si="0"/>
        <v>3331.7795156444445</v>
      </c>
      <c r="K3" s="12">
        <v>6.45</v>
      </c>
      <c r="L3" s="12">
        <f t="shared" ref="L3:L53" si="3">C3/$C$58*K3</f>
        <v>11.965466523333333</v>
      </c>
      <c r="M3" s="16">
        <f t="shared" si="1"/>
        <v>23.930933046666667</v>
      </c>
      <c r="N3" s="3">
        <v>199.37</v>
      </c>
      <c r="O3" s="3">
        <f t="shared" ref="O3:O54" si="4">C3/$C$58*N3</f>
        <v>369.85349779177778</v>
      </c>
      <c r="P3" s="11">
        <f t="shared" si="2"/>
        <v>739.70699558355557</v>
      </c>
      <c r="Q3" s="27">
        <f t="shared" ref="Q3:Q54" si="5">M3-P3</f>
        <v>-715.77606253688896</v>
      </c>
    </row>
    <row r="4" spans="1:17" x14ac:dyDescent="0.6">
      <c r="A4" s="1">
        <v>3</v>
      </c>
      <c r="B4" s="3">
        <v>203688</v>
      </c>
      <c r="C4" s="2">
        <v>18700</v>
      </c>
      <c r="D4" s="4">
        <v>889</v>
      </c>
      <c r="E4" s="3" t="s">
        <v>20</v>
      </c>
      <c r="F4" s="3" t="s">
        <v>1</v>
      </c>
      <c r="G4" s="3">
        <v>28392</v>
      </c>
      <c r="H4" s="36">
        <v>34.745753000000001</v>
      </c>
      <c r="I4" s="36">
        <v>-78.809291999999999</v>
      </c>
      <c r="J4" s="10">
        <f t="shared" si="0"/>
        <v>738.85777777777776</v>
      </c>
      <c r="K4" s="12">
        <v>14.28</v>
      </c>
      <c r="L4" s="12">
        <f t="shared" si="3"/>
        <v>5.9341333333333335</v>
      </c>
      <c r="M4" s="16">
        <f t="shared" si="1"/>
        <v>11.868266666666667</v>
      </c>
      <c r="N4" s="3">
        <v>205.01</v>
      </c>
      <c r="O4" s="3">
        <f t="shared" si="4"/>
        <v>85.193044444444439</v>
      </c>
      <c r="P4" s="11">
        <f t="shared" si="2"/>
        <v>170.38608888888888</v>
      </c>
      <c r="Q4" s="27">
        <f t="shared" si="5"/>
        <v>-158.51782222222221</v>
      </c>
    </row>
    <row r="5" spans="1:17" x14ac:dyDescent="0.6">
      <c r="A5" s="1">
        <v>4</v>
      </c>
      <c r="B5" s="3">
        <v>203691</v>
      </c>
      <c r="C5" s="2">
        <v>82893.962</v>
      </c>
      <c r="D5" s="4">
        <v>711</v>
      </c>
      <c r="E5" s="3" t="s">
        <v>16</v>
      </c>
      <c r="F5" s="3" t="s">
        <v>1</v>
      </c>
      <c r="G5" s="3">
        <v>28150</v>
      </c>
      <c r="H5" s="36">
        <v>35.312012000000003</v>
      </c>
      <c r="I5" s="36">
        <v>-81.556776999999997</v>
      </c>
      <c r="J5" s="10">
        <f t="shared" si="0"/>
        <v>2619.4491992000003</v>
      </c>
      <c r="K5" s="12">
        <v>153.15</v>
      </c>
      <c r="L5" s="12">
        <f t="shared" si="3"/>
        <v>282.11578400666667</v>
      </c>
      <c r="M5" s="16">
        <f t="shared" si="1"/>
        <v>564.23156801333334</v>
      </c>
      <c r="N5" s="3">
        <v>58.79</v>
      </c>
      <c r="O5" s="3">
        <f t="shared" si="4"/>
        <v>108.29635613288889</v>
      </c>
      <c r="P5" s="11">
        <f t="shared" si="2"/>
        <v>216.59271226577778</v>
      </c>
      <c r="Q5" s="27">
        <f t="shared" si="5"/>
        <v>347.63885574755557</v>
      </c>
    </row>
    <row r="6" spans="1:17" x14ac:dyDescent="0.6">
      <c r="A6" s="1">
        <v>5</v>
      </c>
      <c r="B6" s="3">
        <v>203751</v>
      </c>
      <c r="C6" s="2">
        <v>81900</v>
      </c>
      <c r="D6" s="4">
        <v>590</v>
      </c>
      <c r="E6" s="3" t="s">
        <v>34</v>
      </c>
      <c r="F6" s="3" t="s">
        <v>29</v>
      </c>
      <c r="G6" s="3">
        <v>30511</v>
      </c>
      <c r="H6" s="36">
        <v>34.393712999999998</v>
      </c>
      <c r="I6" s="36">
        <v>-83.473885999999993</v>
      </c>
      <c r="J6" s="10">
        <f t="shared" si="0"/>
        <v>2147.6</v>
      </c>
      <c r="K6" s="12">
        <v>263.5</v>
      </c>
      <c r="L6" s="12">
        <f t="shared" si="3"/>
        <v>479.57</v>
      </c>
      <c r="M6" s="16">
        <f t="shared" si="1"/>
        <v>959.14</v>
      </c>
      <c r="N6" s="3">
        <v>67.31</v>
      </c>
      <c r="O6" s="3">
        <f t="shared" si="4"/>
        <v>122.50420000000001</v>
      </c>
      <c r="P6" s="11">
        <f t="shared" si="2"/>
        <v>245.00840000000002</v>
      </c>
      <c r="Q6" s="27">
        <f t="shared" si="5"/>
        <v>714.13159999999993</v>
      </c>
    </row>
    <row r="7" spans="1:17" x14ac:dyDescent="0.6">
      <c r="A7" s="1">
        <v>6</v>
      </c>
      <c r="B7" s="3">
        <v>203753</v>
      </c>
      <c r="C7" s="2">
        <v>132269.807</v>
      </c>
      <c r="D7" s="5">
        <v>590</v>
      </c>
      <c r="E7" s="6" t="s">
        <v>34</v>
      </c>
      <c r="F7" s="3" t="s">
        <v>29</v>
      </c>
      <c r="G7" s="3">
        <v>30511</v>
      </c>
      <c r="H7" s="36">
        <v>34.393712999999998</v>
      </c>
      <c r="I7" s="36">
        <v>-83.473885999999993</v>
      </c>
      <c r="J7" s="10">
        <f t="shared" si="0"/>
        <v>3468.4082724444443</v>
      </c>
      <c r="K7" s="12">
        <v>263.5</v>
      </c>
      <c r="L7" s="12">
        <f t="shared" si="3"/>
        <v>774.51320321111109</v>
      </c>
      <c r="M7" s="16">
        <f t="shared" si="1"/>
        <v>1549.0264064222222</v>
      </c>
      <c r="N7" s="3">
        <v>67.31</v>
      </c>
      <c r="O7" s="3">
        <f t="shared" si="4"/>
        <v>197.84623798155556</v>
      </c>
      <c r="P7" s="11">
        <f t="shared" si="2"/>
        <v>395.69247596311112</v>
      </c>
      <c r="Q7" s="27">
        <f t="shared" si="5"/>
        <v>1153.3339304591111</v>
      </c>
    </row>
    <row r="8" spans="1:17" x14ac:dyDescent="0.6">
      <c r="A8" s="1">
        <v>7</v>
      </c>
      <c r="B8" s="3">
        <v>203791</v>
      </c>
      <c r="C8" s="2">
        <v>58673.963000000003</v>
      </c>
      <c r="D8" s="4">
        <v>565</v>
      </c>
      <c r="E8" s="3" t="s">
        <v>32</v>
      </c>
      <c r="F8" s="3" t="s">
        <v>29</v>
      </c>
      <c r="G8" s="3">
        <v>30680</v>
      </c>
      <c r="H8" s="36">
        <v>33.987138000000002</v>
      </c>
      <c r="I8" s="36">
        <v>-83.698498000000001</v>
      </c>
      <c r="J8" s="10">
        <f t="shared" si="0"/>
        <v>1473.3684042222221</v>
      </c>
      <c r="K8" s="12">
        <v>282.02</v>
      </c>
      <c r="L8" s="12">
        <f t="shared" si="3"/>
        <v>367.71624545022217</v>
      </c>
      <c r="M8" s="16">
        <f t="shared" si="1"/>
        <v>735.43249090044435</v>
      </c>
      <c r="N8" s="3">
        <v>93.63</v>
      </c>
      <c r="O8" s="3">
        <f t="shared" si="4"/>
        <v>122.08095901533332</v>
      </c>
      <c r="P8" s="11">
        <f t="shared" si="2"/>
        <v>244.16191803066664</v>
      </c>
      <c r="Q8" s="27">
        <f t="shared" si="5"/>
        <v>491.27057286977771</v>
      </c>
    </row>
    <row r="9" spans="1:17" x14ac:dyDescent="0.6">
      <c r="A9" s="1">
        <v>8</v>
      </c>
      <c r="B9" s="3">
        <v>203880</v>
      </c>
      <c r="C9" s="2">
        <v>69228.216</v>
      </c>
      <c r="D9" s="4">
        <v>135</v>
      </c>
      <c r="E9" s="3" t="s">
        <v>33</v>
      </c>
      <c r="F9" s="3" t="s">
        <v>21</v>
      </c>
      <c r="G9" s="3">
        <v>38109</v>
      </c>
      <c r="H9" s="36">
        <v>35.053795000000001</v>
      </c>
      <c r="I9" s="36">
        <v>-90.094757000000001</v>
      </c>
      <c r="J9" s="10">
        <f t="shared" si="0"/>
        <v>415.36929599999996</v>
      </c>
      <c r="K9" s="12">
        <v>634.17999999999995</v>
      </c>
      <c r="L9" s="12">
        <f t="shared" si="3"/>
        <v>975.62555606399985</v>
      </c>
      <c r="M9" s="16">
        <f t="shared" si="1"/>
        <v>1951.2511121279997</v>
      </c>
      <c r="N9" s="3">
        <v>434.75</v>
      </c>
      <c r="O9" s="3">
        <f t="shared" si="4"/>
        <v>668.8214868</v>
      </c>
      <c r="P9" s="11">
        <f t="shared" si="2"/>
        <v>1337.6429736</v>
      </c>
      <c r="Q9" s="27">
        <f t="shared" si="5"/>
        <v>613.6081385279997</v>
      </c>
    </row>
    <row r="10" spans="1:17" x14ac:dyDescent="0.6">
      <c r="A10" s="1">
        <v>9</v>
      </c>
      <c r="B10" s="3">
        <v>203881</v>
      </c>
      <c r="C10" s="2">
        <v>75973.963000000003</v>
      </c>
      <c r="D10" s="4">
        <v>430</v>
      </c>
      <c r="E10" s="3" t="s">
        <v>51</v>
      </c>
      <c r="F10" s="3" t="s">
        <v>52</v>
      </c>
      <c r="G10" s="3">
        <v>66118</v>
      </c>
      <c r="H10" s="36">
        <v>39.101053999999998</v>
      </c>
      <c r="I10" s="36">
        <v>-94.614434000000003</v>
      </c>
      <c r="J10" s="10">
        <f t="shared" si="0"/>
        <v>1451.9468484444446</v>
      </c>
      <c r="K10" s="12">
        <v>912.6</v>
      </c>
      <c r="L10" s="12">
        <f t="shared" si="3"/>
        <v>1540.7519696400002</v>
      </c>
      <c r="M10" s="16">
        <f t="shared" si="1"/>
        <v>3081.5039392800004</v>
      </c>
      <c r="N10" s="3">
        <v>733.9</v>
      </c>
      <c r="O10" s="3">
        <f t="shared" si="4"/>
        <v>1239.0509210155556</v>
      </c>
      <c r="P10" s="11">
        <f t="shared" si="2"/>
        <v>2478.1018420311111</v>
      </c>
      <c r="Q10" s="27">
        <f t="shared" si="5"/>
        <v>603.40209724888928</v>
      </c>
    </row>
    <row r="11" spans="1:17" x14ac:dyDescent="0.6">
      <c r="A11" s="1">
        <v>10</v>
      </c>
      <c r="B11" s="3">
        <v>203926</v>
      </c>
      <c r="C11" s="2">
        <v>222620</v>
      </c>
      <c r="D11" s="4">
        <v>832</v>
      </c>
      <c r="E11" s="3" t="s">
        <v>11</v>
      </c>
      <c r="F11" s="3" t="s">
        <v>1</v>
      </c>
      <c r="G11" s="3">
        <v>27229</v>
      </c>
      <c r="H11" s="36">
        <v>35.264203999999999</v>
      </c>
      <c r="I11" s="36">
        <v>-79.800002000000006</v>
      </c>
      <c r="J11" s="10">
        <f t="shared" si="0"/>
        <v>8231.992888888888</v>
      </c>
      <c r="K11" s="12">
        <v>56.29</v>
      </c>
      <c r="L11" s="12">
        <f t="shared" si="3"/>
        <v>278.47288444444445</v>
      </c>
      <c r="M11" s="16">
        <f t="shared" si="1"/>
        <v>556.94576888888889</v>
      </c>
      <c r="N11" s="3">
        <v>151.12</v>
      </c>
      <c r="O11" s="3">
        <f t="shared" si="4"/>
        <v>747.60743111111117</v>
      </c>
      <c r="P11" s="11">
        <f t="shared" si="2"/>
        <v>1495.2148622222223</v>
      </c>
      <c r="Q11" s="27">
        <f t="shared" si="5"/>
        <v>-938.26909333333344</v>
      </c>
    </row>
    <row r="12" spans="1:17" x14ac:dyDescent="0.6">
      <c r="A12" s="1">
        <v>11</v>
      </c>
      <c r="B12" s="3">
        <v>203927</v>
      </c>
      <c r="C12" s="2">
        <v>120240</v>
      </c>
      <c r="D12" s="4">
        <v>1133</v>
      </c>
      <c r="E12" s="3" t="s">
        <v>9</v>
      </c>
      <c r="F12" s="3" t="s">
        <v>6</v>
      </c>
      <c r="G12" s="3">
        <v>19945</v>
      </c>
      <c r="H12" s="36">
        <v>38.551439999999999</v>
      </c>
      <c r="I12" s="36">
        <v>-75.157634000000002</v>
      </c>
      <c r="J12" s="10">
        <f t="shared" si="0"/>
        <v>6054.7520000000004</v>
      </c>
      <c r="K12" s="12">
        <v>323.56900000000002</v>
      </c>
      <c r="L12" s="12">
        <f t="shared" si="3"/>
        <v>864.57636800000012</v>
      </c>
      <c r="M12" s="16">
        <f t="shared" si="1"/>
        <v>1729.1527360000002</v>
      </c>
      <c r="N12" s="3">
        <v>476.95</v>
      </c>
      <c r="O12" s="3">
        <f t="shared" si="4"/>
        <v>1274.4104</v>
      </c>
      <c r="P12" s="11">
        <f t="shared" si="2"/>
        <v>2548.8208</v>
      </c>
      <c r="Q12" s="27">
        <f t="shared" si="5"/>
        <v>-819.66806399999973</v>
      </c>
    </row>
    <row r="13" spans="1:17" x14ac:dyDescent="0.6">
      <c r="A13" s="1">
        <v>12</v>
      </c>
      <c r="B13" s="3">
        <v>203928</v>
      </c>
      <c r="C13" s="2">
        <v>123173.962</v>
      </c>
      <c r="D13" s="4">
        <v>1129</v>
      </c>
      <c r="E13" s="3" t="s">
        <v>10</v>
      </c>
      <c r="F13" s="3" t="s">
        <v>6</v>
      </c>
      <c r="G13" s="3">
        <v>19966</v>
      </c>
      <c r="H13" s="36">
        <v>38.659458000000001</v>
      </c>
      <c r="I13" s="36">
        <v>-75.246409999999997</v>
      </c>
      <c r="J13" s="10">
        <f t="shared" si="0"/>
        <v>6180.5956932444442</v>
      </c>
      <c r="K13" s="12">
        <v>326.20999999999998</v>
      </c>
      <c r="L13" s="12">
        <f t="shared" si="3"/>
        <v>892.90173653377769</v>
      </c>
      <c r="M13" s="16">
        <f t="shared" si="1"/>
        <v>1785.8034730675554</v>
      </c>
      <c r="N13" s="3">
        <v>476.66</v>
      </c>
      <c r="O13" s="3">
        <f t="shared" si="4"/>
        <v>1304.7133494871111</v>
      </c>
      <c r="P13" s="11">
        <f t="shared" si="2"/>
        <v>2609.4266989742223</v>
      </c>
      <c r="Q13" s="27">
        <f t="shared" si="5"/>
        <v>-823.6232259066669</v>
      </c>
    </row>
    <row r="14" spans="1:17" x14ac:dyDescent="0.6">
      <c r="A14" s="1">
        <v>13</v>
      </c>
      <c r="B14" s="3">
        <v>203929</v>
      </c>
      <c r="C14" s="2">
        <v>68900</v>
      </c>
      <c r="D14" s="4">
        <v>1157</v>
      </c>
      <c r="E14" s="3" t="s">
        <v>12</v>
      </c>
      <c r="F14" s="3" t="s">
        <v>13</v>
      </c>
      <c r="G14" s="3">
        <v>21853</v>
      </c>
      <c r="H14" s="36">
        <v>38.200552999999999</v>
      </c>
      <c r="I14" s="36">
        <v>-75.752920000000003</v>
      </c>
      <c r="J14" s="10">
        <f t="shared" si="0"/>
        <v>3542.991111111111</v>
      </c>
      <c r="K14" s="12">
        <v>284.31</v>
      </c>
      <c r="L14" s="12">
        <f t="shared" si="3"/>
        <v>435.31020000000001</v>
      </c>
      <c r="M14" s="16">
        <f t="shared" si="1"/>
        <v>870.62040000000002</v>
      </c>
      <c r="N14" s="3">
        <v>436.89</v>
      </c>
      <c r="O14" s="3">
        <f t="shared" si="4"/>
        <v>668.92713333333336</v>
      </c>
      <c r="P14" s="11">
        <f t="shared" si="2"/>
        <v>1337.8542666666667</v>
      </c>
      <c r="Q14" s="27">
        <f t="shared" si="5"/>
        <v>-467.2338666666667</v>
      </c>
    </row>
    <row r="15" spans="1:17" x14ac:dyDescent="0.6">
      <c r="A15" s="1">
        <v>14</v>
      </c>
      <c r="B15" s="3">
        <v>204020</v>
      </c>
      <c r="C15" s="2">
        <v>6000</v>
      </c>
      <c r="D15" s="4">
        <v>946</v>
      </c>
      <c r="E15" s="3" t="s">
        <v>17</v>
      </c>
      <c r="F15" s="3" t="s">
        <v>1</v>
      </c>
      <c r="G15" s="3">
        <v>28328</v>
      </c>
      <c r="H15" s="36">
        <v>35.006675999999999</v>
      </c>
      <c r="I15" s="36">
        <v>-78.415414999999996</v>
      </c>
      <c r="J15" s="10">
        <f t="shared" si="0"/>
        <v>252.26666666666665</v>
      </c>
      <c r="K15" s="12">
        <v>26.93</v>
      </c>
      <c r="L15" s="12">
        <f t="shared" si="3"/>
        <v>3.5906666666666665</v>
      </c>
      <c r="M15" s="16">
        <f t="shared" si="1"/>
        <v>7.1813333333333329</v>
      </c>
      <c r="N15" s="3">
        <v>227.19</v>
      </c>
      <c r="O15" s="3">
        <f t="shared" si="4"/>
        <v>30.291999999999998</v>
      </c>
      <c r="P15" s="11">
        <f t="shared" si="2"/>
        <v>60.583999999999996</v>
      </c>
      <c r="Q15" s="27">
        <f t="shared" si="5"/>
        <v>-53.402666666666661</v>
      </c>
    </row>
    <row r="16" spans="1:17" x14ac:dyDescent="0.6">
      <c r="A16" s="1">
        <v>15</v>
      </c>
      <c r="B16" s="3">
        <v>204024</v>
      </c>
      <c r="C16" s="2">
        <v>4800</v>
      </c>
      <c r="D16" s="4">
        <v>778</v>
      </c>
      <c r="E16" s="3" t="s">
        <v>39</v>
      </c>
      <c r="F16" s="3" t="s">
        <v>23</v>
      </c>
      <c r="G16" s="3">
        <v>29032</v>
      </c>
      <c r="H16" s="36">
        <v>34.357230000000001</v>
      </c>
      <c r="I16" s="36">
        <v>-80.541489999999996</v>
      </c>
      <c r="J16" s="10">
        <f t="shared" si="0"/>
        <v>165.97333333333336</v>
      </c>
      <c r="K16" s="12">
        <v>102.49</v>
      </c>
      <c r="L16" s="12">
        <f t="shared" si="3"/>
        <v>10.932266666666667</v>
      </c>
      <c r="M16" s="16">
        <f t="shared" si="1"/>
        <v>21.864533333333334</v>
      </c>
      <c r="N16" s="3">
        <v>111.94</v>
      </c>
      <c r="O16" s="3">
        <f t="shared" si="4"/>
        <v>11.940266666666668</v>
      </c>
      <c r="P16" s="11">
        <f t="shared" si="2"/>
        <v>23.880533333333336</v>
      </c>
      <c r="Q16" s="27">
        <f t="shared" si="5"/>
        <v>-2.0160000000000018</v>
      </c>
    </row>
    <row r="17" spans="1:17" x14ac:dyDescent="0.6">
      <c r="A17" s="1">
        <v>16</v>
      </c>
      <c r="B17" s="3">
        <v>204055</v>
      </c>
      <c r="C17" s="2">
        <v>43504</v>
      </c>
      <c r="D17" s="4">
        <v>716</v>
      </c>
      <c r="E17" s="3" t="s">
        <v>28</v>
      </c>
      <c r="F17" s="3" t="s">
        <v>29</v>
      </c>
      <c r="G17" s="3">
        <v>31512</v>
      </c>
      <c r="H17" s="36">
        <v>31.549596999999999</v>
      </c>
      <c r="I17" s="36">
        <v>-82.987305000000006</v>
      </c>
      <c r="J17" s="10">
        <f t="shared" si="0"/>
        <v>1384.3939555555555</v>
      </c>
      <c r="K17" s="12">
        <v>333.35</v>
      </c>
      <c r="L17" s="12">
        <f t="shared" si="3"/>
        <v>322.26796444444449</v>
      </c>
      <c r="M17" s="16">
        <f t="shared" si="1"/>
        <v>644.53592888888898</v>
      </c>
      <c r="N17" s="3">
        <v>229.61</v>
      </c>
      <c r="O17" s="3">
        <f t="shared" si="4"/>
        <v>221.97674311111112</v>
      </c>
      <c r="P17" s="11">
        <f t="shared" si="2"/>
        <v>443.95348622222224</v>
      </c>
      <c r="Q17" s="27">
        <f t="shared" si="5"/>
        <v>200.58244266666674</v>
      </c>
    </row>
    <row r="18" spans="1:17" x14ac:dyDescent="0.6">
      <c r="A18" s="1">
        <v>17</v>
      </c>
      <c r="B18" s="3">
        <v>204062</v>
      </c>
      <c r="C18" s="2">
        <v>80520</v>
      </c>
      <c r="D18" s="4">
        <v>740</v>
      </c>
      <c r="E18" s="3" t="s">
        <v>30</v>
      </c>
      <c r="F18" s="3" t="s">
        <v>31</v>
      </c>
      <c r="G18" s="3">
        <v>32060</v>
      </c>
      <c r="H18" s="36">
        <v>30.175865000000002</v>
      </c>
      <c r="I18" s="36">
        <v>-83.030438000000004</v>
      </c>
      <c r="J18" s="10">
        <f t="shared" si="0"/>
        <v>2648.2133333333336</v>
      </c>
      <c r="K18" s="12">
        <v>408.27</v>
      </c>
      <c r="L18" s="12">
        <f t="shared" si="3"/>
        <v>730.53111999999999</v>
      </c>
      <c r="M18" s="16">
        <f t="shared" si="1"/>
        <v>1461.06224</v>
      </c>
      <c r="N18" s="3">
        <v>324.13</v>
      </c>
      <c r="O18" s="3">
        <f t="shared" si="4"/>
        <v>579.97661333333338</v>
      </c>
      <c r="P18" s="11">
        <f t="shared" si="2"/>
        <v>1159.9532266666668</v>
      </c>
      <c r="Q18" s="27">
        <f t="shared" si="5"/>
        <v>301.10901333333322</v>
      </c>
    </row>
    <row r="19" spans="1:17" x14ac:dyDescent="0.6">
      <c r="A19" s="1">
        <v>18</v>
      </c>
      <c r="B19" s="3">
        <v>204064</v>
      </c>
      <c r="C19" s="2">
        <v>50733.957999999999</v>
      </c>
      <c r="D19" s="4">
        <v>272</v>
      </c>
      <c r="E19" s="3" t="s">
        <v>26</v>
      </c>
      <c r="F19" s="3" t="s">
        <v>25</v>
      </c>
      <c r="G19" s="3">
        <v>35674</v>
      </c>
      <c r="H19" s="36">
        <v>34.666040000000002</v>
      </c>
      <c r="I19" s="36">
        <v>-87.749232000000006</v>
      </c>
      <c r="J19" s="10">
        <f t="shared" si="0"/>
        <v>613.31718115555555</v>
      </c>
      <c r="K19" s="12">
        <v>503.1</v>
      </c>
      <c r="L19" s="12">
        <f t="shared" si="3"/>
        <v>567.20565044</v>
      </c>
      <c r="M19" s="16">
        <f t="shared" si="1"/>
        <v>1134.41130088</v>
      </c>
      <c r="N19" s="3">
        <v>302.68</v>
      </c>
      <c r="O19" s="3">
        <f t="shared" si="4"/>
        <v>341.24787572088889</v>
      </c>
      <c r="P19" s="11">
        <f t="shared" si="2"/>
        <v>682.49575144177777</v>
      </c>
      <c r="Q19" s="27">
        <f t="shared" si="5"/>
        <v>451.91554943822223</v>
      </c>
    </row>
    <row r="20" spans="1:17" x14ac:dyDescent="0.6">
      <c r="A20" s="1">
        <v>19</v>
      </c>
      <c r="B20" s="3">
        <v>204066</v>
      </c>
      <c r="C20" s="2">
        <v>65455.845000000001</v>
      </c>
      <c r="D20" s="4">
        <v>783</v>
      </c>
      <c r="E20" s="3" t="s">
        <v>22</v>
      </c>
      <c r="F20" s="3" t="s">
        <v>23</v>
      </c>
      <c r="G20" s="3">
        <v>29150</v>
      </c>
      <c r="H20" s="36">
        <v>33.913677999999997</v>
      </c>
      <c r="I20" s="36">
        <v>-80.354237999999995</v>
      </c>
      <c r="J20" s="10">
        <f t="shared" si="0"/>
        <v>2277.8634059999999</v>
      </c>
      <c r="K20" s="12">
        <v>175.16</v>
      </c>
      <c r="L20" s="12">
        <f t="shared" si="3"/>
        <v>254.78324022666666</v>
      </c>
      <c r="M20" s="16">
        <f t="shared" si="1"/>
        <v>509.56648045333333</v>
      </c>
      <c r="N20" s="3">
        <v>134.06</v>
      </c>
      <c r="O20" s="3">
        <f t="shared" si="4"/>
        <v>195.00023512666669</v>
      </c>
      <c r="P20" s="11">
        <f t="shared" si="2"/>
        <v>390.00047025333339</v>
      </c>
      <c r="Q20" s="27">
        <f t="shared" si="5"/>
        <v>119.56601019999994</v>
      </c>
    </row>
    <row r="21" spans="1:17" x14ac:dyDescent="0.6">
      <c r="A21" s="1">
        <v>20</v>
      </c>
      <c r="B21" s="3">
        <v>204077</v>
      </c>
      <c r="C21" s="2">
        <v>11220</v>
      </c>
      <c r="D21" s="4">
        <v>207</v>
      </c>
      <c r="E21" s="3" t="s">
        <v>59</v>
      </c>
      <c r="F21" s="3" t="s">
        <v>60</v>
      </c>
      <c r="G21" s="3">
        <v>75455</v>
      </c>
      <c r="H21" s="36">
        <v>33.22101</v>
      </c>
      <c r="I21" s="36">
        <v>-94.984645</v>
      </c>
      <c r="J21" s="10">
        <f t="shared" si="0"/>
        <v>103.22399999999999</v>
      </c>
      <c r="K21" s="12">
        <v>927.94</v>
      </c>
      <c r="L21" s="12">
        <f t="shared" si="3"/>
        <v>231.36637333333334</v>
      </c>
      <c r="M21" s="16">
        <f t="shared" si="1"/>
        <v>462.73274666666669</v>
      </c>
      <c r="N21" s="3">
        <v>727.54</v>
      </c>
      <c r="O21" s="3">
        <f t="shared" si="4"/>
        <v>181.39997333333332</v>
      </c>
      <c r="P21" s="11">
        <f t="shared" si="2"/>
        <v>362.79994666666664</v>
      </c>
      <c r="Q21" s="27">
        <f t="shared" si="5"/>
        <v>99.932800000000043</v>
      </c>
    </row>
    <row r="22" spans="1:17" x14ac:dyDescent="0.6">
      <c r="A22" s="1">
        <v>21</v>
      </c>
      <c r="B22" s="3">
        <v>204078</v>
      </c>
      <c r="C22" s="2">
        <v>94534.962</v>
      </c>
      <c r="D22" s="4">
        <v>218</v>
      </c>
      <c r="E22" s="3" t="s">
        <v>61</v>
      </c>
      <c r="F22" s="3" t="s">
        <v>60</v>
      </c>
      <c r="G22" s="3">
        <v>75686</v>
      </c>
      <c r="H22" s="36">
        <v>32.998041000000001</v>
      </c>
      <c r="I22" s="36">
        <v>-94.952278000000007</v>
      </c>
      <c r="J22" s="10">
        <f t="shared" si="0"/>
        <v>915.9387429333334</v>
      </c>
      <c r="K22" s="12">
        <v>929.39</v>
      </c>
      <c r="L22" s="12">
        <f t="shared" si="3"/>
        <v>1952.4410740706667</v>
      </c>
      <c r="M22" s="16">
        <f t="shared" si="1"/>
        <v>3904.8821481413333</v>
      </c>
      <c r="N22" s="3">
        <v>842.13</v>
      </c>
      <c r="O22" s="3">
        <f t="shared" si="4"/>
        <v>1769.1272788680001</v>
      </c>
      <c r="P22" s="11">
        <f t="shared" si="2"/>
        <v>3538.2545577360002</v>
      </c>
      <c r="Q22" s="27">
        <f t="shared" si="5"/>
        <v>366.62759040533319</v>
      </c>
    </row>
    <row r="23" spans="1:17" x14ac:dyDescent="0.6">
      <c r="A23" s="1">
        <v>22</v>
      </c>
      <c r="B23" s="3">
        <v>204080</v>
      </c>
      <c r="C23" s="2">
        <v>120747.925</v>
      </c>
      <c r="D23" s="4">
        <v>266</v>
      </c>
      <c r="E23" s="3" t="s">
        <v>63</v>
      </c>
      <c r="F23" s="3" t="s">
        <v>60</v>
      </c>
      <c r="G23" s="3">
        <v>75974</v>
      </c>
      <c r="H23" s="36">
        <v>31.948053000000002</v>
      </c>
      <c r="I23" s="36">
        <v>-94.247694999999993</v>
      </c>
      <c r="J23" s="10">
        <f t="shared" si="0"/>
        <v>1427.5088022222224</v>
      </c>
      <c r="K23" s="12">
        <v>908.54</v>
      </c>
      <c r="L23" s="12">
        <f t="shared" si="3"/>
        <v>2437.8737728777778</v>
      </c>
      <c r="M23" s="16">
        <f t="shared" si="1"/>
        <v>4875.7475457555556</v>
      </c>
      <c r="N23" s="3">
        <v>710.37</v>
      </c>
      <c r="O23" s="3">
        <f t="shared" si="4"/>
        <v>1906.1267440500001</v>
      </c>
      <c r="P23" s="11">
        <f t="shared" si="2"/>
        <v>3812.2534881000001</v>
      </c>
      <c r="Q23" s="27">
        <f t="shared" si="5"/>
        <v>1063.4940576555555</v>
      </c>
    </row>
    <row r="24" spans="1:17" x14ac:dyDescent="0.6">
      <c r="A24" s="1">
        <v>23</v>
      </c>
      <c r="B24" s="3">
        <v>204125</v>
      </c>
      <c r="C24" s="2">
        <v>13200</v>
      </c>
      <c r="D24" s="4">
        <v>937</v>
      </c>
      <c r="E24" s="3" t="s">
        <v>14</v>
      </c>
      <c r="F24" s="3" t="s">
        <v>1</v>
      </c>
      <c r="G24" s="3">
        <v>27534</v>
      </c>
      <c r="H24" s="36">
        <v>35.385570999999999</v>
      </c>
      <c r="I24" s="36">
        <v>-78.032070000000004</v>
      </c>
      <c r="J24" s="10">
        <f t="shared" si="0"/>
        <v>549.70666666666671</v>
      </c>
      <c r="K24" s="12">
        <v>57.05</v>
      </c>
      <c r="L24" s="12">
        <f t="shared" si="3"/>
        <v>16.734666666666666</v>
      </c>
      <c r="M24" s="16">
        <f t="shared" si="1"/>
        <v>33.469333333333331</v>
      </c>
      <c r="N24" s="3">
        <v>250.89</v>
      </c>
      <c r="O24" s="3">
        <f t="shared" si="4"/>
        <v>73.594399999999993</v>
      </c>
      <c r="P24" s="11">
        <f t="shared" si="2"/>
        <v>147.18879999999999</v>
      </c>
      <c r="Q24" s="27">
        <f t="shared" si="5"/>
        <v>-113.71946666666665</v>
      </c>
    </row>
    <row r="25" spans="1:17" x14ac:dyDescent="0.6">
      <c r="A25" s="1">
        <v>24</v>
      </c>
      <c r="B25" s="3">
        <v>204126</v>
      </c>
      <c r="C25" s="2">
        <v>48700</v>
      </c>
      <c r="D25" s="5">
        <v>937</v>
      </c>
      <c r="E25" s="7" t="s">
        <v>14</v>
      </c>
      <c r="F25" s="3" t="s">
        <v>1</v>
      </c>
      <c r="G25" s="3">
        <v>27534</v>
      </c>
      <c r="H25" s="36">
        <v>35.385570999999999</v>
      </c>
      <c r="I25" s="36">
        <v>-78.032070000000004</v>
      </c>
      <c r="J25" s="10">
        <f t="shared" si="0"/>
        <v>2028.0844444444444</v>
      </c>
      <c r="K25" s="12">
        <v>57.05</v>
      </c>
      <c r="L25" s="12">
        <f t="shared" si="3"/>
        <v>61.740777777777772</v>
      </c>
      <c r="M25" s="16">
        <f t="shared" si="1"/>
        <v>123.48155555555554</v>
      </c>
      <c r="N25" s="3">
        <v>250.89</v>
      </c>
      <c r="O25" s="3">
        <f t="shared" si="4"/>
        <v>271.51873333333333</v>
      </c>
      <c r="P25" s="11">
        <f t="shared" si="2"/>
        <v>543.03746666666666</v>
      </c>
      <c r="Q25" s="27">
        <f t="shared" si="5"/>
        <v>-419.55591111111113</v>
      </c>
    </row>
    <row r="26" spans="1:17" x14ac:dyDescent="0.6">
      <c r="A26" s="1">
        <v>25</v>
      </c>
      <c r="B26" s="3">
        <v>204237</v>
      </c>
      <c r="C26" s="2">
        <v>14200</v>
      </c>
      <c r="D26" s="4">
        <v>576</v>
      </c>
      <c r="E26" s="3" t="s">
        <v>40</v>
      </c>
      <c r="F26" s="3" t="s">
        <v>29</v>
      </c>
      <c r="G26" s="3">
        <v>30564</v>
      </c>
      <c r="H26" s="36">
        <v>34.445368999999999</v>
      </c>
      <c r="I26" s="36">
        <v>-83.906515999999996</v>
      </c>
      <c r="J26" s="10">
        <f t="shared" si="0"/>
        <v>363.52</v>
      </c>
      <c r="K26" s="12">
        <v>287.31</v>
      </c>
      <c r="L26" s="12">
        <f t="shared" si="3"/>
        <v>90.662266666666667</v>
      </c>
      <c r="M26" s="16">
        <f t="shared" si="1"/>
        <v>181.32453333333333</v>
      </c>
      <c r="N26" s="3">
        <v>88.71</v>
      </c>
      <c r="O26" s="3">
        <f t="shared" si="4"/>
        <v>27.99293333333333</v>
      </c>
      <c r="P26" s="11">
        <f t="shared" si="2"/>
        <v>55.985866666666659</v>
      </c>
      <c r="Q26" s="27">
        <f t="shared" si="5"/>
        <v>125.33866666666668</v>
      </c>
    </row>
    <row r="27" spans="1:17" x14ac:dyDescent="0.6">
      <c r="A27" s="1">
        <v>26</v>
      </c>
      <c r="B27" s="3">
        <v>204243</v>
      </c>
      <c r="C27" s="2">
        <v>48000</v>
      </c>
      <c r="D27" s="4">
        <v>573</v>
      </c>
      <c r="E27" s="3" t="s">
        <v>65</v>
      </c>
      <c r="F27" s="3" t="s">
        <v>29</v>
      </c>
      <c r="G27" s="3">
        <v>31740</v>
      </c>
      <c r="H27" s="36">
        <v>31.731183000000001</v>
      </c>
      <c r="I27" s="36">
        <v>-84.832234</v>
      </c>
      <c r="J27" s="10">
        <f t="shared" si="0"/>
        <v>1222.4000000000001</v>
      </c>
      <c r="K27" s="12">
        <v>408.66</v>
      </c>
      <c r="L27" s="12">
        <f t="shared" si="3"/>
        <v>435.904</v>
      </c>
      <c r="M27" s="16">
        <f t="shared" si="1"/>
        <v>871.80799999999999</v>
      </c>
      <c r="N27" s="3">
        <v>255.91</v>
      </c>
      <c r="O27" s="3">
        <f t="shared" si="4"/>
        <v>272.97066666666666</v>
      </c>
      <c r="P27" s="11">
        <f t="shared" si="2"/>
        <v>545.94133333333332</v>
      </c>
      <c r="Q27" s="27">
        <f t="shared" si="5"/>
        <v>325.86666666666667</v>
      </c>
    </row>
    <row r="28" spans="1:17" x14ac:dyDescent="0.6">
      <c r="A28" s="1">
        <v>27</v>
      </c>
      <c r="B28" s="3">
        <v>204245</v>
      </c>
      <c r="C28" s="2">
        <v>64740</v>
      </c>
      <c r="D28" s="4">
        <v>571</v>
      </c>
      <c r="E28" s="3" t="s">
        <v>35</v>
      </c>
      <c r="F28" s="3" t="s">
        <v>29</v>
      </c>
      <c r="G28" s="3">
        <v>30507</v>
      </c>
      <c r="H28" s="36">
        <v>34.257212000000003</v>
      </c>
      <c r="I28" s="36">
        <v>-83.824573999999998</v>
      </c>
      <c r="J28" s="10">
        <f t="shared" si="0"/>
        <v>1642.9573333333335</v>
      </c>
      <c r="K28" s="12">
        <v>284.87</v>
      </c>
      <c r="L28" s="12">
        <f t="shared" si="3"/>
        <v>409.83297333333337</v>
      </c>
      <c r="M28" s="16">
        <f t="shared" si="1"/>
        <v>819.66594666666674</v>
      </c>
      <c r="N28" s="3">
        <v>89.42</v>
      </c>
      <c r="O28" s="3">
        <f t="shared" si="4"/>
        <v>128.64557333333335</v>
      </c>
      <c r="P28" s="11">
        <f t="shared" si="2"/>
        <v>257.29114666666669</v>
      </c>
      <c r="Q28" s="27">
        <f t="shared" si="5"/>
        <v>562.37480000000005</v>
      </c>
    </row>
    <row r="29" spans="1:17" x14ac:dyDescent="0.6">
      <c r="A29" s="1">
        <v>28</v>
      </c>
      <c r="B29" s="3">
        <v>204275</v>
      </c>
      <c r="C29" s="2">
        <v>16000.038999999999</v>
      </c>
      <c r="D29" s="4">
        <v>810</v>
      </c>
      <c r="E29" s="3" t="s">
        <v>3</v>
      </c>
      <c r="F29" s="3" t="s">
        <v>1</v>
      </c>
      <c r="G29" s="3">
        <v>28170</v>
      </c>
      <c r="H29" s="36">
        <v>34.924469000000002</v>
      </c>
      <c r="I29" s="36">
        <v>-80.050030000000007</v>
      </c>
      <c r="J29" s="10">
        <f t="shared" si="0"/>
        <v>576.00140399999998</v>
      </c>
      <c r="K29" s="12">
        <v>66.05</v>
      </c>
      <c r="L29" s="12">
        <f t="shared" si="3"/>
        <v>23.484501687777776</v>
      </c>
      <c r="M29" s="16">
        <f t="shared" si="1"/>
        <v>46.969003375555552</v>
      </c>
      <c r="N29" s="3">
        <v>134.5</v>
      </c>
      <c r="O29" s="3">
        <f t="shared" si="4"/>
        <v>47.822338788888892</v>
      </c>
      <c r="P29" s="11">
        <f t="shared" si="2"/>
        <v>95.644677577777784</v>
      </c>
      <c r="Q29" s="27">
        <f t="shared" si="5"/>
        <v>-48.675674202222233</v>
      </c>
    </row>
    <row r="30" spans="1:17" x14ac:dyDescent="0.6">
      <c r="A30" s="1">
        <v>29</v>
      </c>
      <c r="B30" s="3">
        <v>204276</v>
      </c>
      <c r="C30" s="2">
        <v>16040</v>
      </c>
      <c r="D30" s="4">
        <v>963</v>
      </c>
      <c r="E30" s="3" t="s">
        <v>19</v>
      </c>
      <c r="F30" s="3" t="s">
        <v>1</v>
      </c>
      <c r="G30" s="3">
        <v>28458</v>
      </c>
      <c r="H30" s="36">
        <v>34.829225000000001</v>
      </c>
      <c r="I30" s="36">
        <v>-78.022981999999999</v>
      </c>
      <c r="J30" s="10">
        <f t="shared" si="0"/>
        <v>686.51200000000006</v>
      </c>
      <c r="K30" s="12">
        <v>49.47</v>
      </c>
      <c r="L30" s="12">
        <f t="shared" si="3"/>
        <v>17.633306666666666</v>
      </c>
      <c r="M30" s="16">
        <f t="shared" si="1"/>
        <v>35.266613333333332</v>
      </c>
      <c r="N30" s="3">
        <v>249.39</v>
      </c>
      <c r="O30" s="3">
        <f t="shared" si="4"/>
        <v>88.893680000000003</v>
      </c>
      <c r="P30" s="11">
        <f t="shared" si="2"/>
        <v>177.78736000000001</v>
      </c>
      <c r="Q30" s="27">
        <f t="shared" si="5"/>
        <v>-142.52074666666667</v>
      </c>
    </row>
    <row r="31" spans="1:17" x14ac:dyDescent="0.6">
      <c r="A31" s="1">
        <v>30</v>
      </c>
      <c r="B31" s="3">
        <v>204280</v>
      </c>
      <c r="C31" s="2">
        <v>41151.921000000002</v>
      </c>
      <c r="D31" s="4">
        <v>886</v>
      </c>
      <c r="E31" s="3" t="s">
        <v>7</v>
      </c>
      <c r="F31" s="3" t="s">
        <v>8</v>
      </c>
      <c r="G31" s="3">
        <v>22834</v>
      </c>
      <c r="H31" s="36">
        <v>38.550848000000002</v>
      </c>
      <c r="I31" s="36">
        <v>-78.876176999999998</v>
      </c>
      <c r="J31" s="10">
        <f t="shared" si="0"/>
        <v>1620.4712002666668</v>
      </c>
      <c r="K31" s="12">
        <v>249.28</v>
      </c>
      <c r="L31" s="12">
        <f t="shared" si="3"/>
        <v>227.96335259733337</v>
      </c>
      <c r="M31" s="16">
        <f t="shared" si="1"/>
        <v>455.92670519466674</v>
      </c>
      <c r="N31" s="3">
        <v>322.95</v>
      </c>
      <c r="O31" s="3">
        <f t="shared" si="4"/>
        <v>295.33361970999999</v>
      </c>
      <c r="P31" s="11">
        <f t="shared" si="2"/>
        <v>590.66723941999999</v>
      </c>
      <c r="Q31" s="27">
        <f t="shared" si="5"/>
        <v>-134.74053422533325</v>
      </c>
    </row>
    <row r="32" spans="1:17" x14ac:dyDescent="0.6">
      <c r="A32" s="1">
        <v>31</v>
      </c>
      <c r="B32" s="3">
        <v>204287</v>
      </c>
      <c r="C32" s="2">
        <v>12370</v>
      </c>
      <c r="D32" s="4">
        <v>107</v>
      </c>
      <c r="E32" s="3" t="s">
        <v>45</v>
      </c>
      <c r="F32" s="3" t="s">
        <v>46</v>
      </c>
      <c r="G32" s="3">
        <v>72833</v>
      </c>
      <c r="H32" s="36">
        <v>35.052818000000002</v>
      </c>
      <c r="I32" s="36">
        <v>-93.381315000000001</v>
      </c>
      <c r="J32" s="10">
        <f t="shared" si="0"/>
        <v>58.826222222222228</v>
      </c>
      <c r="K32" s="12">
        <v>819.8</v>
      </c>
      <c r="L32" s="12">
        <f t="shared" si="3"/>
        <v>225.3539111111111</v>
      </c>
      <c r="M32" s="16">
        <f t="shared" si="1"/>
        <v>450.70782222222221</v>
      </c>
      <c r="N32" s="3">
        <v>620.61</v>
      </c>
      <c r="O32" s="3">
        <f t="shared" si="4"/>
        <v>170.59879333333333</v>
      </c>
      <c r="P32" s="11">
        <f t="shared" si="2"/>
        <v>341.19758666666667</v>
      </c>
      <c r="Q32" s="27">
        <f t="shared" si="5"/>
        <v>109.51023555555554</v>
      </c>
    </row>
    <row r="33" spans="1:17" x14ac:dyDescent="0.6">
      <c r="A33" s="1">
        <v>32</v>
      </c>
      <c r="B33" s="3">
        <v>204297</v>
      </c>
      <c r="C33" s="2">
        <v>12200</v>
      </c>
      <c r="D33" s="4">
        <v>359</v>
      </c>
      <c r="E33" s="3" t="s">
        <v>62</v>
      </c>
      <c r="F33" s="3" t="s">
        <v>56</v>
      </c>
      <c r="G33" s="3">
        <v>39443</v>
      </c>
      <c r="H33" s="36">
        <v>31.686952000000002</v>
      </c>
      <c r="I33" s="36">
        <v>-89.121296000000001</v>
      </c>
      <c r="J33" s="10">
        <f t="shared" si="0"/>
        <v>194.6577777777778</v>
      </c>
      <c r="K33" s="12">
        <v>632.01</v>
      </c>
      <c r="L33" s="12">
        <f t="shared" si="3"/>
        <v>171.34493333333336</v>
      </c>
      <c r="M33" s="16">
        <f t="shared" si="1"/>
        <v>342.68986666666672</v>
      </c>
      <c r="N33" s="3">
        <v>444</v>
      </c>
      <c r="O33" s="3">
        <f t="shared" si="4"/>
        <v>120.37333333333335</v>
      </c>
      <c r="P33" s="11">
        <f t="shared" si="2"/>
        <v>240.7466666666667</v>
      </c>
      <c r="Q33" s="27">
        <f t="shared" si="5"/>
        <v>101.94320000000002</v>
      </c>
    </row>
    <row r="34" spans="1:17" x14ac:dyDescent="0.6">
      <c r="A34" s="1">
        <v>33</v>
      </c>
      <c r="B34" s="3">
        <v>204316</v>
      </c>
      <c r="C34" s="2">
        <v>35273.962</v>
      </c>
      <c r="D34" s="4">
        <v>388</v>
      </c>
      <c r="E34" s="3" t="s">
        <v>57</v>
      </c>
      <c r="F34" s="3" t="s">
        <v>58</v>
      </c>
      <c r="G34" s="3">
        <v>70510</v>
      </c>
      <c r="H34" s="36">
        <v>29.946603</v>
      </c>
      <c r="I34" s="36">
        <v>-92.241595000000004</v>
      </c>
      <c r="J34" s="10">
        <f t="shared" ref="J34:J54" si="6">(C34/45000)*(D34)*2</f>
        <v>608.27987804444444</v>
      </c>
      <c r="K34" s="12">
        <v>850.93</v>
      </c>
      <c r="L34" s="12">
        <f t="shared" si="3"/>
        <v>667.01494410355554</v>
      </c>
      <c r="M34" s="16">
        <f t="shared" ref="M34:M54" si="7">(C34/45000)*(K34)*2</f>
        <v>1334.0298882071111</v>
      </c>
      <c r="N34" s="3">
        <v>664.73</v>
      </c>
      <c r="O34" s="3">
        <f t="shared" si="4"/>
        <v>521.05912800577778</v>
      </c>
      <c r="P34" s="11">
        <f t="shared" ref="P34:P54" si="8">(C34/45000)*(N34)*2</f>
        <v>1042.1182560115556</v>
      </c>
      <c r="Q34" s="27">
        <f t="shared" si="5"/>
        <v>291.91163219555551</v>
      </c>
    </row>
    <row r="35" spans="1:17" x14ac:dyDescent="0.6">
      <c r="A35" s="1">
        <v>34</v>
      </c>
      <c r="B35" s="3">
        <v>204317</v>
      </c>
      <c r="C35" s="2">
        <v>21000</v>
      </c>
      <c r="D35" s="4">
        <v>455</v>
      </c>
      <c r="E35" s="3" t="s">
        <v>55</v>
      </c>
      <c r="F35" s="3" t="s">
        <v>56</v>
      </c>
      <c r="G35" s="3">
        <v>39563</v>
      </c>
      <c r="H35" s="36">
        <v>30.539088</v>
      </c>
      <c r="I35" s="36">
        <v>-88.621048999999999</v>
      </c>
      <c r="J35" s="10">
        <f t="shared" si="6"/>
        <v>424.66666666666669</v>
      </c>
      <c r="K35" s="12">
        <v>642.00699999999995</v>
      </c>
      <c r="L35" s="12">
        <f t="shared" si="3"/>
        <v>299.60326666666663</v>
      </c>
      <c r="M35" s="16">
        <f t="shared" si="7"/>
        <v>599.20653333333325</v>
      </c>
      <c r="N35" s="3">
        <v>466.98</v>
      </c>
      <c r="O35" s="3">
        <f t="shared" si="4"/>
        <v>217.92400000000001</v>
      </c>
      <c r="P35" s="11">
        <f t="shared" si="8"/>
        <v>435.84800000000001</v>
      </c>
      <c r="Q35" s="27">
        <f t="shared" si="5"/>
        <v>163.35853333333324</v>
      </c>
    </row>
    <row r="36" spans="1:17" x14ac:dyDescent="0.6">
      <c r="A36" s="1">
        <v>35</v>
      </c>
      <c r="B36" s="3">
        <v>204322</v>
      </c>
      <c r="C36" s="2">
        <v>8000</v>
      </c>
      <c r="D36" s="4">
        <v>584</v>
      </c>
      <c r="E36" s="3" t="s">
        <v>41</v>
      </c>
      <c r="F36" s="3" t="s">
        <v>29</v>
      </c>
      <c r="G36" s="3">
        <v>30558</v>
      </c>
      <c r="H36" s="36">
        <v>34.329371999999999</v>
      </c>
      <c r="I36" s="36">
        <v>-83.543357</v>
      </c>
      <c r="J36" s="10">
        <f t="shared" si="6"/>
        <v>207.64444444444445</v>
      </c>
      <c r="K36" s="12">
        <v>268.17700000000002</v>
      </c>
      <c r="L36" s="12">
        <f t="shared" si="3"/>
        <v>47.67591111111112</v>
      </c>
      <c r="M36" s="16">
        <f t="shared" si="7"/>
        <v>95.351822222222239</v>
      </c>
      <c r="N36" s="3">
        <v>72.91</v>
      </c>
      <c r="O36" s="3">
        <f t="shared" si="4"/>
        <v>12.961777777777778</v>
      </c>
      <c r="P36" s="11">
        <f t="shared" si="8"/>
        <v>25.923555555555556</v>
      </c>
      <c r="Q36" s="27">
        <f t="shared" si="5"/>
        <v>69.428266666666687</v>
      </c>
    </row>
    <row r="37" spans="1:17" x14ac:dyDescent="0.6">
      <c r="A37" s="1">
        <v>36</v>
      </c>
      <c r="B37" s="3">
        <v>204325</v>
      </c>
      <c r="C37" s="2">
        <v>58500</v>
      </c>
      <c r="D37" s="4">
        <v>704</v>
      </c>
      <c r="E37" s="3" t="s">
        <v>42</v>
      </c>
      <c r="F37" s="3" t="s">
        <v>23</v>
      </c>
      <c r="G37" s="3">
        <v>29105</v>
      </c>
      <c r="H37" s="36">
        <v>33.887970000000003</v>
      </c>
      <c r="I37" s="36">
        <v>-81.679404000000005</v>
      </c>
      <c r="J37" s="10">
        <f t="shared" si="6"/>
        <v>1830.4</v>
      </c>
      <c r="K37" s="12">
        <v>175.16</v>
      </c>
      <c r="L37" s="12">
        <f t="shared" si="3"/>
        <v>227.708</v>
      </c>
      <c r="M37" s="16">
        <f t="shared" si="7"/>
        <v>455.416</v>
      </c>
      <c r="N37" s="3">
        <v>78.13</v>
      </c>
      <c r="O37" s="3">
        <f t="shared" si="4"/>
        <v>101.569</v>
      </c>
      <c r="P37" s="11">
        <f t="shared" si="8"/>
        <v>203.13800000000001</v>
      </c>
      <c r="Q37" s="27">
        <f t="shared" si="5"/>
        <v>252.27799999999999</v>
      </c>
    </row>
    <row r="38" spans="1:17" x14ac:dyDescent="0.6">
      <c r="A38" s="1">
        <v>37</v>
      </c>
      <c r="B38" s="3">
        <v>204349</v>
      </c>
      <c r="C38" s="2">
        <v>34000</v>
      </c>
      <c r="D38" s="4">
        <v>955</v>
      </c>
      <c r="E38" s="3" t="s">
        <v>43</v>
      </c>
      <c r="F38" s="3" t="s">
        <v>1</v>
      </c>
      <c r="G38" s="3">
        <v>28393</v>
      </c>
      <c r="H38" s="36">
        <v>34.984687999999998</v>
      </c>
      <c r="I38" s="36">
        <v>-78.198087000000001</v>
      </c>
      <c r="J38" s="10">
        <f t="shared" si="6"/>
        <v>1443.1111111111111</v>
      </c>
      <c r="K38" s="12">
        <v>38.99</v>
      </c>
      <c r="L38" s="12">
        <f t="shared" si="3"/>
        <v>29.459111111111113</v>
      </c>
      <c r="M38" s="16">
        <f t="shared" si="7"/>
        <v>58.918222222222226</v>
      </c>
      <c r="N38" s="3">
        <v>239.45</v>
      </c>
      <c r="O38" s="3">
        <f t="shared" si="4"/>
        <v>180.91777777777776</v>
      </c>
      <c r="P38" s="11">
        <f t="shared" si="8"/>
        <v>361.83555555555552</v>
      </c>
      <c r="Q38" s="27">
        <f t="shared" si="5"/>
        <v>-302.91733333333332</v>
      </c>
    </row>
    <row r="39" spans="1:17" x14ac:dyDescent="0.6">
      <c r="A39" s="1">
        <v>38</v>
      </c>
      <c r="B39" s="3">
        <v>204490</v>
      </c>
      <c r="C39" s="2">
        <v>28573.962</v>
      </c>
      <c r="D39" s="4">
        <v>939</v>
      </c>
      <c r="E39" s="3" t="s">
        <v>4</v>
      </c>
      <c r="F39" s="3" t="s">
        <v>1</v>
      </c>
      <c r="G39" s="3">
        <v>28333</v>
      </c>
      <c r="H39" s="36">
        <v>35.266919000000001</v>
      </c>
      <c r="I39" s="36">
        <v>-78.025587000000002</v>
      </c>
      <c r="J39" s="10">
        <f t="shared" si="6"/>
        <v>1192.4866807999999</v>
      </c>
      <c r="K39" s="12">
        <v>53.47</v>
      </c>
      <c r="L39" s="12">
        <f t="shared" si="3"/>
        <v>33.952216625333328</v>
      </c>
      <c r="M39" s="16">
        <f t="shared" si="7"/>
        <v>67.904433250666656</v>
      </c>
      <c r="N39" s="3">
        <v>250.33</v>
      </c>
      <c r="O39" s="3">
        <f t="shared" si="4"/>
        <v>158.95377572133333</v>
      </c>
      <c r="P39" s="11">
        <f t="shared" si="8"/>
        <v>317.90755144266666</v>
      </c>
      <c r="Q39" s="27">
        <f t="shared" si="5"/>
        <v>-250.00311819199999</v>
      </c>
    </row>
    <row r="40" spans="1:17" x14ac:dyDescent="0.6">
      <c r="A40" s="1">
        <v>39</v>
      </c>
      <c r="B40" s="3">
        <v>204593</v>
      </c>
      <c r="C40" s="2">
        <v>167073.96600000001</v>
      </c>
      <c r="D40" s="4">
        <v>622</v>
      </c>
      <c r="E40" s="3" t="s">
        <v>36</v>
      </c>
      <c r="F40" s="3" t="s">
        <v>29</v>
      </c>
      <c r="G40" s="3">
        <v>31730</v>
      </c>
      <c r="H40" s="36">
        <v>31.249151999999999</v>
      </c>
      <c r="I40" s="36">
        <v>-84.242836999999994</v>
      </c>
      <c r="J40" s="10">
        <f t="shared" si="6"/>
        <v>4618.6669712000003</v>
      </c>
      <c r="K40" s="12">
        <v>401.53</v>
      </c>
      <c r="L40" s="12">
        <f t="shared" si="3"/>
        <v>1490.7824348440001</v>
      </c>
      <c r="M40" s="16">
        <f t="shared" si="7"/>
        <v>2981.5648696880003</v>
      </c>
      <c r="N40" s="3">
        <v>269.52</v>
      </c>
      <c r="O40" s="3">
        <f t="shared" si="4"/>
        <v>1000.661673696</v>
      </c>
      <c r="P40" s="11">
        <f t="shared" si="8"/>
        <v>2001.323347392</v>
      </c>
      <c r="Q40" s="27">
        <f t="shared" si="5"/>
        <v>980.24152229600031</v>
      </c>
    </row>
    <row r="41" spans="1:17" x14ac:dyDescent="0.6">
      <c r="A41" s="1">
        <v>40</v>
      </c>
      <c r="B41" s="3">
        <v>204657</v>
      </c>
      <c r="C41" s="2">
        <v>81343.963000000003</v>
      </c>
      <c r="D41" s="4">
        <v>700</v>
      </c>
      <c r="E41" s="3" t="s">
        <v>27</v>
      </c>
      <c r="F41" s="3" t="s">
        <v>23</v>
      </c>
      <c r="G41" s="3">
        <v>29166</v>
      </c>
      <c r="H41" s="36">
        <v>34.000971</v>
      </c>
      <c r="I41" s="36">
        <v>-81.741068999999996</v>
      </c>
      <c r="J41" s="10">
        <f t="shared" si="6"/>
        <v>2530.7010711111111</v>
      </c>
      <c r="K41" s="12">
        <v>175.22</v>
      </c>
      <c r="L41" s="12">
        <f t="shared" si="3"/>
        <v>316.73531548577779</v>
      </c>
      <c r="M41" s="16">
        <f t="shared" si="7"/>
        <v>633.47063097155558</v>
      </c>
      <c r="N41" s="3">
        <v>69.66</v>
      </c>
      <c r="O41" s="3">
        <f t="shared" si="4"/>
        <v>125.920454724</v>
      </c>
      <c r="P41" s="11">
        <f t="shared" si="8"/>
        <v>251.84090944799999</v>
      </c>
      <c r="Q41" s="27">
        <f t="shared" si="5"/>
        <v>381.62972152355559</v>
      </c>
    </row>
    <row r="42" spans="1:17" x14ac:dyDescent="0.6">
      <c r="A42" s="1">
        <v>41</v>
      </c>
      <c r="B42" s="3">
        <v>205160</v>
      </c>
      <c r="C42" s="2">
        <v>5000</v>
      </c>
      <c r="D42" s="4">
        <v>843</v>
      </c>
      <c r="E42" s="3" t="s">
        <v>0</v>
      </c>
      <c r="F42" s="3" t="s">
        <v>1</v>
      </c>
      <c r="G42" s="3">
        <v>27344</v>
      </c>
      <c r="H42" s="36">
        <v>35.711578000000003</v>
      </c>
      <c r="I42" s="36">
        <v>-79.333922000000001</v>
      </c>
      <c r="J42" s="10">
        <f t="shared" si="6"/>
        <v>187.33333333333331</v>
      </c>
      <c r="K42" s="12">
        <v>58.83</v>
      </c>
      <c r="L42" s="12">
        <f t="shared" si="3"/>
        <v>6.5366666666666662</v>
      </c>
      <c r="M42" s="16">
        <f t="shared" si="7"/>
        <v>13.073333333333332</v>
      </c>
      <c r="N42" s="3">
        <v>184.25</v>
      </c>
      <c r="O42" s="3">
        <f t="shared" si="4"/>
        <v>20.472222222222221</v>
      </c>
      <c r="P42" s="11">
        <f t="shared" si="8"/>
        <v>40.944444444444443</v>
      </c>
      <c r="Q42" s="27">
        <f t="shared" si="5"/>
        <v>-27.871111111111112</v>
      </c>
    </row>
    <row r="43" spans="1:17" x14ac:dyDescent="0.6">
      <c r="A43" s="1">
        <v>42</v>
      </c>
      <c r="B43" s="3">
        <v>205264</v>
      </c>
      <c r="C43" s="2">
        <v>25600</v>
      </c>
      <c r="D43" s="4">
        <v>896</v>
      </c>
      <c r="E43" s="3" t="s">
        <v>49</v>
      </c>
      <c r="F43" s="3" t="s">
        <v>50</v>
      </c>
      <c r="G43" s="3">
        <v>54612</v>
      </c>
      <c r="H43" s="36">
        <v>44.251711</v>
      </c>
      <c r="I43" s="36">
        <v>-91.387698999999998</v>
      </c>
      <c r="J43" s="10">
        <f t="shared" si="6"/>
        <v>1019.4488888888889</v>
      </c>
      <c r="K43" s="12">
        <v>923.61</v>
      </c>
      <c r="L43" s="12">
        <f t="shared" si="3"/>
        <v>525.43146666666667</v>
      </c>
      <c r="M43" s="16">
        <f t="shared" si="7"/>
        <v>1050.8629333333333</v>
      </c>
      <c r="N43" s="3">
        <v>805.89</v>
      </c>
      <c r="O43" s="3">
        <f t="shared" si="4"/>
        <v>458.46186666666665</v>
      </c>
      <c r="P43" s="11">
        <f t="shared" si="8"/>
        <v>916.9237333333333</v>
      </c>
      <c r="Q43" s="27">
        <f t="shared" si="5"/>
        <v>133.93920000000003</v>
      </c>
    </row>
    <row r="44" spans="1:17" x14ac:dyDescent="0.6">
      <c r="A44" s="1">
        <v>43</v>
      </c>
      <c r="B44" s="3">
        <v>205277</v>
      </c>
      <c r="C44" s="2">
        <v>17700</v>
      </c>
      <c r="D44" s="4">
        <v>938</v>
      </c>
      <c r="E44" s="3" t="s">
        <v>47</v>
      </c>
      <c r="F44" s="3" t="s">
        <v>48</v>
      </c>
      <c r="G44" s="3">
        <v>56379</v>
      </c>
      <c r="H44" s="36">
        <v>45.654828999999999</v>
      </c>
      <c r="I44" s="36">
        <v>-94.073532999999998</v>
      </c>
      <c r="J44" s="10">
        <f t="shared" si="6"/>
        <v>737.89333333333332</v>
      </c>
      <c r="K44" s="12">
        <v>1086.7</v>
      </c>
      <c r="L44" s="12">
        <f t="shared" si="3"/>
        <v>427.43533333333335</v>
      </c>
      <c r="M44" s="16">
        <f t="shared" si="7"/>
        <v>854.87066666666669</v>
      </c>
      <c r="N44" s="3">
        <v>965.41</v>
      </c>
      <c r="O44" s="3">
        <f t="shared" si="4"/>
        <v>379.72793333333328</v>
      </c>
      <c r="P44" s="11">
        <f t="shared" si="8"/>
        <v>759.45586666666657</v>
      </c>
      <c r="Q44" s="27">
        <f t="shared" si="5"/>
        <v>95.414800000000128</v>
      </c>
    </row>
    <row r="45" spans="1:17" x14ac:dyDescent="0.6">
      <c r="A45" s="1">
        <v>44</v>
      </c>
      <c r="B45" s="3">
        <v>205294</v>
      </c>
      <c r="C45" s="2">
        <v>23149.659</v>
      </c>
      <c r="D45" s="4">
        <v>770</v>
      </c>
      <c r="E45" s="3" t="s">
        <v>18</v>
      </c>
      <c r="F45" s="3" t="s">
        <v>1</v>
      </c>
      <c r="G45" s="3">
        <v>28621</v>
      </c>
      <c r="H45" s="36">
        <v>36.318035000000002</v>
      </c>
      <c r="I45" s="36">
        <v>-80.799943999999996</v>
      </c>
      <c r="J45" s="10">
        <f t="shared" si="6"/>
        <v>792.23277466666661</v>
      </c>
      <c r="K45" s="12">
        <v>143.49</v>
      </c>
      <c r="L45" s="12">
        <f t="shared" si="3"/>
        <v>73.816545998000009</v>
      </c>
      <c r="M45" s="16">
        <f t="shared" si="7"/>
        <v>147.63309199600002</v>
      </c>
      <c r="N45" s="3">
        <v>136.88999999999999</v>
      </c>
      <c r="O45" s="3">
        <f t="shared" si="4"/>
        <v>70.421262677999991</v>
      </c>
      <c r="P45" s="11">
        <f t="shared" si="8"/>
        <v>140.84252535599998</v>
      </c>
      <c r="Q45" s="27">
        <f t="shared" si="5"/>
        <v>6.7905666400000371</v>
      </c>
    </row>
    <row r="46" spans="1:17" x14ac:dyDescent="0.6">
      <c r="A46" s="1">
        <v>45</v>
      </c>
      <c r="B46" s="3">
        <v>205302</v>
      </c>
      <c r="C46" s="2">
        <v>52000</v>
      </c>
      <c r="D46" s="4">
        <v>1124</v>
      </c>
      <c r="E46" s="7" t="s">
        <v>5</v>
      </c>
      <c r="F46" s="3" t="s">
        <v>6</v>
      </c>
      <c r="G46" s="3">
        <v>19973</v>
      </c>
      <c r="H46" s="36">
        <v>38.659891000000002</v>
      </c>
      <c r="I46" s="36">
        <v>-75.380454</v>
      </c>
      <c r="J46" s="10">
        <f t="shared" si="6"/>
        <v>2597.6888888888889</v>
      </c>
      <c r="K46" s="13">
        <v>321.70999999999998</v>
      </c>
      <c r="L46" s="12">
        <f t="shared" si="3"/>
        <v>371.75377777777771</v>
      </c>
      <c r="M46" s="16">
        <f t="shared" si="7"/>
        <v>743.50755555555543</v>
      </c>
      <c r="N46" s="3">
        <v>470.53</v>
      </c>
      <c r="O46" s="3">
        <f t="shared" si="4"/>
        <v>543.72355555555544</v>
      </c>
      <c r="P46" s="11">
        <f t="shared" si="8"/>
        <v>1087.4471111111109</v>
      </c>
      <c r="Q46" s="27">
        <f t="shared" si="5"/>
        <v>-343.93955555555544</v>
      </c>
    </row>
    <row r="47" spans="1:17" x14ac:dyDescent="0.6">
      <c r="A47" s="1">
        <v>46</v>
      </c>
      <c r="B47" s="3">
        <v>205304</v>
      </c>
      <c r="C47" s="2">
        <v>18000</v>
      </c>
      <c r="D47" s="4">
        <v>383</v>
      </c>
      <c r="E47" s="3" t="s">
        <v>44</v>
      </c>
      <c r="F47" s="3" t="s">
        <v>25</v>
      </c>
      <c r="G47" s="3">
        <v>35976</v>
      </c>
      <c r="H47" s="36">
        <v>34.344850999999998</v>
      </c>
      <c r="I47" s="36">
        <v>-86.275180000000006</v>
      </c>
      <c r="J47" s="10">
        <f t="shared" si="6"/>
        <v>306.40000000000003</v>
      </c>
      <c r="K47" s="12">
        <v>422.02</v>
      </c>
      <c r="L47" s="12">
        <f t="shared" si="3"/>
        <v>168.80799999999999</v>
      </c>
      <c r="M47" s="16">
        <f t="shared" si="7"/>
        <v>337.61599999999999</v>
      </c>
      <c r="N47" s="3">
        <v>221.85</v>
      </c>
      <c r="O47" s="3">
        <f t="shared" si="4"/>
        <v>88.740000000000009</v>
      </c>
      <c r="P47" s="11">
        <f t="shared" si="8"/>
        <v>177.48000000000002</v>
      </c>
      <c r="Q47" s="27">
        <f t="shared" si="5"/>
        <v>160.13599999999997</v>
      </c>
    </row>
    <row r="48" spans="1:17" x14ac:dyDescent="0.6">
      <c r="A48" s="1">
        <v>47</v>
      </c>
      <c r="B48" s="3">
        <v>205335</v>
      </c>
      <c r="C48" s="2">
        <v>33740.009000000005</v>
      </c>
      <c r="D48" s="4">
        <v>337</v>
      </c>
      <c r="E48" s="3" t="s">
        <v>24</v>
      </c>
      <c r="F48" s="3" t="s">
        <v>25</v>
      </c>
      <c r="G48" s="3">
        <v>35622</v>
      </c>
      <c r="H48" s="36">
        <v>34.361908999999997</v>
      </c>
      <c r="I48" s="36">
        <v>-86.899142999999995</v>
      </c>
      <c r="J48" s="10">
        <f t="shared" si="6"/>
        <v>505.35035702222228</v>
      </c>
      <c r="K48" s="12">
        <v>457.15</v>
      </c>
      <c r="L48" s="12">
        <f t="shared" si="3"/>
        <v>342.76100254111117</v>
      </c>
      <c r="M48" s="16">
        <f t="shared" si="7"/>
        <v>685.52200508222234</v>
      </c>
      <c r="N48" s="3">
        <v>256.79000000000002</v>
      </c>
      <c r="O48" s="3">
        <f t="shared" si="4"/>
        <v>192.53548691355559</v>
      </c>
      <c r="P48" s="11">
        <f t="shared" si="8"/>
        <v>385.07097382711117</v>
      </c>
      <c r="Q48" s="27">
        <f t="shared" si="5"/>
        <v>300.45103125511116</v>
      </c>
    </row>
    <row r="49" spans="1:17" x14ac:dyDescent="0.6">
      <c r="A49" s="1">
        <v>48</v>
      </c>
      <c r="B49" s="3">
        <v>207466</v>
      </c>
      <c r="C49" s="2">
        <v>63900</v>
      </c>
      <c r="D49" s="4">
        <v>948</v>
      </c>
      <c r="E49" s="3" t="s">
        <v>15</v>
      </c>
      <c r="F49" s="3" t="s">
        <v>1</v>
      </c>
      <c r="G49" s="3">
        <v>28365</v>
      </c>
      <c r="H49" s="36">
        <v>35.229061000000002</v>
      </c>
      <c r="I49" s="36">
        <v>-78.090059999999994</v>
      </c>
      <c r="J49" s="10">
        <f t="shared" si="6"/>
        <v>2692.3199999999997</v>
      </c>
      <c r="K49" s="12">
        <v>49.08</v>
      </c>
      <c r="L49" s="12">
        <f t="shared" si="3"/>
        <v>69.693599999999989</v>
      </c>
      <c r="M49" s="16">
        <f t="shared" si="7"/>
        <v>139.38719999999998</v>
      </c>
      <c r="N49" s="3">
        <v>246.47</v>
      </c>
      <c r="O49" s="3">
        <f t="shared" si="4"/>
        <v>349.98739999999998</v>
      </c>
      <c r="P49" s="11">
        <f t="shared" si="8"/>
        <v>699.97479999999996</v>
      </c>
      <c r="Q49" s="27">
        <f t="shared" si="5"/>
        <v>-560.58759999999995</v>
      </c>
    </row>
    <row r="50" spans="1:17" x14ac:dyDescent="0.6">
      <c r="A50" s="1">
        <v>49</v>
      </c>
      <c r="B50" s="3">
        <v>207467</v>
      </c>
      <c r="C50" s="2">
        <v>72120</v>
      </c>
      <c r="D50" s="4">
        <v>839</v>
      </c>
      <c r="E50" s="3" t="s">
        <v>53</v>
      </c>
      <c r="F50" s="3" t="s">
        <v>54</v>
      </c>
      <c r="G50" s="3">
        <v>44646</v>
      </c>
      <c r="H50" s="36">
        <v>40.850642999999998</v>
      </c>
      <c r="I50" s="36">
        <v>-81.43535</v>
      </c>
      <c r="J50" s="10">
        <f t="shared" si="6"/>
        <v>2689.2746666666667</v>
      </c>
      <c r="K50" s="12">
        <v>431.16</v>
      </c>
      <c r="L50" s="12">
        <f t="shared" si="3"/>
        <v>691.00576000000001</v>
      </c>
      <c r="M50" s="16">
        <f t="shared" si="7"/>
        <v>1382.01152</v>
      </c>
      <c r="N50" s="3">
        <v>418.82</v>
      </c>
      <c r="O50" s="3">
        <f t="shared" si="4"/>
        <v>671.22885333333329</v>
      </c>
      <c r="P50" s="11">
        <f t="shared" si="8"/>
        <v>1342.4577066666666</v>
      </c>
      <c r="Q50" s="27">
        <f t="shared" si="5"/>
        <v>39.553813333333437</v>
      </c>
    </row>
    <row r="51" spans="1:17" x14ac:dyDescent="0.6">
      <c r="A51" s="1">
        <v>50</v>
      </c>
      <c r="B51" s="3">
        <v>208736</v>
      </c>
      <c r="C51" s="2">
        <v>162107.92300000001</v>
      </c>
      <c r="D51" s="4">
        <v>545</v>
      </c>
      <c r="E51" s="3" t="s">
        <v>38</v>
      </c>
      <c r="F51" s="3" t="s">
        <v>25</v>
      </c>
      <c r="G51" s="3">
        <v>36360</v>
      </c>
      <c r="H51" s="36">
        <v>31.450171000000001</v>
      </c>
      <c r="I51" s="36">
        <v>-85.651820000000001</v>
      </c>
      <c r="J51" s="10">
        <f t="shared" si="6"/>
        <v>3926.6141348888891</v>
      </c>
      <c r="K51" s="12">
        <v>459.51</v>
      </c>
      <c r="L51" s="12">
        <f t="shared" si="3"/>
        <v>1655.3380377273334</v>
      </c>
      <c r="M51" s="16">
        <f t="shared" si="7"/>
        <v>3310.6760754546667</v>
      </c>
      <c r="N51" s="3">
        <v>299.55</v>
      </c>
      <c r="O51" s="3">
        <f t="shared" si="4"/>
        <v>1079.0984074366668</v>
      </c>
      <c r="P51" s="11">
        <f t="shared" si="8"/>
        <v>2158.1968148733336</v>
      </c>
      <c r="Q51" s="27">
        <f t="shared" si="5"/>
        <v>1152.4792605813332</v>
      </c>
    </row>
    <row r="52" spans="1:17" x14ac:dyDescent="0.6">
      <c r="A52" s="1">
        <v>51</v>
      </c>
      <c r="B52" s="3">
        <v>209293</v>
      </c>
      <c r="C52" s="2">
        <v>154013.96299999999</v>
      </c>
      <c r="D52" s="4">
        <v>727</v>
      </c>
      <c r="E52" s="3" t="s">
        <v>37</v>
      </c>
      <c r="F52" s="3" t="s">
        <v>29</v>
      </c>
      <c r="G52" s="3">
        <v>31563</v>
      </c>
      <c r="H52" s="36">
        <v>31.731162999999999</v>
      </c>
      <c r="I52" s="36">
        <v>-82.194912000000002</v>
      </c>
      <c r="J52" s="10">
        <f t="shared" si="6"/>
        <v>4976.3622711555545</v>
      </c>
      <c r="K52" s="12">
        <v>292.79000000000002</v>
      </c>
      <c r="L52" s="12">
        <f t="shared" si="3"/>
        <v>1002.0832939282221</v>
      </c>
      <c r="M52" s="16">
        <f t="shared" si="7"/>
        <v>2004.1665878564443</v>
      </c>
      <c r="N52" s="3">
        <v>215.11</v>
      </c>
      <c r="O52" s="3">
        <f t="shared" si="4"/>
        <v>736.22096846511101</v>
      </c>
      <c r="P52" s="11">
        <f t="shared" si="8"/>
        <v>1472.441936930222</v>
      </c>
      <c r="Q52" s="27">
        <f t="shared" si="5"/>
        <v>531.72465092622224</v>
      </c>
    </row>
    <row r="53" spans="1:17" x14ac:dyDescent="0.6">
      <c r="A53" s="1">
        <v>52</v>
      </c>
      <c r="B53" s="3">
        <v>210026</v>
      </c>
      <c r="C53" s="2">
        <v>38000</v>
      </c>
      <c r="D53" s="5">
        <v>575</v>
      </c>
      <c r="E53" s="7" t="s">
        <v>35</v>
      </c>
      <c r="F53" s="3" t="s">
        <v>29</v>
      </c>
      <c r="G53" s="3">
        <v>30507</v>
      </c>
      <c r="H53" s="36">
        <v>34.257212000000003</v>
      </c>
      <c r="I53" s="36">
        <v>-83.824573999999998</v>
      </c>
      <c r="J53" s="10">
        <f t="shared" si="6"/>
        <v>971.11111111111109</v>
      </c>
      <c r="K53" s="12">
        <v>284.87</v>
      </c>
      <c r="L53" s="12">
        <f t="shared" si="3"/>
        <v>240.55688888888889</v>
      </c>
      <c r="M53" s="16">
        <f t="shared" si="7"/>
        <v>481.11377777777778</v>
      </c>
      <c r="N53" s="3">
        <v>89.42</v>
      </c>
      <c r="O53" s="3">
        <f t="shared" si="4"/>
        <v>75.510222222222225</v>
      </c>
      <c r="P53" s="11">
        <f t="shared" si="8"/>
        <v>151.02044444444445</v>
      </c>
      <c r="Q53" s="27">
        <f t="shared" si="5"/>
        <v>330.09333333333336</v>
      </c>
    </row>
    <row r="54" spans="1:17" x14ac:dyDescent="0.6">
      <c r="A54" s="1">
        <v>53</v>
      </c>
      <c r="B54" s="3">
        <v>203552</v>
      </c>
      <c r="C54" s="2">
        <v>64921</v>
      </c>
      <c r="D54" s="4">
        <v>700</v>
      </c>
      <c r="E54" s="3" t="s">
        <v>42</v>
      </c>
      <c r="F54" s="3" t="s">
        <v>23</v>
      </c>
      <c r="G54" s="3">
        <v>29105</v>
      </c>
      <c r="H54" s="36">
        <v>33.887970000000003</v>
      </c>
      <c r="I54" s="36">
        <v>-81.679404000000005</v>
      </c>
      <c r="J54" s="10">
        <f t="shared" si="6"/>
        <v>2019.7644444444445</v>
      </c>
      <c r="K54" s="12">
        <v>175.16</v>
      </c>
      <c r="L54" s="12">
        <f>C54/$C$58*K54</f>
        <v>252.70138577777777</v>
      </c>
      <c r="M54" s="16">
        <f t="shared" si="7"/>
        <v>505.40277155555555</v>
      </c>
      <c r="N54" s="3">
        <v>78.13</v>
      </c>
      <c r="O54" s="3">
        <f t="shared" si="4"/>
        <v>112.71728288888889</v>
      </c>
      <c r="P54" s="11">
        <f t="shared" si="8"/>
        <v>225.43456577777778</v>
      </c>
      <c r="Q54" s="27">
        <f t="shared" si="5"/>
        <v>279.96820577777777</v>
      </c>
    </row>
    <row r="55" spans="1:17" x14ac:dyDescent="0.6">
      <c r="C55" s="39" t="s">
        <v>79</v>
      </c>
      <c r="D55" s="42" t="s">
        <v>91</v>
      </c>
      <c r="J55" s="19" t="s">
        <v>90</v>
      </c>
      <c r="L55" s="37" t="s">
        <v>89</v>
      </c>
      <c r="M55" s="28" t="s">
        <v>88</v>
      </c>
      <c r="O55" s="43" t="s">
        <v>87</v>
      </c>
      <c r="P55" s="18" t="s">
        <v>86</v>
      </c>
      <c r="Q55" s="29" t="s">
        <v>85</v>
      </c>
    </row>
    <row r="56" spans="1:17" x14ac:dyDescent="0.6">
      <c r="C56" s="39">
        <f>SUM(C2:C54)</f>
        <v>3079390.9290000005</v>
      </c>
      <c r="D56" s="42">
        <f>SUM(D2:D54)</f>
        <v>36216</v>
      </c>
      <c r="J56" s="19">
        <f>SUM(J2:J54)</f>
        <v>94983.498504666655</v>
      </c>
      <c r="L56" s="38">
        <f>SUM(L2:L54)</f>
        <v>24123.913591693778</v>
      </c>
      <c r="M56" s="30">
        <f>SUM(M2:M54)</f>
        <v>48247.827183387555</v>
      </c>
      <c r="O56" s="44">
        <f>SUM(O2:O54)</f>
        <v>20775.160801906892</v>
      </c>
      <c r="P56" s="17">
        <f>SUM(P2:P54)</f>
        <v>41550.321603813783</v>
      </c>
      <c r="Q56" s="31">
        <f>SUM(Q2:Q54)</f>
        <v>6697.5055795737771</v>
      </c>
    </row>
    <row r="58" spans="1:17" x14ac:dyDescent="0.6">
      <c r="B58" s="40" t="s">
        <v>82</v>
      </c>
      <c r="C58" s="41">
        <v>45000</v>
      </c>
    </row>
    <row r="60" spans="1:17" x14ac:dyDescent="0.6">
      <c r="N60" s="33"/>
      <c r="O60" s="33"/>
    </row>
    <row r="61" spans="1:17" x14ac:dyDescent="0.6">
      <c r="N61" s="35"/>
      <c r="O61" s="3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Surface User</cp:lastModifiedBy>
  <dcterms:created xsi:type="dcterms:W3CDTF">2023-04-01T07:41:23Z</dcterms:created>
  <dcterms:modified xsi:type="dcterms:W3CDTF">2023-07-25T05:29:43Z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2023-07-25T05:29:43Z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b0828712-2ef6-41d4-9049-58f895c2222b</vt:lpwstr>
  </property>
  <property fmtid="{D5CDD505-2E9C-101B-9397-08002B2CF9AE}" pid="7" name="MSIP_Label_defa4170-0d19-0005-0004-bc88714345d2_ActionId">
    <vt:lpwstr>e827115a-e784-492b-8cd6-a362cdc9d58f</vt:lpwstr>
  </property>
  <property fmtid="{D5CDD505-2E9C-101B-9397-08002B2CF9AE}" pid="8" name="MSIP_Label_defa4170-0d19-0005-0004-bc88714345d2_ContentBits">
    <vt:lpwstr>0</vt:lpwstr>
  </property>
</Properties>
</file>