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codeName="ThisWorkbook"/>
  <xr:revisionPtr revIDLastSave="0" documentId="13_ncr:1_{613BB28F-F6F1-4EE8-AFE8-328255533E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actura" sheetId="1" r:id="rId1"/>
    <sheet name="Clientes" sheetId="3" r:id="rId2"/>
    <sheet name="Hoja1" sheetId="5" r:id="rId3"/>
    <sheet name="Facturas - principales" sheetId="2" r:id="rId4"/>
    <sheet name="Detalles de la factura" sheetId="4" r:id="rId5"/>
  </sheets>
  <definedNames>
    <definedName name="_xlnm.Print_Area" localSheetId="0">Factura!$B$3:$G$33</definedName>
    <definedName name="CustomerLookup">CustomerList[Búsqueda]</definedName>
    <definedName name="Invoice_No">FacturasPrincipales[N.º de factura]</definedName>
    <definedName name="InvoiceNoDetails">"InvoiceDetails[Invoice No]"</definedName>
    <definedName name="NombreEmpresa">Factura!$C$5</definedName>
    <definedName name="rngInvoice">Factura!$G$12</definedName>
    <definedName name="_xlnm.Print_Titles" localSheetId="1">Clientes!$1:$4</definedName>
    <definedName name="_xlnm.Print_Titles" localSheetId="4">'Detalles de la factura'!$1:$4</definedName>
    <definedName name="_xlnm.Print_Titles" localSheetId="3">'Facturas - principales'!$1:$4</definedName>
  </definedNames>
  <calcPr calcId="191029"/>
</workbook>
</file>

<file path=xl/calcChain.xml><?xml version="1.0" encoding="utf-8"?>
<calcChain xmlns="http://schemas.openxmlformats.org/spreadsheetml/2006/main">
  <c r="G16" i="1" l="1"/>
  <c r="G17" i="1"/>
  <c r="G18" i="1"/>
  <c r="G22" i="1"/>
  <c r="G26" i="1" l="1"/>
  <c r="G28" i="1"/>
  <c r="B32" i="1" l="1"/>
  <c r="B6" i="3" l="1"/>
  <c r="G20" i="1" l="1"/>
  <c r="G21" i="1"/>
  <c r="G23" i="1"/>
  <c r="G24" i="1"/>
  <c r="G25" i="1"/>
  <c r="G27" i="1"/>
  <c r="G19" i="1"/>
  <c r="B7" i="2" l="1"/>
  <c r="C8" i="3" l="1"/>
  <c r="G29" i="1" l="1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I6" i="2" l="1"/>
  <c r="I5" i="2"/>
  <c r="D6" i="2" l="1"/>
  <c r="D5" i="2"/>
  <c r="G7" i="2" l="1"/>
  <c r="H7" i="2"/>
  <c r="J6" i="2" l="1"/>
  <c r="I7" i="2" l="1"/>
  <c r="J5" i="2"/>
  <c r="J7" i="2" s="1"/>
  <c r="G33" i="1" l="1"/>
  <c r="B7" i="3"/>
  <c r="B5" i="3"/>
</calcChain>
</file>

<file path=xl/sharedStrings.xml><?xml version="1.0" encoding="utf-8"?>
<sst xmlns="http://schemas.openxmlformats.org/spreadsheetml/2006/main" count="190" uniqueCount="139">
  <si>
    <t>¡Gracias por su confianza!</t>
  </si>
  <si>
    <t>Descripción</t>
  </si>
  <si>
    <t>Cant.</t>
  </si>
  <si>
    <t>Precio por unidad</t>
  </si>
  <si>
    <t>Subtotal de la factura</t>
  </si>
  <si>
    <t>Otros</t>
  </si>
  <si>
    <t>Depósito recibido</t>
  </si>
  <si>
    <t>TOTAL</t>
  </si>
  <si>
    <t>Descuento</t>
  </si>
  <si>
    <t>3-456-2</t>
  </si>
  <si>
    <t xml:space="preserve"> </t>
  </si>
  <si>
    <t>Búsqueda</t>
  </si>
  <si>
    <t>Total</t>
  </si>
  <si>
    <t>Nº de compañía</t>
  </si>
  <si>
    <t>Nombre de la empresa</t>
  </si>
  <si>
    <t xml:space="preserve">Tailspin Toys </t>
  </si>
  <si>
    <t>Contoso, Ltd</t>
  </si>
  <si>
    <t>Nombre de contacto</t>
  </si>
  <si>
    <t>Mirjam Nilsson</t>
  </si>
  <si>
    <t>Angelica Astrom</t>
  </si>
  <si>
    <t>Dirección</t>
  </si>
  <si>
    <t>345 Cherry Street</t>
  </si>
  <si>
    <t>567 Walnut Lane</t>
  </si>
  <si>
    <t>Ciudad</t>
  </si>
  <si>
    <t>Albany</t>
  </si>
  <si>
    <t>Moline</t>
  </si>
  <si>
    <t>Provincia</t>
  </si>
  <si>
    <t>SD</t>
  </si>
  <si>
    <t>MO</t>
  </si>
  <si>
    <t>Código postal</t>
  </si>
  <si>
    <t>Teléfono</t>
  </si>
  <si>
    <t>432-555-0178</t>
  </si>
  <si>
    <t>432-555-0189</t>
  </si>
  <si>
    <t>Correo electrónico</t>
  </si>
  <si>
    <t>alguien@example.com</t>
  </si>
  <si>
    <t>Fax</t>
  </si>
  <si>
    <t>432-555-0187</t>
  </si>
  <si>
    <t>432-555-0123</t>
  </si>
  <si>
    <t>3-456-1</t>
  </si>
  <si>
    <t>Empresa</t>
  </si>
  <si>
    <t xml:space="preserve">1 - Tailspin Toys </t>
  </si>
  <si>
    <t>2 - Contoso, Ltd</t>
  </si>
  <si>
    <t>Fecha de la factura</t>
  </si>
  <si>
    <t>Descripción del proyecto</t>
  </si>
  <si>
    <t>Proyecto 1</t>
  </si>
  <si>
    <t>Proyecto 2</t>
  </si>
  <si>
    <t>Tipo de impuesto</t>
  </si>
  <si>
    <t>Totales:</t>
  </si>
  <si>
    <t>Depósito</t>
  </si>
  <si>
    <t>Total de detalles</t>
  </si>
  <si>
    <t>Total de la factura</t>
  </si>
  <si>
    <t>Notas</t>
  </si>
  <si>
    <t>Factura 3-456-1 Datos 1</t>
  </si>
  <si>
    <t>Factura 3-456-1 Datos 2</t>
  </si>
  <si>
    <t>Factura 3-456-1 Datos 3</t>
  </si>
  <si>
    <t>Factura 3-456-1 Datos 4</t>
  </si>
  <si>
    <t>Factura 3-456-1 Datos 5</t>
  </si>
  <si>
    <t>Factura 3-456-1 Datos 6</t>
  </si>
  <si>
    <t>Factura 3-456-1 Datos 7</t>
  </si>
  <si>
    <t>Factura 3-456-1 Datos 8</t>
  </si>
  <si>
    <t>Factura 3-456-1 Datos 9</t>
  </si>
  <si>
    <t>Factura 3-456-1 Datos 10</t>
  </si>
  <si>
    <t>Factura 3-456-1 Datos 11</t>
  </si>
  <si>
    <t>Factura 3-456-1 Datos 12</t>
  </si>
  <si>
    <t>Factura 3-456-1 Datos 13</t>
  </si>
  <si>
    <t>Factura 3-456-1 Datos 14</t>
  </si>
  <si>
    <t>Factura 3-456-1 Datos 15</t>
  </si>
  <si>
    <t>Factura 3-456-1 Datos 16</t>
  </si>
  <si>
    <t>Factura 3-456-1 Datos 17</t>
  </si>
  <si>
    <t>Factura 3-456-1 Datos 18</t>
  </si>
  <si>
    <t>Factura 3-456-1 Datos 19</t>
  </si>
  <si>
    <t>Factura 3-456-1 Datos 20</t>
  </si>
  <si>
    <t>Factura 3-456-2 Datos 1</t>
  </si>
  <si>
    <t>Factura 3-456-2 Datos 2</t>
  </si>
  <si>
    <t>Factura 3-456-2 Datos 3</t>
  </si>
  <si>
    <t>Factura 3-456-2 Datos 4</t>
  </si>
  <si>
    <t>Factura 3-456-2 Datos 5</t>
  </si>
  <si>
    <t>Factura 3-456-2 Datos 6</t>
  </si>
  <si>
    <t>Factura 3-456-2 Datos 7</t>
  </si>
  <si>
    <t>Factura 3-456-2 Datos 8</t>
  </si>
  <si>
    <t>Factura 3-456-2 Datos 9</t>
  </si>
  <si>
    <t>Factura 3-456-2 Datos 10</t>
  </si>
  <si>
    <t>Factura 3-456-2 Datos 11</t>
  </si>
  <si>
    <t>Factura 3-456-2 Datos 12</t>
  </si>
  <si>
    <t>N.º de factura</t>
  </si>
  <si>
    <t>N.º de artículo</t>
  </si>
  <si>
    <t>Z4567</t>
  </si>
  <si>
    <t>Z4568</t>
  </si>
  <si>
    <t>Z4569</t>
  </si>
  <si>
    <t>Z4570</t>
  </si>
  <si>
    <t>Z4571</t>
  </si>
  <si>
    <t>Z4572</t>
  </si>
  <si>
    <t>Z4573</t>
  </si>
  <si>
    <t>Z4574</t>
  </si>
  <si>
    <t>Z4575</t>
  </si>
  <si>
    <t>Z4576</t>
  </si>
  <si>
    <t>Z4577</t>
  </si>
  <si>
    <t>Z4578</t>
  </si>
  <si>
    <t>-</t>
  </si>
  <si>
    <t>IVA</t>
  </si>
  <si>
    <t>FACTURAR A:</t>
  </si>
  <si>
    <t>Nº DE FACTURA:</t>
  </si>
  <si>
    <t>harrison</t>
  </si>
  <si>
    <t>beltran</t>
  </si>
  <si>
    <t>fasfca</t>
  </si>
  <si>
    <t>afcsafc</t>
  </si>
  <si>
    <t>DSCT</t>
  </si>
  <si>
    <t>D00060426</t>
  </si>
  <si>
    <t>BETAHISTINA 8 MG 20 TABLETAS LS</t>
  </si>
  <si>
    <t xml:space="preserve">METRONIST (METRONIDAZOL+NISTATINA)x10 OVULOS </t>
  </si>
  <si>
    <t>METRONIDAZOL+CLOTRIMAZOL X 10 OVULOS (FEMDUO)</t>
  </si>
  <si>
    <t xml:space="preserve">ETORICOXIB 120 MG X 7 TAB RECUBIERTAS MOMENTA </t>
  </si>
  <si>
    <t xml:space="preserve">NODOL FORTE X 500 TAB </t>
  </si>
  <si>
    <t>B-VIT PLUS X 6 AMP</t>
  </si>
  <si>
    <t>RETIBLAN 100 X 50 CAP</t>
  </si>
  <si>
    <t xml:space="preserve">OLOPATADINA 0.2% X 5 MLOFTALMOTRIALER </t>
  </si>
  <si>
    <t xml:space="preserve">TRAVAD ORAL SAB LIMON X 133ML </t>
  </si>
  <si>
    <t>MINOXIDIL 2 % LOCCION TOP 60 ML MK</t>
  </si>
  <si>
    <t>ZALDIAR 325 + 37.5 MG 20 TAB GRUNENTHAL</t>
  </si>
  <si>
    <t>OMEPRAZOL 20 MG X 300 CAPS FARMACOL</t>
  </si>
  <si>
    <t>D00060001</t>
  </si>
  <si>
    <t>D00021467</t>
  </si>
  <si>
    <t>Observaciones / instrucciones de pago: no aplica</t>
  </si>
  <si>
    <t>FECHA FACTURA:</t>
  </si>
  <si>
    <t>Nº DE PEDIDO:</t>
  </si>
  <si>
    <t>CANT</t>
  </si>
  <si>
    <t>DESCRIPCION</t>
  </si>
  <si>
    <t>CODIGO</t>
  </si>
  <si>
    <t>PRECIO</t>
  </si>
  <si>
    <t>SUBTOTAL</t>
  </si>
  <si>
    <t>3-25634-3</t>
  </si>
  <si>
    <t>METRONIST X 10 OVULOS</t>
  </si>
  <si>
    <t>BVIT PLUS X 6 AMP - PROCAPS</t>
  </si>
  <si>
    <t>CYCLOFEM AMP</t>
  </si>
  <si>
    <t>D15151634</t>
  </si>
  <si>
    <t>TRAVAD ORAL 133 ML SAB LIMON TQ</t>
  </si>
  <si>
    <t>DROGUERIA AGUABONITA J</t>
  </si>
  <si>
    <t xml:space="preserve">CIUDAD: ARMENIA, QUINDIO </t>
  </si>
  <si>
    <t>WHATSAPP:  3105738941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</si>
</sst>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.00\ &quot;€&quot;;\-#,##0.00\ &quot;€&quot;"/>
    <numFmt numFmtId="165" formatCode="00000"/>
    <numFmt numFmtId="166" formatCode="_)@\ \ "/>
    <numFmt numFmtId="167" formatCode="[&lt;=9999999]###\-####;\(###\)\ ###\-####"/>
    <numFmt numFmtId="168" formatCode="#,##0.00\ &quot;€&quot;"/>
    <numFmt numFmtId="169" formatCode="&quot;$&quot;\ #,##0"/>
  </numFmts>
  <fonts count="45">
    <font>
      <sz val="11"/>
      <color theme="2" tint="-0.749961851863155"/>
      <name val="Franklin Gothic Book"/>
      <family val="2"/>
      <scheme val="minor"/>
    </font>
    <font>
      <b/>
      <sz val="10"/>
      <name val="Arial"/>
      <family val="2"/>
    </font>
    <font>
      <sz val="10"/>
      <name val="Franklin Gothic Book"/>
      <family val="2"/>
      <scheme val="minor"/>
    </font>
    <font>
      <sz val="14"/>
      <color theme="4" tint="-0.24994659260841701"/>
      <name val="Calibri"/>
      <family val="2"/>
    </font>
    <font>
      <b/>
      <sz val="25"/>
      <color theme="0"/>
      <name val="Verdana"/>
      <family val="2"/>
      <scheme val="major"/>
    </font>
    <font>
      <sz val="11"/>
      <color theme="2" tint="-0.89996032593768116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5" tint="-0.24994659260841701"/>
      <name val="Franklin Gothic Book"/>
      <family val="2"/>
      <scheme val="minor"/>
    </font>
    <font>
      <sz val="14"/>
      <color theme="4" tint="-0.24994659260841701"/>
      <name val="Verdana"/>
      <family val="2"/>
      <scheme val="major"/>
    </font>
    <font>
      <sz val="12"/>
      <color theme="4" tint="-0.499984740745262"/>
      <name val="Verdana"/>
      <family val="2"/>
      <scheme val="major"/>
    </font>
    <font>
      <sz val="11"/>
      <color theme="4" tint="-0.24994659260841701"/>
      <name val="Franklin Gothic Book"/>
      <family val="2"/>
      <scheme val="minor"/>
    </font>
    <font>
      <sz val="11"/>
      <color theme="1" tint="0.14993743705557422"/>
      <name val="Franklin Gothic Book"/>
      <family val="2"/>
      <scheme val="minor"/>
    </font>
    <font>
      <sz val="11"/>
      <color theme="2" tint="-0.89989928891872917"/>
      <name val="Franklin Gothic Book"/>
      <family val="2"/>
      <scheme val="minor"/>
    </font>
    <font>
      <sz val="11"/>
      <color theme="4" tint="-0.24994659260841701"/>
      <name val="Verdana"/>
      <family val="2"/>
      <scheme val="major"/>
    </font>
    <font>
      <sz val="11"/>
      <color theme="0"/>
      <name val="Franklin Gothic Book"/>
      <family val="2"/>
      <scheme val="minor"/>
    </font>
    <font>
      <sz val="10"/>
      <color theme="0"/>
      <name val="Verdana"/>
      <family val="2"/>
      <scheme val="major"/>
    </font>
    <font>
      <sz val="11"/>
      <color theme="1" tint="0.14999847407452621"/>
      <name val="Franklin Gothic Book"/>
      <family val="2"/>
      <scheme val="minor"/>
    </font>
    <font>
      <sz val="26"/>
      <color theme="6" tint="-0.499984740745262"/>
      <name val="Verdana"/>
      <family val="2"/>
      <scheme val="major"/>
    </font>
    <font>
      <sz val="11"/>
      <color theme="6" tint="-0.499984740745262"/>
      <name val="Verdana"/>
      <family val="2"/>
      <scheme val="major"/>
    </font>
    <font>
      <sz val="10"/>
      <color theme="1" tint="0.14999847407452621"/>
      <name val="Franklin Gothic Book"/>
      <family val="2"/>
      <scheme val="minor"/>
    </font>
    <font>
      <sz val="9"/>
      <color theme="0"/>
      <name val="Verdana"/>
      <family val="2"/>
      <scheme val="major"/>
    </font>
    <font>
      <b/>
      <u/>
      <sz val="9"/>
      <color rgb="FF0070C0"/>
      <name val="Franklin Gothic Book"/>
      <family val="2"/>
      <scheme val="minor"/>
    </font>
    <font>
      <sz val="9"/>
      <name val="Franklin Gothic Book"/>
      <family val="3"/>
      <charset val="134"/>
      <scheme val="minor"/>
    </font>
    <font>
      <sz val="11"/>
      <color theme="1" tint="0.14999847407452621"/>
      <name val="Calibri"/>
      <family val="2"/>
    </font>
    <font>
      <sz val="26"/>
      <color theme="6" tint="-0.499984740745262"/>
      <name val="Calibri"/>
      <family val="2"/>
    </font>
    <font>
      <sz val="16"/>
      <color theme="6" tint="-0.499984740745262"/>
      <name val="Calibri"/>
      <family val="2"/>
    </font>
    <font>
      <sz val="12"/>
      <color theme="1" tint="0.14999847407452621"/>
      <name val="Calibri"/>
      <family val="2"/>
    </font>
    <font>
      <sz val="10"/>
      <color theme="1" tint="0.14999847407452621"/>
      <name val="Calibri"/>
      <family val="2"/>
    </font>
    <font>
      <sz val="9"/>
      <color theme="1" tint="0.14999847407452621"/>
      <name val="Calibri"/>
      <family val="2"/>
    </font>
    <font>
      <sz val="12"/>
      <color theme="6" tint="-0.499984740745262"/>
      <name val="Calibri"/>
      <family val="2"/>
    </font>
    <font>
      <b/>
      <sz val="14"/>
      <color theme="6" tint="-0.499984740745262"/>
      <name val="Calibri"/>
      <family val="2"/>
    </font>
    <font>
      <sz val="14"/>
      <color theme="1" tint="0.14999847407452621"/>
      <name val="Century Gothic"/>
      <family val="2"/>
    </font>
    <font>
      <sz val="13"/>
      <color theme="1" tint="0.14999847407452621"/>
      <name val="Century Gothic"/>
      <family val="2"/>
    </font>
    <font>
      <b/>
      <sz val="12"/>
      <color theme="1" tint="0.14999847407452621"/>
      <name val="Century Gothic"/>
      <family val="2"/>
    </font>
    <font>
      <sz val="13"/>
      <color theme="0"/>
      <name val="Century Gothic"/>
      <family val="2"/>
    </font>
    <font>
      <sz val="12"/>
      <color theme="1" tint="0.14999847407452621"/>
      <name val="Century Gothic"/>
      <family val="2"/>
    </font>
    <font>
      <sz val="10"/>
      <color theme="2" tint="-0.749961851863155"/>
      <name val="Century Gothic"/>
      <family val="2"/>
    </font>
    <font>
      <sz val="9"/>
      <color theme="2" tint="-0.749961851863155"/>
      <name val="Century Gothic"/>
      <family val="2"/>
    </font>
    <font>
      <sz val="9"/>
      <color rgb="FF000000"/>
      <name val="Century Gothic"/>
      <family val="2"/>
    </font>
    <font>
      <sz val="10"/>
      <color theme="1" tint="0.14996795556505021"/>
      <name val="Century Gothic"/>
      <family val="2"/>
    </font>
    <font>
      <sz val="9"/>
      <color theme="1" tint="0.14996795556505021"/>
      <name val="Century Gothic"/>
      <family val="2"/>
    </font>
    <font>
      <sz val="9"/>
      <color rgb="FFFF0000"/>
      <name val="Verdana"/>
      <family val="2"/>
      <scheme val="major"/>
    </font>
    <font>
      <b/>
      <sz val="13"/>
      <color theme="1" tint="0.14999847407452621"/>
      <name val="Century Gothic"/>
      <family val="2"/>
    </font>
    <font>
      <sz val="12"/>
      <color theme="1" tint="0.14999847407452621"/>
      <name val="Franklin Gothic Book"/>
      <family val="2"/>
      <scheme val="minor"/>
    </font>
    <font>
      <sz val="9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theme="9" tint="0.79995117038483843"/>
      </patternFill>
    </fill>
    <fill>
      <patternFill patternType="solid">
        <fgColor theme="0" tint="-0.14996795556505021"/>
        <bgColor indexed="64"/>
      </patternFill>
    </fill>
  </fills>
  <borders count="27">
    <border>
      <left/>
      <right/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 tint="-0.24994659260841701"/>
      </left>
      <right/>
      <top style="thick">
        <color theme="6" tint="-0.24994659260841701"/>
      </top>
      <bottom style="thin">
        <color theme="6" tint="-0.24994659260841701"/>
      </bottom>
      <diagonal/>
    </border>
    <border>
      <left/>
      <right/>
      <top style="thick">
        <color theme="6" tint="-0.24994659260841701"/>
      </top>
      <bottom style="thin">
        <color theme="6" tint="-0.24994659260841701"/>
      </bottom>
      <diagonal/>
    </border>
    <border>
      <left/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thick">
        <color theme="0"/>
      </bottom>
      <diagonal/>
    </border>
    <border>
      <left style="medium">
        <color theme="0"/>
      </left>
      <right/>
      <top style="thick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3">
    <xf numFmtId="0" fontId="0" fillId="0" borderId="0" applyNumberFormat="0" applyFill="0" applyBorder="0">
      <alignment vertical="top" wrapText="1"/>
    </xf>
    <xf numFmtId="49" fontId="11" fillId="0" borderId="0" applyFill="0" applyBorder="0" applyAlignment="0" applyProtection="0"/>
    <xf numFmtId="0" fontId="9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10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0" fontId="4" fillId="3" borderId="2" applyNumberFormat="0" applyAlignment="0" applyProtection="0"/>
    <xf numFmtId="0" fontId="5" fillId="2" borderId="0" applyNumberFormat="0" applyBorder="0" applyAlignment="0" applyProtection="0"/>
    <xf numFmtId="0" fontId="8" fillId="0" borderId="0" applyFill="0" applyBorder="0" applyProtection="0">
      <alignment horizontal="left" vertical="center"/>
    </xf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1" applyNumberFormat="0" applyAlignment="0" applyProtection="0"/>
    <xf numFmtId="0" fontId="13" fillId="0" borderId="0" applyFill="0" applyBorder="0" applyProtection="0">
      <alignment horizontal="left" vertical="center"/>
    </xf>
  </cellStyleXfs>
  <cellXfs count="120">
    <xf numFmtId="0" fontId="0" fillId="0" borderId="0" xfId="0">
      <alignment vertical="top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166" fontId="16" fillId="0" borderId="0" xfId="0" applyNumberFormat="1" applyFont="1" applyAlignment="1">
      <alignment horizontal="left" vertical="center" wrapText="1"/>
    </xf>
    <xf numFmtId="165" fontId="16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horizontal="left" vertical="center" indent="1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6" fillId="0" borderId="0" xfId="7" applyFont="1" applyFill="1" applyAlignment="1">
      <alignment horizontal="center" vertical="center"/>
    </xf>
    <xf numFmtId="0" fontId="16" fillId="0" borderId="0" xfId="7" applyFont="1" applyFill="1" applyAlignment="1">
      <alignment horizontal="center" vertical="center" wrapText="1"/>
    </xf>
    <xf numFmtId="0" fontId="16" fillId="0" borderId="0" xfId="7" applyFont="1" applyFill="1" applyAlignment="1">
      <alignment vertical="center" wrapText="1"/>
    </xf>
    <xf numFmtId="0" fontId="17" fillId="0" borderId="0" xfId="6" applyFont="1" applyFill="1" applyBorder="1" applyAlignment="1">
      <alignment horizontal="center" vertical="center"/>
    </xf>
    <xf numFmtId="0" fontId="17" fillId="0" borderId="0" xfId="6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5" fillId="5" borderId="4" xfId="12" applyFont="1" applyFill="1" applyBorder="1" applyAlignment="1">
      <alignment horizontal="center" vertical="center"/>
    </xf>
    <xf numFmtId="0" fontId="15" fillId="5" borderId="5" xfId="12" applyFont="1" applyFill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12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left" vertical="center"/>
    </xf>
    <xf numFmtId="0" fontId="17" fillId="5" borderId="7" xfId="0" applyFont="1" applyFill="1" applyBorder="1" applyAlignment="1">
      <alignment horizontal="left" vertical="center" indent="1"/>
    </xf>
    <xf numFmtId="0" fontId="17" fillId="5" borderId="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 indent="1"/>
    </xf>
    <xf numFmtId="0" fontId="17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5" borderId="7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 wrapText="1" indent="1"/>
    </xf>
    <xf numFmtId="10" fontId="16" fillId="0" borderId="0" xfId="4" applyFont="1" applyAlignment="1">
      <alignment horizontal="center" vertical="center"/>
    </xf>
    <xf numFmtId="168" fontId="16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23" fillId="0" borderId="0" xfId="7" applyFont="1" applyFill="1" applyAlignment="1">
      <alignment vertical="center" wrapText="1"/>
    </xf>
    <xf numFmtId="0" fontId="24" fillId="0" borderId="0" xfId="7" applyFont="1" applyFill="1" applyAlignment="1">
      <alignment vertical="center" wrapText="1"/>
    </xf>
    <xf numFmtId="0" fontId="23" fillId="0" borderId="0" xfId="7" applyFont="1" applyFill="1" applyAlignment="1">
      <alignment horizontal="center" vertical="center" wrapText="1"/>
    </xf>
    <xf numFmtId="0" fontId="25" fillId="0" borderId="0" xfId="0" applyFont="1" applyAlignment="1">
      <alignment vertical="top"/>
    </xf>
    <xf numFmtId="0" fontId="27" fillId="0" borderId="0" xfId="0" applyFont="1" applyAlignment="1">
      <alignment horizontal="center" vertical="center" wrapText="1"/>
    </xf>
    <xf numFmtId="0" fontId="26" fillId="0" borderId="0" xfId="2" applyFont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9" fillId="0" borderId="0" xfId="6" applyFont="1" applyFill="1" applyBorder="1" applyAlignment="1">
      <alignment horizontal="left"/>
    </xf>
    <xf numFmtId="0" fontId="30" fillId="0" borderId="0" xfId="0" applyFont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19" fillId="0" borderId="2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33" fillId="0" borderId="0" xfId="0" applyFont="1" applyAlignment="1">
      <alignment horizontal="right" vertical="center"/>
    </xf>
    <xf numFmtId="169" fontId="34" fillId="5" borderId="14" xfId="0" applyNumberFormat="1" applyFont="1" applyFill="1" applyBorder="1" applyAlignment="1">
      <alignment horizontal="center" vertical="center"/>
    </xf>
    <xf numFmtId="0" fontId="32" fillId="0" borderId="3" xfId="10" applyFont="1" applyBorder="1" applyAlignment="1">
      <alignment vertical="top" wrapText="1"/>
    </xf>
    <xf numFmtId="169" fontId="34" fillId="5" borderId="17" xfId="0" applyNumberFormat="1" applyFont="1" applyFill="1" applyBorder="1" applyAlignment="1">
      <alignment horizontal="center" vertical="center"/>
    </xf>
    <xf numFmtId="0" fontId="32" fillId="0" borderId="0" xfId="10" applyFont="1" applyAlignment="1">
      <alignment vertical="center"/>
    </xf>
    <xf numFmtId="0" fontId="32" fillId="0" borderId="0" xfId="10" applyFont="1" applyAlignment="1">
      <alignment vertical="center" wrapText="1"/>
    </xf>
    <xf numFmtId="169" fontId="34" fillId="5" borderId="20" xfId="0" applyNumberFormat="1" applyFont="1" applyFill="1" applyBorder="1" applyAlignment="1">
      <alignment horizontal="center" vertical="center"/>
    </xf>
    <xf numFmtId="0" fontId="35" fillId="0" borderId="0" xfId="10" applyFont="1" applyAlignment="1">
      <alignment vertical="center"/>
    </xf>
    <xf numFmtId="0" fontId="36" fillId="0" borderId="0" xfId="0" applyFont="1" applyAlignment="1">
      <alignment horizontal="center" vertical="center"/>
    </xf>
    <xf numFmtId="169" fontId="36" fillId="0" borderId="0" xfId="0" applyNumberFormat="1" applyFont="1" applyAlignment="1">
      <alignment horizontal="center" vertical="center"/>
    </xf>
    <xf numFmtId="164" fontId="36" fillId="0" borderId="0" xfId="0" applyNumberFormat="1" applyFont="1" applyAlignment="1">
      <alignment horizontal="center" vertical="center"/>
    </xf>
    <xf numFmtId="169" fontId="36" fillId="0" borderId="11" xfId="0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36" fillId="0" borderId="0" xfId="0" applyNumberFormat="1" applyFont="1" applyAlignment="1">
      <alignment horizontal="center" vertical="center"/>
    </xf>
    <xf numFmtId="164" fontId="36" fillId="0" borderId="24" xfId="0" applyNumberFormat="1" applyFont="1" applyBorder="1" applyAlignment="1">
      <alignment horizontal="center" vertical="center"/>
    </xf>
    <xf numFmtId="169" fontId="36" fillId="0" borderId="25" xfId="0" applyNumberFormat="1" applyFont="1" applyFill="1" applyBorder="1" applyAlignment="1">
      <alignment horizontal="center" vertical="center"/>
    </xf>
    <xf numFmtId="0" fontId="36" fillId="0" borderId="0" xfId="0" applyNumberFormat="1" applyFont="1" applyAlignment="1">
      <alignment vertical="top"/>
    </xf>
    <xf numFmtId="0" fontId="36" fillId="0" borderId="0" xfId="0" applyNumberFormat="1" applyFont="1" applyAlignment="1">
      <alignment horizontal="center" vertical="top"/>
    </xf>
    <xf numFmtId="169" fontId="36" fillId="0" borderId="0" xfId="0" applyNumberFormat="1" applyFont="1" applyAlignment="1">
      <alignment horizontal="center" vertical="top"/>
    </xf>
    <xf numFmtId="164" fontId="36" fillId="0" borderId="24" xfId="0" applyNumberFormat="1" applyFont="1" applyBorder="1" applyAlignment="1">
      <alignment horizontal="center" vertical="top"/>
    </xf>
    <xf numFmtId="169" fontId="36" fillId="0" borderId="25" xfId="0" applyNumberFormat="1" applyFont="1" applyFill="1" applyBorder="1" applyAlignment="1">
      <alignment horizontal="center" vertical="top"/>
    </xf>
    <xf numFmtId="0" fontId="37" fillId="0" borderId="0" xfId="0" applyFont="1" applyAlignment="1">
      <alignment horizontal="left" vertical="center" wrapText="1"/>
    </xf>
    <xf numFmtId="0" fontId="37" fillId="0" borderId="0" xfId="0" applyNumberFormat="1" applyFont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169" fontId="39" fillId="6" borderId="26" xfId="0" applyNumberFormat="1" applyFont="1" applyFill="1" applyBorder="1" applyAlignment="1">
      <alignment horizontal="center" vertical="center"/>
    </xf>
    <xf numFmtId="169" fontId="39" fillId="7" borderId="26" xfId="0" applyNumberFormat="1" applyFont="1" applyFill="1" applyBorder="1" applyAlignment="1">
      <alignment horizontal="center" vertical="center"/>
    </xf>
    <xf numFmtId="0" fontId="40" fillId="6" borderId="26" xfId="0" applyFont="1" applyFill="1" applyBorder="1" applyAlignment="1">
      <alignment horizontal="left" vertical="center" wrapText="1"/>
    </xf>
    <xf numFmtId="0" fontId="40" fillId="7" borderId="26" xfId="0" applyFont="1" applyFill="1" applyBorder="1" applyAlignment="1">
      <alignment horizontal="left" vertical="center" wrapText="1"/>
    </xf>
    <xf numFmtId="0" fontId="38" fillId="6" borderId="26" xfId="0" applyFont="1" applyFill="1" applyBorder="1" applyAlignment="1">
      <alignment horizontal="left" vertical="center" wrapText="1"/>
    </xf>
    <xf numFmtId="0" fontId="32" fillId="0" borderId="0" xfId="0" applyFont="1" applyAlignment="1">
      <alignment horizontal="left" vertical="top" wrapText="1"/>
    </xf>
    <xf numFmtId="0" fontId="42" fillId="0" borderId="0" xfId="0" applyFont="1" applyAlignment="1">
      <alignment horizontal="right" vertical="center"/>
    </xf>
    <xf numFmtId="14" fontId="35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top"/>
    </xf>
    <xf numFmtId="0" fontId="35" fillId="0" borderId="0" xfId="0" applyNumberFormat="1" applyFont="1" applyAlignment="1">
      <alignment horizontal="center" vertical="center" wrapText="1"/>
    </xf>
    <xf numFmtId="0" fontId="44" fillId="5" borderId="9" xfId="8" applyFont="1" applyFill="1" applyBorder="1" applyAlignment="1">
      <alignment horizontal="center" vertical="center"/>
    </xf>
    <xf numFmtId="0" fontId="44" fillId="5" borderId="10" xfId="8" applyFont="1" applyFill="1" applyBorder="1" applyAlignment="1">
      <alignment horizontal="center" vertical="center"/>
    </xf>
    <xf numFmtId="0" fontId="44" fillId="5" borderId="22" xfId="8" applyFont="1" applyFill="1" applyBorder="1" applyAlignment="1">
      <alignment horizontal="center" vertical="center"/>
    </xf>
    <xf numFmtId="0" fontId="44" fillId="5" borderId="21" xfId="0" applyFont="1" applyFill="1" applyBorder="1" applyAlignment="1">
      <alignment horizontal="center" vertical="center"/>
    </xf>
    <xf numFmtId="0" fontId="36" fillId="0" borderId="0" xfId="0" applyNumberFormat="1" applyFont="1" applyAlignment="1">
      <alignment horizontal="left" vertical="center" wrapText="1"/>
    </xf>
    <xf numFmtId="0" fontId="36" fillId="0" borderId="0" xfId="0" applyNumberFormat="1" applyFont="1" applyAlignment="1">
      <alignment horizontal="left" vertical="center"/>
    </xf>
    <xf numFmtId="49" fontId="21" fillId="0" borderId="0" xfId="1" applyFont="1" applyAlignment="1">
      <alignment horizontal="left" vertical="center" wrapText="1"/>
    </xf>
    <xf numFmtId="0" fontId="16" fillId="0" borderId="0" xfId="7" applyFont="1" applyFill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4" fillId="5" borderId="18" xfId="0" applyFont="1" applyFill="1" applyBorder="1" applyAlignment="1">
      <alignment horizontal="center" vertical="center" wrapText="1"/>
    </xf>
    <xf numFmtId="0" fontId="34" fillId="5" borderId="19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3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2" fillId="4" borderId="16" xfId="0" applyFont="1" applyFill="1" applyBorder="1" applyAlignment="1">
      <alignment horizontal="center" vertical="center" wrapText="1"/>
    </xf>
  </cellXfs>
  <cellStyles count="13">
    <cellStyle name="60% - Énfasis1" xfId="7" builtinId="32" customBuiltin="1"/>
    <cellStyle name="Encabezado 1" xfId="2" builtinId="16" customBuiltin="1"/>
    <cellStyle name="Encabezado 4" xfId="12" builtinId="19" customBuiltin="1"/>
    <cellStyle name="Hipervínculo" xfId="1" builtinId="8" customBuiltin="1"/>
    <cellStyle name="Hipervínculo visitado" xfId="5" builtinId="9" customBuiltin="1"/>
    <cellStyle name="Normal" xfId="0" builtinId="0" customBuiltin="1"/>
    <cellStyle name="Porcentaje" xfId="4" builtinId="5" customBuiltin="1"/>
    <cellStyle name="Texto de advertencia" xfId="9" builtinId="11" customBuiltin="1"/>
    <cellStyle name="Texto explicativo" xfId="10" builtinId="53" customBuiltin="1"/>
    <cellStyle name="Título" xfId="6" builtinId="15" customBuiltin="1"/>
    <cellStyle name="Título 2" xfId="3" builtinId="17" customBuiltin="1"/>
    <cellStyle name="Título 3" xfId="8" builtinId="18" customBuiltin="1"/>
    <cellStyle name="Total" xfId="11" builtinId="25" customBuiltin="1"/>
  </cellStyles>
  <dxfs count="8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color theme="1" tint="0.14999847407452621"/>
      </font>
      <numFmt numFmtId="168" formatCode="#,##0.00\ &quot;€&quot;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numFmt numFmtId="168" formatCode="#,##0.00\ &quot;€&quot;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numFmt numFmtId="168" formatCode="#,##0.00\ &quot;€&quot;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 tint="0.14999847407452621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Verdana"/>
        <scheme val="major"/>
      </font>
      <fill>
        <patternFill patternType="solid">
          <fgColor indexed="64"/>
          <bgColor theme="6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numFmt numFmtId="164" formatCode="#,##0.00\ &quot;€&quot;;\-#,##0.00\ &quot;€&quot;"/>
      <alignment horizontal="center" vertical="center" textRotation="0" wrapText="1" indent="0" justifyLastLine="0" shrinkToFit="0" readingOrder="0"/>
    </dxf>
    <dxf>
      <numFmt numFmtId="168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numFmt numFmtId="164" formatCode="#,##0.00\ &quot;€&quot;;\-#,##0.00\ &quot;€&quot;"/>
      <alignment horizontal="center" vertical="center" textRotation="0" wrapText="1" indent="0" justifyLastLine="0" shrinkToFit="0" readingOrder="0"/>
    </dxf>
    <dxf>
      <numFmt numFmtId="168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numFmt numFmtId="164" formatCode="#,##0.00\ &quot;€&quot;;\-#,##0.00\ &quot;€&quot;"/>
      <alignment horizontal="center" vertical="center" textRotation="0" wrapText="1" indent="0" justifyLastLine="0" shrinkToFit="0" readingOrder="0"/>
    </dxf>
    <dxf>
      <numFmt numFmtId="168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numFmt numFmtId="164" formatCode="#,##0.00\ &quot;€&quot;;\-#,##0.00\ &quot;€&quot;"/>
      <alignment horizontal="center" vertical="center" textRotation="0" wrapText="1" indent="0" justifyLastLine="0" shrinkToFit="0" readingOrder="0"/>
    </dxf>
    <dxf>
      <numFmt numFmtId="168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Verdana"/>
        <scheme val="maj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Franklin Gothic Book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Verdana"/>
        <scheme val="major"/>
      </font>
      <fill>
        <patternFill patternType="solid">
          <fgColor indexed="64"/>
          <bgColor theme="6" tint="-0.249977111117893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0" indent="1" justifyLastLine="0" shrinkToFit="0" readingOrder="0"/>
    </dxf>
    <dxf>
      <numFmt numFmtId="167" formatCode="[&lt;=9999999]###\-####;\(###\)\ ###\-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0" indent="1" justifyLastLine="0" shrinkToFit="0" readingOrder="0"/>
    </dxf>
    <dxf>
      <numFmt numFmtId="167" formatCode="[&lt;=9999999]###\-####;\(###\)\ ###\-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Verdana"/>
        <family val="2"/>
        <scheme val="maj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Verdana"/>
        <scheme val="maj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Verdana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theme="2" tint="-0.749961851863155"/>
        <name val="Century Gothic"/>
        <family val="2"/>
        <scheme val="none"/>
      </font>
      <numFmt numFmtId="169" formatCode="&quot;$&quot;\ #,##0"/>
      <fill>
        <patternFill patternType="none">
          <fgColor indexed="64"/>
          <bgColor auto="1"/>
        </patternFill>
      </fill>
      <border diagonalUp="0" diagonalDown="0" outline="0">
        <left style="medium">
          <color theme="0"/>
        </left>
        <right/>
        <top/>
        <bottom/>
      </border>
    </dxf>
    <dxf>
      <border diagonalUp="0" diagonalDown="0" outline="0">
        <left/>
        <right style="thick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2" tint="-0.749961851863155"/>
        <name val="Century Gothic"/>
        <family val="2"/>
        <scheme val="none"/>
      </font>
      <numFmt numFmtId="164" formatCode="#,##0.00\ &quot;€&quot;;\-#,##0.00\ &quot;€&quot;"/>
      <border outline="0">
        <left/>
        <right style="thick">
          <color theme="0"/>
        </right>
      </border>
    </dxf>
    <dxf>
      <font>
        <strike val="0"/>
        <outline val="0"/>
        <shadow val="0"/>
        <u val="none"/>
        <vertAlign val="baseline"/>
        <sz val="10"/>
        <color theme="2" tint="-0.749961851863155"/>
        <name val="Century Gothic"/>
        <family val="2"/>
        <scheme val="none"/>
      </font>
      <numFmt numFmtId="169" formatCode="&quot;$&quot;\ 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61851863155"/>
        <name val="Century Gothic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2" tint="-0.749961851863155"/>
        <name val="Century Gothic"/>
        <family val="2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749961851863155"/>
        <name val="Century Gothic"/>
        <family val="2"/>
        <scheme val="none"/>
      </font>
      <numFmt numFmtId="0" formatCode="General"/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2" tint="-0.749961851863155"/>
        <name val="Century Gothic"/>
        <family val="2"/>
        <scheme val="none"/>
      </font>
    </dxf>
    <dxf>
      <border>
        <bottom style="thick">
          <color theme="0"/>
        </bottom>
      </border>
    </dxf>
    <dxf>
      <font>
        <strike val="0"/>
        <outline val="0"/>
        <shadow val="0"/>
        <u val="none"/>
        <vertAlign val="baseline"/>
        <sz val="9"/>
        <color theme="0"/>
        <name val="Century Gothic"/>
        <family val="2"/>
        <scheme val="none"/>
      </font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color theme="0"/>
      </font>
      <fill>
        <patternFill>
          <bgColor theme="6" tint="-0.49998474074526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 tint="0.14996795556505021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theme="9" tint="0.79995117038483843"/>
          <bgColor theme="0" tint="-4.9989318521683403E-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color theme="0"/>
      </font>
      <fill>
        <patternFill>
          <bgColor theme="6" tint="-0.49998474074526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 tint="0.14996795556505021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a de factura de ventas" defaultPivotStyle="PivotStyleLight16">
    <tableStyle name="Plantilla de facturación" pivot="0" count="8" xr9:uid="{00000000-0011-0000-FFFF-FFFF00000000}">
      <tableStyleElement type="wholeTable" dxfId="82"/>
      <tableStyleElement type="headerRow" dxfId="81"/>
      <tableStyleElement type="totalRow" dxfId="80"/>
      <tableStyleElement type="firstColumn" dxfId="79"/>
      <tableStyleElement type="lastColumn" dxfId="78"/>
      <tableStyleElement type="firstRowStripe" dxfId="77"/>
      <tableStyleElement type="secondRowStripe" dxfId="76"/>
      <tableStyleElement type="firstColumnStripe" dxfId="75"/>
    </tableStyle>
    <tableStyle name="Plantilla de facturación 2" pivot="0" count="8" xr9:uid="{00000000-0011-0000-FFFF-FFFF01000000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secondRowStripe" dxfId="68"/>
      <tableStyleElement type="firstColumnStripe" dxfId="67"/>
    </tableStyle>
    <tableStyle name="Tabla de factura de ventas" pivot="0" count="7" xr9:uid="{00000000-0011-0000-FFFF-FFFF02000000}">
      <tableStyleElement type="wholeTable" dxfId="66"/>
      <tableStyleElement type="headerRow" dxfId="65"/>
      <tableStyleElement type="totalRow" dxfId="64"/>
      <tableStyleElement type="firstColumn" dxfId="63"/>
      <tableStyleElement type="lastColumn" dxfId="62"/>
      <tableStyleElement type="firstRowStripe" dxfId="61"/>
      <tableStyleElement type="firstColumnStripe" dxfId="6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78442</xdr:colOff>
      <xdr:row>4</xdr:row>
      <xdr:rowOff>145676</xdr:rowOff>
    </xdr:from>
    <xdr:to>
      <xdr:col>7</xdr:col>
      <xdr:colOff>50427</xdr:colOff>
      <xdr:row>9</xdr:row>
      <xdr:rowOff>78440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000-000011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4564717" y="2469776"/>
          <a:ext cx="4524935" cy="1361514"/>
          <a:chOff x="3754591" y="1"/>
          <a:chExt cx="4817909" cy="1295399"/>
        </a:xfrm>
      </xdr:grpSpPr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3754591" y="1"/>
            <a:ext cx="4724401" cy="1207008"/>
          </a:xfrm>
          <a:prstGeom prst="rect">
            <a:avLst/>
          </a:prstGeom>
          <a:solidFill>
            <a:schemeClr val="accent3">
              <a:lumMod val="75000"/>
            </a:schemeClr>
          </a:solidFill>
          <a:ln w="285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8" name="Imagen 7" descr="Diseño de banner abstracto" title="Banner 1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35222" y="1"/>
            <a:ext cx="3642899" cy="1209674"/>
          </a:xfrm>
          <a:prstGeom prst="rect">
            <a:avLst/>
          </a:prstGeom>
        </xdr:spPr>
      </xdr:pic>
      <xdr:sp macro="" textlink="">
        <xdr:nvSpPr>
          <xdr:cNvPr id="16" name="Rectángulo con una esquina redondeada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 rot="16200000">
            <a:off x="6347460" y="-939165"/>
            <a:ext cx="411480" cy="3886200"/>
          </a:xfrm>
          <a:prstGeom prst="round1Rect">
            <a:avLst>
              <a:gd name="adj" fmla="val 15683"/>
            </a:avLst>
          </a:prstGeom>
          <a:solidFill>
            <a:schemeClr val="accent3">
              <a:lumMod val="50000"/>
            </a:schemeClr>
          </a:solidFill>
          <a:ln w="285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8477249" y="9525"/>
            <a:ext cx="95251" cy="12096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25" name="Rectángul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/>
        </xdr:nvSpPr>
        <xdr:spPr>
          <a:xfrm>
            <a:off x="3771900" y="1200150"/>
            <a:ext cx="4724400" cy="952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3</xdr:col>
      <xdr:colOff>628890</xdr:colOff>
      <xdr:row>7</xdr:row>
      <xdr:rowOff>265512</xdr:rowOff>
    </xdr:from>
    <xdr:to>
      <xdr:col>4</xdr:col>
      <xdr:colOff>1033744</xdr:colOff>
      <xdr:row>9</xdr:row>
      <xdr:rowOff>11925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122449" y="3391953"/>
          <a:ext cx="1671119" cy="3515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800" b="1">
              <a:solidFill>
                <a:schemeClr val="bg1"/>
              </a:solidFill>
              <a:latin typeface="Century Gothic" panose="020B0502020202020204" pitchFamily="34" charset="0"/>
              <a:cs typeface="Calibri" panose="020F0502020204030204" pitchFamily="34" charset="0"/>
            </a:rPr>
            <a:t>3206455416</a:t>
          </a:r>
          <a:endParaRPr lang="es" sz="1000" b="1">
            <a:solidFill>
              <a:schemeClr val="bg1"/>
            </a:solidFill>
            <a:latin typeface="Century Gothic" panose="020B050202020202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4</xdr:col>
      <xdr:colOff>756399</xdr:colOff>
      <xdr:row>7</xdr:row>
      <xdr:rowOff>225011</xdr:rowOff>
    </xdr:from>
    <xdr:to>
      <xdr:col>8</xdr:col>
      <xdr:colOff>129990</xdr:colOff>
      <xdr:row>9</xdr:row>
      <xdr:rowOff>28574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516223" y="3351452"/>
          <a:ext cx="2813796" cy="408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s" sz="800" b="0">
              <a:solidFill>
                <a:schemeClr val="bg1"/>
              </a:solidFill>
              <a:latin typeface="Century Gothic" panose="020B0502020202020204" pitchFamily="34" charset="0"/>
            </a:rPr>
            <a:t>novafarmadistribuidorasa@gmail.com</a:t>
          </a:r>
        </a:p>
      </xdr:txBody>
    </xdr:sp>
    <xdr:clientData/>
  </xdr:twoCellAnchor>
  <xdr:twoCellAnchor editAs="oneCell">
    <xdr:from>
      <xdr:col>5</xdr:col>
      <xdr:colOff>661177</xdr:colOff>
      <xdr:row>6</xdr:row>
      <xdr:rowOff>210597</xdr:rowOff>
    </xdr:from>
    <xdr:to>
      <xdr:col>6</xdr:col>
      <xdr:colOff>201706</xdr:colOff>
      <xdr:row>7</xdr:row>
      <xdr:rowOff>346480</xdr:rowOff>
    </xdr:to>
    <xdr:pic>
      <xdr:nvPicPr>
        <xdr:cNvPr id="4" name="Imagen 3" descr="Icono de correo electrónico" title="Icono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265" y="3112921"/>
          <a:ext cx="380970" cy="360000"/>
        </a:xfrm>
        <a:prstGeom prst="rect">
          <a:avLst/>
        </a:prstGeom>
      </xdr:spPr>
    </xdr:pic>
    <xdr:clientData/>
  </xdr:twoCellAnchor>
  <xdr:oneCellAnchor>
    <xdr:from>
      <xdr:col>3</xdr:col>
      <xdr:colOff>33188</xdr:colOff>
      <xdr:row>4</xdr:row>
      <xdr:rowOff>201594</xdr:rowOff>
    </xdr:from>
    <xdr:ext cx="2254848" cy="343940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2D60C4D-55CE-4B23-A985-CE661C4AAAF1}"/>
            </a:ext>
          </a:extLst>
        </xdr:cNvPr>
        <xdr:cNvSpPr/>
      </xdr:nvSpPr>
      <xdr:spPr>
        <a:xfrm>
          <a:off x="4526747" y="2521212"/>
          <a:ext cx="2254848" cy="34394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6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Century Gothic" panose="020B0502020202020204" pitchFamily="34" charset="0"/>
            </a:rPr>
            <a:t>FACTURA</a:t>
          </a:r>
          <a:r>
            <a:rPr lang="es-ES" sz="16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Century Gothic" panose="020B0502020202020204" pitchFamily="34" charset="0"/>
            </a:rPr>
            <a:t> DE VENTA </a:t>
          </a:r>
          <a:endParaRPr lang="es-ES" sz="16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2</xdr:col>
      <xdr:colOff>2308411</xdr:colOff>
      <xdr:row>4</xdr:row>
      <xdr:rowOff>67235</xdr:rowOff>
    </xdr:from>
    <xdr:to>
      <xdr:col>2</xdr:col>
      <xdr:colOff>2613211</xdr:colOff>
      <xdr:row>5</xdr:row>
      <xdr:rowOff>13447</xdr:rowOff>
    </xdr:to>
    <xdr:sp macro="" textlink="">
      <xdr:nvSpPr>
        <xdr:cNvPr id="1030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832841B2-8FAF-4AE1-8251-19B18C8CF290}"/>
            </a:ext>
          </a:extLst>
        </xdr:cNvPr>
        <xdr:cNvSpPr>
          <a:spLocks noChangeAspect="1" noChangeArrowheads="1"/>
        </xdr:cNvSpPr>
      </xdr:nvSpPr>
      <xdr:spPr bwMode="auto">
        <a:xfrm>
          <a:off x="3731558" y="2386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304800</xdr:rowOff>
    </xdr:to>
    <xdr:sp macro="" textlink="">
      <xdr:nvSpPr>
        <xdr:cNvPr id="1031" name="AutoShape 7" descr="Icono Whatsapp, telefono, circulo, forma, marca en Brands Colored Icons">
          <a:extLst>
            <a:ext uri="{FF2B5EF4-FFF2-40B4-BE49-F238E27FC236}">
              <a16:creationId xmlns:a16="http://schemas.microsoft.com/office/drawing/2014/main" id="{19EA8D8E-7642-4B97-BF25-BEC24DA2A6F7}"/>
            </a:ext>
          </a:extLst>
        </xdr:cNvPr>
        <xdr:cNvSpPr>
          <a:spLocks noChangeAspect="1" noChangeArrowheads="1"/>
        </xdr:cNvSpPr>
      </xdr:nvSpPr>
      <xdr:spPr bwMode="auto">
        <a:xfrm>
          <a:off x="9829800" y="44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22411</xdr:colOff>
      <xdr:row>7</xdr:row>
      <xdr:rowOff>44825</xdr:rowOff>
    </xdr:from>
    <xdr:to>
      <xdr:col>4</xdr:col>
      <xdr:colOff>287112</xdr:colOff>
      <xdr:row>7</xdr:row>
      <xdr:rowOff>315805</xdr:rowOff>
    </xdr:to>
    <xdr:pic>
      <xdr:nvPicPr>
        <xdr:cNvPr id="30" name="Imagen 29" descr="Blue Whatsapp Logo Clip Art PNG Transparent Background, Free Download  #46068 - FreeIconsPNG">
          <a:extLst>
            <a:ext uri="{FF2B5EF4-FFF2-40B4-BE49-F238E27FC236}">
              <a16:creationId xmlns:a16="http://schemas.microsoft.com/office/drawing/2014/main" id="{B8CCEC7B-5D54-49F2-AEB6-9A4B81F7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2235" y="3171266"/>
          <a:ext cx="264701" cy="27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2308411</xdr:colOff>
      <xdr:row>5</xdr:row>
      <xdr:rowOff>67235</xdr:rowOff>
    </xdr:from>
    <xdr:ext cx="304800" cy="304800"/>
    <xdr:sp macro="" textlink="">
      <xdr:nvSpPr>
        <xdr:cNvPr id="31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FF82BA2F-44A8-4C14-96D4-7CA40689EAF3}"/>
            </a:ext>
          </a:extLst>
        </xdr:cNvPr>
        <xdr:cNvSpPr>
          <a:spLocks noChangeAspect="1" noChangeArrowheads="1"/>
        </xdr:cNvSpPr>
      </xdr:nvSpPr>
      <xdr:spPr bwMode="auto">
        <a:xfrm>
          <a:off x="3731558" y="23868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956235</xdr:colOff>
      <xdr:row>4</xdr:row>
      <xdr:rowOff>209177</xdr:rowOff>
    </xdr:from>
    <xdr:ext cx="304800" cy="309894"/>
    <xdr:sp macro="" textlink="">
      <xdr:nvSpPr>
        <xdr:cNvPr id="19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1DEC2167-D49E-4122-AE5B-E6B515CBC3A4}"/>
            </a:ext>
          </a:extLst>
        </xdr:cNvPr>
        <xdr:cNvSpPr>
          <a:spLocks noChangeAspect="1" noChangeArrowheads="1"/>
        </xdr:cNvSpPr>
      </xdr:nvSpPr>
      <xdr:spPr bwMode="auto">
        <a:xfrm>
          <a:off x="2076823" y="2525059"/>
          <a:ext cx="304800" cy="30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2308411</xdr:colOff>
      <xdr:row>6</xdr:row>
      <xdr:rowOff>67235</xdr:rowOff>
    </xdr:from>
    <xdr:ext cx="304800" cy="304800"/>
    <xdr:sp macro="" textlink="">
      <xdr:nvSpPr>
        <xdr:cNvPr id="20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61043735-E7B4-499F-A2CC-EDE5CA274FBC}"/>
            </a:ext>
          </a:extLst>
        </xdr:cNvPr>
        <xdr:cNvSpPr>
          <a:spLocks noChangeAspect="1" noChangeArrowheads="1"/>
        </xdr:cNvSpPr>
      </xdr:nvSpPr>
      <xdr:spPr bwMode="auto">
        <a:xfrm>
          <a:off x="3728502" y="27515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2308411</xdr:colOff>
      <xdr:row>6</xdr:row>
      <xdr:rowOff>67235</xdr:rowOff>
    </xdr:from>
    <xdr:ext cx="304800" cy="309894"/>
    <xdr:sp macro="" textlink="">
      <xdr:nvSpPr>
        <xdr:cNvPr id="21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E1003D73-881E-4F55-8847-8E4A9F8B16C5}"/>
            </a:ext>
          </a:extLst>
        </xdr:cNvPr>
        <xdr:cNvSpPr>
          <a:spLocks noChangeAspect="1" noChangeArrowheads="1"/>
        </xdr:cNvSpPr>
      </xdr:nvSpPr>
      <xdr:spPr bwMode="auto">
        <a:xfrm>
          <a:off x="3728502" y="2387871"/>
          <a:ext cx="304800" cy="30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2308411</xdr:colOff>
      <xdr:row>8</xdr:row>
      <xdr:rowOff>67235</xdr:rowOff>
    </xdr:from>
    <xdr:ext cx="304800" cy="304800"/>
    <xdr:sp macro="" textlink="">
      <xdr:nvSpPr>
        <xdr:cNvPr id="22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BDDB8767-DFD3-4677-AE9D-CC1AD0B1981E}"/>
            </a:ext>
          </a:extLst>
        </xdr:cNvPr>
        <xdr:cNvSpPr>
          <a:spLocks noChangeAspect="1" noChangeArrowheads="1"/>
        </xdr:cNvSpPr>
      </xdr:nvSpPr>
      <xdr:spPr bwMode="auto">
        <a:xfrm>
          <a:off x="3728502" y="275155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2308411</xdr:colOff>
      <xdr:row>8</xdr:row>
      <xdr:rowOff>67235</xdr:rowOff>
    </xdr:from>
    <xdr:ext cx="304800" cy="309894"/>
    <xdr:sp macro="" textlink="">
      <xdr:nvSpPr>
        <xdr:cNvPr id="26" name="AutoShape 6" descr="Icono Whatsapp, telefono, circulo, forma, marca en Brands Colored Icons">
          <a:extLst>
            <a:ext uri="{FF2B5EF4-FFF2-40B4-BE49-F238E27FC236}">
              <a16:creationId xmlns:a16="http://schemas.microsoft.com/office/drawing/2014/main" id="{06364FAF-988A-4403-8B53-53F725B6709A}"/>
            </a:ext>
          </a:extLst>
        </xdr:cNvPr>
        <xdr:cNvSpPr>
          <a:spLocks noChangeAspect="1" noChangeArrowheads="1"/>
        </xdr:cNvSpPr>
      </xdr:nvSpPr>
      <xdr:spPr bwMode="auto">
        <a:xfrm>
          <a:off x="3728502" y="2751553"/>
          <a:ext cx="304800" cy="30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771525</xdr:colOff>
      <xdr:row>21</xdr:row>
      <xdr:rowOff>238125</xdr:rowOff>
    </xdr:from>
    <xdr:to>
      <xdr:col>10</xdr:col>
      <xdr:colOff>295275</xdr:colOff>
      <xdr:row>23</xdr:row>
      <xdr:rowOff>9525</xdr:rowOff>
    </xdr:to>
    <xdr:sp macro="" textlink="">
      <xdr:nvSpPr>
        <xdr:cNvPr id="1026" name="AutoShape 2" descr="blob:https://web.whatsapp.com/58efb6e5-55ea-4f99-b76e-29185d3f006b">
          <a:extLst>
            <a:ext uri="{FF2B5EF4-FFF2-40B4-BE49-F238E27FC236}">
              <a16:creationId xmlns:a16="http://schemas.microsoft.com/office/drawing/2014/main" id="{97C7E8A4-86A0-4E6A-A729-FE0FF7EE337B}"/>
            </a:ext>
          </a:extLst>
        </xdr:cNvPr>
        <xdr:cNvSpPr>
          <a:spLocks noChangeAspect="1" noChangeArrowheads="1"/>
        </xdr:cNvSpPr>
      </xdr:nvSpPr>
      <xdr:spPr bwMode="auto">
        <a:xfrm>
          <a:off x="10934700" y="692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123020</xdr:colOff>
      <xdr:row>4</xdr:row>
      <xdr:rowOff>168090</xdr:rowOff>
    </xdr:from>
    <xdr:to>
      <xdr:col>2</xdr:col>
      <xdr:colOff>3308936</xdr:colOff>
      <xdr:row>7</xdr:row>
      <xdr:rowOff>235325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BF786A-A85E-1C20-F8BE-95E891F1F8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0" r="2110"/>
        <a:stretch/>
      </xdr:blipFill>
      <xdr:spPr>
        <a:xfrm>
          <a:off x="123020" y="2487708"/>
          <a:ext cx="4351328" cy="874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1296585</xdr:colOff>
      <xdr:row>1</xdr:row>
      <xdr:rowOff>0</xdr:rowOff>
    </xdr:from>
    <xdr:to>
      <xdr:col>12</xdr:col>
      <xdr:colOff>8283</xdr:colOff>
      <xdr:row>2</xdr:row>
      <xdr:rowOff>0</xdr:rowOff>
    </xdr:to>
    <xdr:pic>
      <xdr:nvPicPr>
        <xdr:cNvPr id="3" name="Imagen 2" descr="Diseño de banner abstracto" title="Banne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8285" y="152400"/>
          <a:ext cx="5503023" cy="904875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12</xdr:col>
      <xdr:colOff>66261</xdr:colOff>
      <xdr:row>2</xdr:row>
      <xdr:rowOff>132522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100-000008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5250" y="76200"/>
          <a:ext cx="16554036" cy="1113597"/>
          <a:chOff x="95250" y="76200"/>
          <a:chExt cx="15191961" cy="1113597"/>
        </a:xfrm>
      </xdr:grpSpPr>
      <xdr:sp macro="" textlink="">
        <xdr:nvSpPr>
          <xdr:cNvPr id="4" name="Rectángulo con una esquina redondeada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 rot="5400000" flipH="1">
            <a:off x="1541526" y="-998601"/>
            <a:ext cx="666750" cy="3502152"/>
          </a:xfrm>
          <a:prstGeom prst="round1Rect">
            <a:avLst>
              <a:gd name="adj" fmla="val 15561"/>
            </a:avLst>
          </a:prstGeom>
          <a:solidFill>
            <a:schemeClr val="accent3">
              <a:lumMod val="50000"/>
            </a:schemeClr>
          </a:solidFill>
          <a:ln w="285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95250" y="76200"/>
            <a:ext cx="57150" cy="10953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52400" y="1055203"/>
            <a:ext cx="15134811" cy="13459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>
    <xdr:from>
      <xdr:col>2</xdr:col>
      <xdr:colOff>84605</xdr:colOff>
      <xdr:row>1</xdr:row>
      <xdr:rowOff>361950</xdr:rowOff>
    </xdr:from>
    <xdr:to>
      <xdr:col>4</xdr:col>
      <xdr:colOff>371475</xdr:colOff>
      <xdr:row>1</xdr:row>
      <xdr:rowOff>828675</xdr:rowOff>
    </xdr:to>
    <xdr:sp macro="" textlink="">
      <xdr:nvSpPr>
        <xdr:cNvPr id="5" name="Cuadro de 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37005" y="514350"/>
          <a:ext cx="299197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 rtl="0"/>
          <a:r>
            <a:rPr lang="es" sz="2400">
              <a:solidFill>
                <a:schemeClr val="bg1"/>
              </a:solidFill>
              <a:latin typeface="+mj-lt"/>
            </a:rPr>
            <a:t>CLIENTES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419101</xdr:colOff>
      <xdr:row>1</xdr:row>
      <xdr:rowOff>0</xdr:rowOff>
    </xdr:from>
    <xdr:to>
      <xdr:col>11</xdr:col>
      <xdr:colOff>9526</xdr:colOff>
      <xdr:row>2</xdr:row>
      <xdr:rowOff>14248</xdr:rowOff>
    </xdr:to>
    <xdr:pic>
      <xdr:nvPicPr>
        <xdr:cNvPr id="2" name="Imagen 1" descr="Diseño de banner abstracto" title="Banne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1" y="152400"/>
          <a:ext cx="4248150" cy="919123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0</xdr:row>
      <xdr:rowOff>66675</xdr:rowOff>
    </xdr:from>
    <xdr:to>
      <xdr:col>11</xdr:col>
      <xdr:colOff>57150</xdr:colOff>
      <xdr:row>2</xdr:row>
      <xdr:rowOff>130193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200-000007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5250" y="66675"/>
          <a:ext cx="17240250" cy="1120793"/>
          <a:chOff x="95250" y="66675"/>
          <a:chExt cx="14668500" cy="1120793"/>
        </a:xfrm>
      </xdr:grpSpPr>
      <xdr:sp macro="" textlink="">
        <xdr:nvSpPr>
          <xdr:cNvPr id="3" name="Rectángulo con una esquina redondeada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 rot="5400000" flipH="1">
            <a:off x="1541526" y="-998601"/>
            <a:ext cx="666750" cy="3502152"/>
          </a:xfrm>
          <a:prstGeom prst="round1Rect">
            <a:avLst>
              <a:gd name="adj" fmla="val 12703"/>
            </a:avLst>
          </a:prstGeom>
          <a:solidFill>
            <a:schemeClr val="accent3">
              <a:lumMod val="50000"/>
            </a:schemeClr>
          </a:solidFill>
          <a:ln w="285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23825" y="1057275"/>
            <a:ext cx="14639925" cy="13019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95250" y="66675"/>
            <a:ext cx="57150" cy="10953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>
    <xdr:from>
      <xdr:col>1</xdr:col>
      <xdr:colOff>75079</xdr:colOff>
      <xdr:row>1</xdr:row>
      <xdr:rowOff>361950</xdr:rowOff>
    </xdr:from>
    <xdr:to>
      <xdr:col>3</xdr:col>
      <xdr:colOff>48454</xdr:colOff>
      <xdr:row>1</xdr:row>
      <xdr:rowOff>828675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27479" y="514350"/>
          <a:ext cx="2678475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 rtl="0"/>
          <a:r>
            <a:rPr lang="es" sz="2400">
              <a:solidFill>
                <a:schemeClr val="bg1"/>
              </a:solidFill>
              <a:latin typeface="+mj-lt"/>
            </a:rPr>
            <a:t>FACTURAS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</xdr:row>
      <xdr:rowOff>0</xdr:rowOff>
    </xdr:from>
    <xdr:to>
      <xdr:col>8</xdr:col>
      <xdr:colOff>9525</xdr:colOff>
      <xdr:row>2</xdr:row>
      <xdr:rowOff>30626</xdr:rowOff>
    </xdr:to>
    <xdr:pic>
      <xdr:nvPicPr>
        <xdr:cNvPr id="2" name="Imagen 1" descr="Diseño de banner abstracto" title="Banner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152400"/>
          <a:ext cx="3914775" cy="935501"/>
        </a:xfrm>
        <a:prstGeom prst="rect">
          <a:avLst/>
        </a:prstGeom>
      </xdr:spPr>
    </xdr:pic>
    <xdr:clientData/>
  </xdr:twoCellAnchor>
  <xdr:twoCellAnchor>
    <xdr:from>
      <xdr:col>0</xdr:col>
      <xdr:colOff>41910</xdr:colOff>
      <xdr:row>0</xdr:row>
      <xdr:rowOff>66675</xdr:rowOff>
    </xdr:from>
    <xdr:to>
      <xdr:col>8</xdr:col>
      <xdr:colOff>32385</xdr:colOff>
      <xdr:row>2</xdr:row>
      <xdr:rowOff>104776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300-000007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41910" y="66675"/>
          <a:ext cx="10248900" cy="1095376"/>
          <a:chOff x="57150" y="66675"/>
          <a:chExt cx="9096375" cy="1095376"/>
        </a:xfrm>
      </xdr:grpSpPr>
      <xdr:sp macro="" textlink="">
        <xdr:nvSpPr>
          <xdr:cNvPr id="3" name="Rectángulo con una esquina redondeada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 rot="5400000" flipH="1">
            <a:off x="1926264" y="-1380292"/>
            <a:ext cx="666750" cy="4265533"/>
          </a:xfrm>
          <a:prstGeom prst="round1Rect">
            <a:avLst>
              <a:gd name="adj" fmla="val 14132"/>
            </a:avLst>
          </a:prstGeom>
          <a:solidFill>
            <a:schemeClr val="accent3">
              <a:lumMod val="50000"/>
            </a:schemeClr>
          </a:solidFill>
          <a:ln w="285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95250" y="66675"/>
            <a:ext cx="57150" cy="10953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57150" y="1057276"/>
            <a:ext cx="9096375" cy="10477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>
    <xdr:from>
      <xdr:col>1</xdr:col>
      <xdr:colOff>75078</xdr:colOff>
      <xdr:row>1</xdr:row>
      <xdr:rowOff>361950</xdr:rowOff>
    </xdr:from>
    <xdr:to>
      <xdr:col>4</xdr:col>
      <xdr:colOff>19049</xdr:colOff>
      <xdr:row>1</xdr:row>
      <xdr:rowOff>828675</xdr:rowOff>
    </xdr:to>
    <xdr:sp macro="" textlink="">
      <xdr:nvSpPr>
        <xdr:cNvPr id="4" name="Cuadro de 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27478" y="514350"/>
          <a:ext cx="4515971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 rtl="0"/>
          <a:r>
            <a:rPr lang="es" sz="2400">
              <a:solidFill>
                <a:schemeClr val="bg1"/>
              </a:solidFill>
              <a:latin typeface="+mj-lt"/>
            </a:rPr>
            <a:t>DETALLES DE LA</a:t>
          </a:r>
          <a:r>
            <a:rPr lang="es" sz="2400" baseline="0">
              <a:solidFill>
                <a:schemeClr val="bg1"/>
              </a:solidFill>
              <a:latin typeface="+mj-lt"/>
            </a:rPr>
            <a:t> FACTURA</a:t>
          </a:r>
          <a:endParaRPr lang="en-US" sz="24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ProjectInvoice" displayName="ProjectInvoice" ref="B15:G28" headerRowDxfId="59" dataDxfId="57" totalsRowDxfId="56" headerRowBorderDxfId="58">
  <autoFilter ref="B15:G28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CODIGO" totalsRowLabel="Total" dataDxfId="55"/>
    <tableColumn id="2" xr3:uid="{00000000-0010-0000-0000-000002000000}" name="DESCRIPCION" dataDxfId="54"/>
    <tableColumn id="7" xr3:uid="{00000000-0010-0000-0000-000007000000}" name="CANT" dataDxfId="53"/>
    <tableColumn id="8" xr3:uid="{00000000-0010-0000-0000-000008000000}" name="PRECIO" dataDxfId="52">
      <calculatedColumnFormula array="1">IFERROR(INDEX(DetallesDeLaFactura[],SMALL(IF(DetallesDeLaFactura[N.º de factura]=rngInvoice,ROW(DetallesDeLaFactura[])-ROW(DetallesDeLaFactura[#Headers])), ROW(2:2)), MATCH($F$15, DetallesDeLaFactura[#Headers], 0)),"")</calculatedColumnFormula>
    </tableColumn>
    <tableColumn id="10" xr3:uid="{00000000-0010-0000-0000-00000A000000}" name="DSCT" dataDxfId="51" totalsRowDxfId="50"/>
    <tableColumn id="11" xr3:uid="{00000000-0010-0000-0000-00000B000000}" name="SUBTOTAL" totalsRowFunction="count" dataDxfId="49" totalsRowDxfId="48">
      <calculatedColumnFormula>ProjectInvoice[[#This Row],[PRECIO]]*ProjectInvoice[[#This Row],[CANT]]</calculatedColumnFormula>
    </tableColumn>
  </tableColumns>
  <tableStyleInfo name="Plantilla de facturación" showFirstColumn="0" showLastColumn="0" showRowStripes="1" showColumnStripes="0"/>
  <extLst>
    <ext xmlns:x14="http://schemas.microsoft.com/office/spreadsheetml/2009/9/main" uri="{504A1905-F514-4f6f-8877-14C23A59335A}">
      <x14:table altTextSummary="Lista de facturas con el elemento nº, descripción, cantidad, precio unitario, descuento y precio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ustomerList" displayName="CustomerList" ref="B4:L8" totalsRowCount="1" headerRowDxfId="47" dataDxfId="46" totalsRowDxfId="45">
  <autoFilter ref="B4:L7" xr:uid="{00000000-0009-0000-0100-000001000000}"/>
  <tableColumns count="11">
    <tableColumn id="9" xr3:uid="{00000000-0010-0000-0100-000009000000}" name="Búsqueda" totalsRowLabel="Total" totalsRowDxfId="44">
      <calculatedColumnFormula>C5&amp; " - "&amp;D5</calculatedColumnFormula>
    </tableColumn>
    <tableColumn id="1" xr3:uid="{00000000-0010-0000-0100-000001000000}" name="Nº de compañía" totalsRowFunction="custom" dataDxfId="43" totalsRowDxfId="42" dataCellStyle="Normal">
      <totalsRowFormula>"Clientes totales: "&amp;SUBTOTAL(103,CustomerList[Nº de compañía])</totalsRowFormula>
    </tableColumn>
    <tableColumn id="2" xr3:uid="{00000000-0010-0000-0100-000002000000}" name="Nombre de la empresa" totalsRowDxfId="41"/>
    <tableColumn id="3" xr3:uid="{00000000-0010-0000-0100-000003000000}" name="Nombre de contacto" totalsRowDxfId="40"/>
    <tableColumn id="4" xr3:uid="{00000000-0010-0000-0100-000004000000}" name="Dirección" totalsRowDxfId="39"/>
    <tableColumn id="5" xr3:uid="{00000000-0010-0000-0100-000005000000}" name="Ciudad" totalsRowDxfId="38"/>
    <tableColumn id="6" xr3:uid="{00000000-0010-0000-0100-000006000000}" name="Provincia" totalsRowDxfId="37"/>
    <tableColumn id="7" xr3:uid="{00000000-0010-0000-0100-000007000000}" name="Código postal" totalsRowDxfId="36"/>
    <tableColumn id="8" xr3:uid="{00000000-0010-0000-0100-000008000000}" name="Teléfono" dataDxfId="35" totalsRowDxfId="34"/>
    <tableColumn id="10" xr3:uid="{00000000-0010-0000-0100-00000A000000}" name="Correo electrónico" dataDxfId="33" totalsRowDxfId="32" dataCellStyle="Normal"/>
    <tableColumn id="11" xr3:uid="{00000000-0010-0000-0100-00000B000000}" name="Fax" dataDxfId="31" totalsRowDxfId="30"/>
  </tableColumns>
  <tableStyleInfo name="Plantilla de facturación" showFirstColumn="0" showLastColumn="0" showRowStripes="1" showColumnStripes="0"/>
  <extLst>
    <ext xmlns:x14="http://schemas.microsoft.com/office/spreadsheetml/2009/9/main" uri="{504A1905-F514-4f6f-8877-14C23A59335A}">
      <x14:table altTextSummary="Lista de clientes con la empresa nº, nombre de la empresa, nombre de contacto, dirección, ciudad, estado, código postal, teléfono, correo electrónico y fax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acturasPrincipales" displayName="FacturasPrincipales" ref="B4:K7" totalsRowCount="1" headerRowDxfId="29" dataDxfId="28" totalsRowDxfId="27">
  <autoFilter ref="B4:K6" xr:uid="{00000000-0009-0000-0100-000003000000}"/>
  <tableColumns count="10">
    <tableColumn id="1" xr3:uid="{00000000-0010-0000-0200-000001000000}" name="N.º de factura" totalsRowFunction="custom" totalsRowDxfId="26">
      <totalsRowFormula>"Facturas totales: "&amp;SUBTOTAL(103,FacturasPrincipales[N.º de factura])</totalsRowFormula>
    </tableColumn>
    <tableColumn id="2" xr3:uid="{00000000-0010-0000-0200-000002000000}" name="Empresa" totalsRowDxfId="25"/>
    <tableColumn id="3" xr3:uid="{00000000-0010-0000-0200-000003000000}" name="Fecha de la factura" totalsRowDxfId="24"/>
    <tableColumn id="4" xr3:uid="{00000000-0010-0000-0200-000004000000}" name="Descripción del proyecto" totalsRowDxfId="23"/>
    <tableColumn id="8" xr3:uid="{00000000-0010-0000-0200-000008000000}" name="Tipo de impuesto" totalsRowLabel="Totales:" totalsRowDxfId="22"/>
    <tableColumn id="9" xr3:uid="{00000000-0010-0000-0200-000009000000}" name="Otros" totalsRowFunction="sum" dataDxfId="21" totalsRowDxfId="20"/>
    <tableColumn id="6" xr3:uid="{00000000-0010-0000-0200-000006000000}" name="Depósito" totalsRowFunction="sum" dataDxfId="19" totalsRowDxfId="18"/>
    <tableColumn id="7" xr3:uid="{00000000-0010-0000-0200-000007000000}" name="Total de detalles" totalsRowFunction="sum" dataDxfId="17" totalsRowDxfId="16">
      <calculatedColumnFormula>SUMIF(DetallesDeLaFactura[N.º de factura],"="&amp;FacturasPrincipales[[#This Row],[N.º de factura]],DetallesDeLaFactura[Total])</calculatedColumnFormula>
    </tableColumn>
    <tableColumn id="10" xr3:uid="{00000000-0010-0000-0200-00000A000000}" name="Total de la factura" totalsRowFunction="sum" dataDxfId="15" totalsRowDxfId="14">
      <calculatedColumnFormula>(FacturasPrincipales[[#This Row],[Total de detalles]]*(1+FacturasPrincipales[[#This Row],[Tipo de impuesto]]))+FacturasPrincipales[[#This Row],[Otros]]-FacturasPrincipales[[#This Row],[Depósito]]</calculatedColumnFormula>
    </tableColumn>
    <tableColumn id="5" xr3:uid="{00000000-0010-0000-0200-000005000000}" name="Notas" totalsRowDxfId="13"/>
  </tableColumns>
  <tableStyleInfo name="Plantilla de facturación" showFirstColumn="0" showLastColumn="0" showRowStripes="1" showColumnStripes="0"/>
  <extLst>
    <ext xmlns:x14="http://schemas.microsoft.com/office/spreadsheetml/2009/9/main" uri="{504A1905-F514-4f6f-8877-14C23A59335A}">
      <x14:table altTextSummary="Lista de facturas con la factura nº, empresa, fecha de la factura, descripción del proyecto, tasa de impuesto, otro, depósito, total detallado, total de la factura y nota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DetallesDeLaFactura" displayName="DetallesDeLaFactura" ref="B4:H36" totalsRowShown="0" headerRowDxfId="12" dataDxfId="11">
  <autoFilter ref="B4:H36" xr:uid="{00000000-0009-0000-0100-000002000000}"/>
  <sortState xmlns:xlrd2="http://schemas.microsoft.com/office/spreadsheetml/2017/richdata2" ref="B5:H40">
    <sortCondition ref="C4:C40"/>
  </sortState>
  <tableColumns count="7">
    <tableColumn id="2" xr3:uid="{00000000-0010-0000-0300-000002000000}" name="Descripción" dataDxfId="10"/>
    <tableColumn id="1" xr3:uid="{00000000-0010-0000-0300-000001000000}" name="N.º de factura" dataDxfId="9"/>
    <tableColumn id="4" xr3:uid="{00000000-0010-0000-0300-000004000000}" name="N.º de artículo" dataDxfId="8"/>
    <tableColumn id="3" xr3:uid="{00000000-0010-0000-0300-000003000000}" name="Cant." dataDxfId="7"/>
    <tableColumn id="6" xr3:uid="{00000000-0010-0000-0300-000006000000}" name="Precio por unidad" dataDxfId="6"/>
    <tableColumn id="5" xr3:uid="{00000000-0010-0000-0300-000005000000}" name="Descuento" dataDxfId="5"/>
    <tableColumn id="10" xr3:uid="{00000000-0010-0000-0300-00000A000000}" name="Total" dataDxfId="4">
      <calculatedColumnFormula>(DetallesDeLaFactura[[#This Row],[Cant.]]*DetallesDeLaFactura[[#This Row],[Precio por unidad]])-DetallesDeLaFactura[[#This Row],[Descuento]]</calculatedColumnFormula>
    </tableColumn>
  </tableColumns>
  <tableStyleInfo name="Plantilla de facturación" showFirstColumn="0" showLastColumn="0" showRowStripes="1" showColumnStripes="0"/>
  <extLst>
    <ext xmlns:x14="http://schemas.microsoft.com/office/spreadsheetml/2009/9/main" uri="{504A1905-F514-4f6f-8877-14C23A59335A}">
      <x14:table altTextSummary="Detalles de la factura con descripción, n.º de factura, n.º de artículo, cantidad, precio unitario, descuento y total"/>
    </ext>
  </extLst>
</table>
</file>

<file path=xl/theme/theme1.xml><?xml version="1.0" encoding="utf-8"?>
<a:theme xmlns:a="http://schemas.openxmlformats.org/drawingml/2006/main" name="Invoicing Templates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38">
      <a:majorFont>
        <a:latin typeface="Verdan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lguien@example.com" TargetMode="External"/><Relationship Id="rId1" Type="http://schemas.openxmlformats.org/officeDocument/2006/relationships/hyperlink" Target="mailto:alguien@example.com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 fitToPage="1"/>
  </sheetPr>
  <dimension ref="A1:M41"/>
  <sheetViews>
    <sheetView showGridLines="0" showRowColHeaders="0" tabSelected="1" topLeftCell="A4" zoomScaleNormal="100" workbookViewId="0">
      <selection activeCell="J11" sqref="J11"/>
    </sheetView>
  </sheetViews>
  <sheetFormatPr baseColWidth="10" defaultColWidth="9.109375" defaultRowHeight="21" customHeight="1"/>
  <cols>
    <col min="1" max="1" width="1.77734375" style="24" customWidth="1"/>
    <col min="2" max="2" width="11.77734375" style="25" customWidth="1"/>
    <col min="3" max="3" width="38.77734375" style="25" customWidth="1"/>
    <col min="4" max="5" width="14.77734375" style="25" customWidth="1"/>
    <col min="6" max="6" width="9.77734375" style="25" customWidth="1"/>
    <col min="7" max="7" width="13.77734375" style="25" customWidth="1"/>
    <col min="8" max="8" width="1.77734375" style="25" customWidth="1"/>
    <col min="9" max="9" width="11.33203125" style="25" customWidth="1"/>
    <col min="10" max="16384" width="9.109375" style="25"/>
  </cols>
  <sheetData>
    <row r="1" spans="1:13" s="13" customFormat="1" ht="49.9" customHeight="1">
      <c r="A1" s="24"/>
      <c r="C1"/>
      <c r="D1" s="110"/>
      <c r="E1" s="110"/>
      <c r="F1" s="110"/>
      <c r="G1" s="110"/>
      <c r="H1"/>
    </row>
    <row r="2" spans="1:13" ht="46.5" customHeight="1">
      <c r="A2" s="13"/>
      <c r="H2" s="25" t="s">
        <v>10</v>
      </c>
    </row>
    <row r="3" spans="1:13" s="31" customFormat="1" ht="48.75" customHeight="1">
      <c r="A3" s="29"/>
      <c r="D3" s="25"/>
      <c r="E3" s="25"/>
      <c r="F3" s="25"/>
      <c r="G3" s="25"/>
      <c r="H3" s="30"/>
    </row>
    <row r="4" spans="1:13" ht="38.25" customHeight="1">
      <c r="A4" s="26"/>
      <c r="D4" s="28"/>
      <c r="E4" s="28"/>
      <c r="F4" s="111"/>
      <c r="G4" s="111"/>
      <c r="H4" s="27"/>
      <c r="I4" s="24"/>
    </row>
    <row r="5" spans="1:13" ht="28.5" customHeight="1">
      <c r="A5" s="26"/>
      <c r="B5" s="50"/>
      <c r="C5" s="59"/>
      <c r="D5" s="50"/>
      <c r="E5" s="50"/>
      <c r="F5" s="51"/>
      <c r="G5" s="51"/>
      <c r="H5" s="27"/>
      <c r="K5"/>
    </row>
    <row r="6" spans="1:13" ht="18" customHeight="1">
      <c r="A6" s="26"/>
      <c r="B6" s="52"/>
      <c r="C6" s="59"/>
      <c r="D6" s="52"/>
      <c r="E6" s="52"/>
      <c r="F6" s="52"/>
      <c r="G6" s="52"/>
      <c r="H6" s="27"/>
    </row>
    <row r="7" spans="1:13" ht="18" customHeight="1">
      <c r="A7" s="26"/>
      <c r="B7" s="52"/>
      <c r="C7" s="59"/>
      <c r="D7" s="52"/>
      <c r="E7" s="52"/>
      <c r="F7" s="52"/>
      <c r="G7" s="52"/>
      <c r="H7" s="27"/>
    </row>
    <row r="8" spans="1:13" ht="28.5" customHeight="1">
      <c r="A8" s="26"/>
      <c r="B8" s="52"/>
      <c r="C8" s="59"/>
      <c r="D8" s="52"/>
      <c r="E8" s="52"/>
      <c r="F8" s="52"/>
      <c r="G8" s="52"/>
      <c r="H8" s="27"/>
      <c r="K8"/>
    </row>
    <row r="9" spans="1:13" ht="20.100000000000001" customHeight="1">
      <c r="A9" s="26"/>
      <c r="H9" s="27"/>
      <c r="M9" s="66"/>
    </row>
    <row r="10" spans="1:13" ht="20.100000000000001" customHeight="1">
      <c r="A10" s="26"/>
      <c r="B10" s="60" t="s">
        <v>100</v>
      </c>
      <c r="C10" s="101" t="s">
        <v>136</v>
      </c>
      <c r="D10" s="63"/>
      <c r="E10" s="63"/>
      <c r="F10" s="67" t="s">
        <v>123</v>
      </c>
      <c r="G10" s="99">
        <v>45462</v>
      </c>
      <c r="H10" s="27"/>
      <c r="M10" s="66"/>
    </row>
    <row r="11" spans="1:13" ht="20.100000000000001" customHeight="1">
      <c r="B11" s="60"/>
      <c r="C11" s="101" t="s">
        <v>137</v>
      </c>
      <c r="D11" s="97"/>
      <c r="E11" s="63"/>
      <c r="F11" s="98" t="s">
        <v>124</v>
      </c>
      <c r="G11" s="103">
        <v>10455</v>
      </c>
    </row>
    <row r="12" spans="1:13" ht="20.100000000000001" customHeight="1">
      <c r="B12" s="53"/>
      <c r="C12" s="102" t="s">
        <v>138</v>
      </c>
      <c r="D12" s="97"/>
      <c r="E12" s="63"/>
      <c r="F12" s="67" t="s">
        <v>101</v>
      </c>
      <c r="G12" s="100" t="s">
        <v>130</v>
      </c>
    </row>
    <row r="13" spans="1:13" ht="8.1" customHeight="1">
      <c r="B13" s="53"/>
      <c r="C13" s="55"/>
      <c r="D13" s="54"/>
      <c r="E13" s="54"/>
      <c r="F13" s="56"/>
      <c r="G13" s="57"/>
      <c r="J13" s="64"/>
    </row>
    <row r="14" spans="1:13" ht="8.1" customHeight="1">
      <c r="B14" s="53"/>
      <c r="C14" s="58"/>
      <c r="D14" s="58"/>
      <c r="E14" s="58"/>
      <c r="F14" s="58"/>
      <c r="G14" s="58"/>
    </row>
    <row r="15" spans="1:13" s="32" customFormat="1" ht="32.1" customHeight="1" thickBot="1">
      <c r="B15" s="104" t="s">
        <v>127</v>
      </c>
      <c r="C15" s="105" t="s">
        <v>126</v>
      </c>
      <c r="D15" s="106" t="s">
        <v>125</v>
      </c>
      <c r="E15" s="107" t="s">
        <v>128</v>
      </c>
      <c r="F15" s="105" t="s">
        <v>106</v>
      </c>
      <c r="G15" s="105" t="s">
        <v>129</v>
      </c>
      <c r="I15"/>
    </row>
    <row r="16" spans="1:13" s="24" customFormat="1" ht="21" customHeight="1" thickTop="1" thickBot="1">
      <c r="B16" s="79" t="s">
        <v>107</v>
      </c>
      <c r="C16" s="88" t="s">
        <v>131</v>
      </c>
      <c r="D16" s="75">
        <v>5</v>
      </c>
      <c r="E16" s="76">
        <v>9800</v>
      </c>
      <c r="F16" s="77" t="s">
        <v>98</v>
      </c>
      <c r="G16" s="78">
        <f>ProjectInvoice[[#This Row],[PRECIO]]*ProjectInvoice[[#This Row],[CANT]]</f>
        <v>49000</v>
      </c>
    </row>
    <row r="17" spans="2:11" s="24" customFormat="1" ht="21" customHeight="1" thickTop="1" thickBot="1">
      <c r="B17" s="79" t="s">
        <v>120</v>
      </c>
      <c r="C17" s="88" t="s">
        <v>132</v>
      </c>
      <c r="D17" s="75">
        <v>4</v>
      </c>
      <c r="E17" s="76">
        <v>43864</v>
      </c>
      <c r="F17" s="77" t="s">
        <v>98</v>
      </c>
      <c r="G17" s="78">
        <f>ProjectInvoice[[#This Row],[PRECIO]]*ProjectInvoice[[#This Row],[CANT]]</f>
        <v>175456</v>
      </c>
    </row>
    <row r="18" spans="2:11" s="24" customFormat="1" ht="21" customHeight="1" thickTop="1" thickBot="1">
      <c r="B18" s="79" t="s">
        <v>121</v>
      </c>
      <c r="C18" s="89" t="s">
        <v>133</v>
      </c>
      <c r="D18" s="75">
        <v>20</v>
      </c>
      <c r="E18" s="76">
        <v>9900</v>
      </c>
      <c r="F18" s="77" t="s">
        <v>98</v>
      </c>
      <c r="G18" s="78">
        <f>ProjectInvoice[[#This Row],[PRECIO]]*ProjectInvoice[[#This Row],[CANT]]</f>
        <v>198000</v>
      </c>
    </row>
    <row r="19" spans="2:11" s="24" customFormat="1" ht="21" customHeight="1" thickTop="1" thickBot="1">
      <c r="B19" s="108" t="s">
        <v>134</v>
      </c>
      <c r="C19" s="89" t="s">
        <v>135</v>
      </c>
      <c r="D19" s="80">
        <v>8</v>
      </c>
      <c r="E19" s="76">
        <v>13860</v>
      </c>
      <c r="F19" s="77" t="s">
        <v>98</v>
      </c>
      <c r="G19" s="78">
        <f>ProjectInvoice[[#This Row],[PRECIO]]*ProjectInvoice[[#This Row],[CANT]]</f>
        <v>110880</v>
      </c>
    </row>
    <row r="20" spans="2:11" s="24" customFormat="1" ht="21" customHeight="1" thickTop="1" thickBot="1">
      <c r="B20" s="108"/>
      <c r="C20" s="89"/>
      <c r="D20" s="80"/>
      <c r="E20" s="76"/>
      <c r="F20" s="77" t="s">
        <v>98</v>
      </c>
      <c r="G20" s="78">
        <f>ProjectInvoice[[#This Row],[PRECIO]]*ProjectInvoice[[#This Row],[CANT]]</f>
        <v>0</v>
      </c>
    </row>
    <row r="21" spans="2:11" s="24" customFormat="1" ht="21" customHeight="1" thickTop="1" thickBot="1">
      <c r="B21" s="108"/>
      <c r="C21" s="89"/>
      <c r="D21" s="80"/>
      <c r="E21" s="76"/>
      <c r="F21" s="77" t="s">
        <v>98</v>
      </c>
      <c r="G21" s="78">
        <f>ProjectInvoice[[#This Row],[PRECIO]]*ProjectInvoice[[#This Row],[CANT]]</f>
        <v>0</v>
      </c>
    </row>
    <row r="22" spans="2:11" s="24" customFormat="1" ht="21" customHeight="1" thickTop="1" thickBot="1">
      <c r="B22" s="108"/>
      <c r="C22" s="89"/>
      <c r="D22" s="80"/>
      <c r="E22" s="76"/>
      <c r="F22" s="77" t="s">
        <v>98</v>
      </c>
      <c r="G22" s="78">
        <f>ProjectInvoice[[#This Row],[PRECIO]]*ProjectInvoice[[#This Row],[CANT]]</f>
        <v>0</v>
      </c>
    </row>
    <row r="23" spans="2:11" s="24" customFormat="1" ht="21" customHeight="1" thickTop="1" thickBot="1">
      <c r="B23" s="109"/>
      <c r="C23" s="89"/>
      <c r="D23" s="80"/>
      <c r="E23" s="76"/>
      <c r="F23" s="77" t="s">
        <v>98</v>
      </c>
      <c r="G23" s="78">
        <f>ProjectInvoice[[#This Row],[PRECIO]]*ProjectInvoice[[#This Row],[CANT]]</f>
        <v>0</v>
      </c>
      <c r="K23"/>
    </row>
    <row r="24" spans="2:11" s="24" customFormat="1" ht="21" customHeight="1" thickTop="1" thickBot="1">
      <c r="B24" s="79"/>
      <c r="C24" s="89"/>
      <c r="D24" s="80"/>
      <c r="E24" s="76"/>
      <c r="F24" s="77" t="s">
        <v>98</v>
      </c>
      <c r="G24" s="78">
        <f>ProjectInvoice[[#This Row],[PRECIO]]*ProjectInvoice[[#This Row],[CANT]]</f>
        <v>0</v>
      </c>
    </row>
    <row r="25" spans="2:11" s="24" customFormat="1" ht="21" customHeight="1" thickTop="1">
      <c r="B25" s="79"/>
      <c r="C25" s="88"/>
      <c r="D25" s="75"/>
      <c r="E25" s="76"/>
      <c r="F25" s="77" t="s">
        <v>98</v>
      </c>
      <c r="G25" s="78">
        <f>ProjectInvoice[[#This Row],[PRECIO]]*ProjectInvoice[[#This Row],[CANT]]</f>
        <v>0</v>
      </c>
    </row>
    <row r="26" spans="2:11" s="24" customFormat="1" ht="21" customHeight="1" thickBot="1">
      <c r="B26" s="79"/>
      <c r="C26" s="90"/>
      <c r="D26" s="80"/>
      <c r="E26" s="76"/>
      <c r="F26" s="81" t="s">
        <v>98</v>
      </c>
      <c r="G26" s="82">
        <f>ProjectInvoice[[#This Row],[PRECIO]]*ProjectInvoice[[#This Row],[CANT]]</f>
        <v>0</v>
      </c>
    </row>
    <row r="27" spans="2:11" s="24" customFormat="1" ht="21" customHeight="1" thickTop="1">
      <c r="B27" s="79"/>
      <c r="C27" s="88"/>
      <c r="D27" s="75"/>
      <c r="E27" s="76"/>
      <c r="F27" s="77" t="s">
        <v>98</v>
      </c>
      <c r="G27" s="78">
        <f>ProjectInvoice[[#This Row],[PRECIO]]*ProjectInvoice[[#This Row],[CANT]]</f>
        <v>0</v>
      </c>
    </row>
    <row r="28" spans="2:11" s="24" customFormat="1" ht="21" customHeight="1">
      <c r="B28" s="83"/>
      <c r="C28" s="89"/>
      <c r="D28" s="84"/>
      <c r="E28" s="85"/>
      <c r="F28" s="86" t="s">
        <v>98</v>
      </c>
      <c r="G28" s="87">
        <f>ProjectInvoice[[#This Row],[PRECIO]]*ProjectInvoice[[#This Row],[CANT]]</f>
        <v>0</v>
      </c>
    </row>
    <row r="29" spans="2:11" s="24" customFormat="1" ht="21" customHeight="1" thickBot="1">
      <c r="B29" s="65"/>
      <c r="C29" s="62"/>
      <c r="D29" s="65"/>
      <c r="E29" s="116" t="s">
        <v>4</v>
      </c>
      <c r="F29" s="117"/>
      <c r="G29" s="68">
        <f>SUM(ProjectInvoice[SUBTOTAL])</f>
        <v>533336</v>
      </c>
    </row>
    <row r="30" spans="2:11" s="24" customFormat="1" ht="21" customHeight="1" thickBot="1">
      <c r="B30" s="74" t="s">
        <v>122</v>
      </c>
      <c r="C30" s="65"/>
      <c r="D30" s="69"/>
      <c r="E30" s="112" t="s">
        <v>99</v>
      </c>
      <c r="F30" s="113"/>
      <c r="G30" s="70">
        <v>0</v>
      </c>
    </row>
    <row r="31" spans="2:11" s="24" customFormat="1" ht="21" customHeight="1" thickBot="1">
      <c r="D31" s="65"/>
      <c r="E31" s="118" t="s">
        <v>5</v>
      </c>
      <c r="F31" s="119"/>
      <c r="G31" s="70">
        <v>0</v>
      </c>
    </row>
    <row r="32" spans="2:11" s="24" customFormat="1" ht="21" customHeight="1" thickBot="1">
      <c r="B32" s="74" t="str">
        <f>"Toda consignacion extender a nombre de Novafarma Distribuidora "</f>
        <v xml:space="preserve">Toda consignacion extender a nombre de Novafarma Distribuidora </v>
      </c>
      <c r="C32" s="65"/>
      <c r="D32" s="71"/>
      <c r="E32" s="112" t="s">
        <v>6</v>
      </c>
      <c r="F32" s="113"/>
      <c r="G32" s="70">
        <v>0</v>
      </c>
    </row>
    <row r="33" spans="2:7" s="24" customFormat="1" ht="21" customHeight="1">
      <c r="B33" s="71" t="s">
        <v>0</v>
      </c>
      <c r="C33" s="65"/>
      <c r="D33" s="72"/>
      <c r="E33" s="114" t="s">
        <v>7</v>
      </c>
      <c r="F33" s="115"/>
      <c r="G33" s="73">
        <f>(G29+G30+G31)-G32</f>
        <v>533336</v>
      </c>
    </row>
    <row r="34" spans="2:7" s="24" customFormat="1" ht="21" customHeight="1">
      <c r="B34" s="25"/>
      <c r="C34" s="72"/>
      <c r="D34" s="25"/>
      <c r="E34" s="25"/>
      <c r="F34" s="25"/>
      <c r="G34" s="25"/>
    </row>
    <row r="35" spans="2:7" s="24" customFormat="1" ht="21" customHeight="1">
      <c r="B35" s="25"/>
      <c r="C35" s="25"/>
      <c r="D35" s="25"/>
      <c r="E35" s="25"/>
      <c r="F35" s="25"/>
      <c r="G35" s="25"/>
    </row>
    <row r="37" spans="2:7" s="24" customFormat="1" ht="21" customHeight="1">
      <c r="B37" s="25"/>
      <c r="C37" s="25"/>
      <c r="D37" s="25"/>
      <c r="E37" s="25"/>
      <c r="F37" s="25"/>
      <c r="G37" s="25"/>
    </row>
    <row r="38" spans="2:7" s="24" customFormat="1" ht="32.1" customHeight="1">
      <c r="B38" s="25"/>
      <c r="C38" s="25"/>
      <c r="D38" s="25"/>
      <c r="E38" s="25"/>
      <c r="F38" s="25"/>
      <c r="G38" s="25"/>
    </row>
    <row r="39" spans="2:7" s="24" customFormat="1" ht="32.1" customHeight="1">
      <c r="B39" s="25"/>
      <c r="C39" s="25"/>
      <c r="D39" s="25"/>
      <c r="E39" s="25"/>
      <c r="F39" s="25"/>
      <c r="G39" s="25"/>
    </row>
    <row r="40" spans="2:7" s="24" customFormat="1" ht="32.1" customHeight="1">
      <c r="B40" s="25"/>
      <c r="C40" s="25"/>
      <c r="D40" s="25"/>
      <c r="E40" s="25"/>
      <c r="F40" s="25"/>
      <c r="G40" s="25"/>
    </row>
    <row r="41" spans="2:7" ht="32.1" customHeight="1"/>
  </sheetData>
  <sheetProtection formatCells="0" formatColumns="0" formatRows="0" selectLockedCells="1" sort="0"/>
  <mergeCells count="7">
    <mergeCell ref="D1:G1"/>
    <mergeCell ref="F4:G4"/>
    <mergeCell ref="E32:F32"/>
    <mergeCell ref="E33:F33"/>
    <mergeCell ref="E29:F29"/>
    <mergeCell ref="E30:F30"/>
    <mergeCell ref="E31:F31"/>
  </mergeCells>
  <phoneticPr fontId="1" type="noConversion"/>
  <dataValidations xWindow="322" yWindow="457" count="6">
    <dataValidation allowBlank="1" showInputMessage="1" showErrorMessage="1" promptTitle="Seguimiento de Factura de ventas" prompt="Use esta plantilla para mantener un registro de los clientes y facturas._x000a__x000a_Seleccione una factura en G9 y el formulario mostrará la info de la factura._x000a__x000a_Escriba los datos de los clientes y las facturas en las 3 pestañas siguientes." sqref="A1" xr:uid="{00000000-0002-0000-0000-000001000000}"/>
    <dataValidation allowBlank="1" showInputMessage="1" showErrorMessage="1" prompt="Actualice esta pestaña con el logotipo de su empresa, el nombre de la empresa, la dirección, el número de teléfono, el número de fax y la dirección de correo electrónico" sqref="C5:C8" xr:uid="{00000000-0002-0000-0000-000002000000}"/>
    <dataValidation allowBlank="1" showInputMessage="1" showErrorMessage="1" prompt="Los datos en esta celda se actualizan automáticamente después de seleccionar el número de factura en la celda G9_x000a__x000a_" sqref="G10:G11" xr:uid="{00000000-0002-0000-0000-000003000000}"/>
    <dataValidation allowBlank="1" showInputMessage="1" showErrorMessage="1" prompt="Elimine la fila 1 cuando se agregue el servicio." sqref="A2" xr:uid="{00000000-0002-0000-0000-000007000000}"/>
    <dataValidation allowBlank="1" showInputMessage="1" showErrorMessage="1" prompt="Los datos en esta columna se actualizan automáticamente después de seleccionar el número de factura en la celda G9" sqref="F15:G15 B15:D15" xr:uid="{00000000-0002-0000-0000-000005000000}"/>
    <dataValidation allowBlank="1" showInputMessage="1" showErrorMessage="1" prompt="Los datos en esta celda se actualizan automáticamente después de seleccionar el número de factura en la celda G9_x000a_" sqref="C10:D12" xr:uid="{00000000-0002-0000-0000-00000A000000}"/>
  </dataValidations>
  <printOptions horizontalCentered="1"/>
  <pageMargins left="0.3" right="0.3" top="0" bottom="0.3" header="0" footer="0.3"/>
  <pageSetup paperSize="9" orientation="portrait" r:id="rId1"/>
  <headerFooter differentFirst="1" alignWithMargins="0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 fitToPage="1"/>
  </sheetPr>
  <dimension ref="A1:M8"/>
  <sheetViews>
    <sheetView showGridLines="0" zoomScaleNormal="100" workbookViewId="0">
      <selection activeCell="H9" sqref="H9"/>
    </sheetView>
  </sheetViews>
  <sheetFormatPr baseColWidth="10" defaultColWidth="9.109375" defaultRowHeight="21" customHeight="1"/>
  <cols>
    <col min="1" max="1" width="1.77734375" style="1" customWidth="1"/>
    <col min="2" max="2" width="20.77734375" style="2" hidden="1" customWidth="1"/>
    <col min="3" max="3" width="18" style="3" customWidth="1"/>
    <col min="4" max="4" width="23.5546875" style="4" customWidth="1"/>
    <col min="5" max="5" width="20.5546875" style="4" customWidth="1"/>
    <col min="6" max="6" width="24.77734375" style="4" customWidth="1"/>
    <col min="7" max="7" width="12.77734375" style="3" customWidth="1"/>
    <col min="8" max="8" width="12.77734375" style="5" customWidth="1"/>
    <col min="9" max="9" width="16.88671875" style="1" customWidth="1"/>
    <col min="10" max="10" width="18.77734375" style="6" customWidth="1"/>
    <col min="11" max="11" width="24.77734375" style="6" customWidth="1"/>
    <col min="12" max="12" width="18.77734375" style="6" customWidth="1"/>
    <col min="13" max="13" width="1.77734375" style="2" customWidth="1"/>
    <col min="14" max="16384" width="9.109375" style="2"/>
  </cols>
  <sheetData>
    <row r="1" spans="1:13" ht="12" customHeight="1" thickBot="1">
      <c r="M1" s="2" t="s">
        <v>10</v>
      </c>
    </row>
    <row r="2" spans="1:13" s="10" customFormat="1" ht="71.25" customHeight="1" thickTop="1" thickBot="1">
      <c r="B2" s="35"/>
      <c r="C2" s="38"/>
      <c r="D2" s="39"/>
      <c r="E2" s="39"/>
      <c r="F2" s="39"/>
      <c r="G2" s="40"/>
      <c r="H2" s="40"/>
      <c r="I2" s="45"/>
      <c r="J2" s="39"/>
      <c r="K2" s="39"/>
      <c r="L2" s="42"/>
    </row>
    <row r="3" spans="1:13" ht="21" customHeight="1" thickTop="1"/>
    <row r="4" spans="1:13" s="21" customFormat="1" ht="37.5" customHeight="1">
      <c r="B4" s="36" t="s">
        <v>11</v>
      </c>
      <c r="C4" s="33" t="s">
        <v>13</v>
      </c>
      <c r="D4" s="33" t="s">
        <v>14</v>
      </c>
      <c r="E4" s="33" t="s">
        <v>17</v>
      </c>
      <c r="F4" s="33" t="s">
        <v>20</v>
      </c>
      <c r="G4" s="33" t="s">
        <v>23</v>
      </c>
      <c r="H4" s="33" t="s">
        <v>26</v>
      </c>
      <c r="I4" s="33" t="s">
        <v>29</v>
      </c>
      <c r="J4" s="33" t="s">
        <v>30</v>
      </c>
      <c r="K4" s="33" t="s">
        <v>33</v>
      </c>
      <c r="L4" s="34" t="s">
        <v>35</v>
      </c>
    </row>
    <row r="5" spans="1:13" ht="21" customHeight="1">
      <c r="B5" s="7" t="str">
        <f t="shared" ref="B5:B7" si="0">C5&amp; " - "&amp;D5</f>
        <v xml:space="preserve">1 - Tailspin Toys </v>
      </c>
      <c r="C5" s="44">
        <v>1</v>
      </c>
      <c r="D5" s="4" t="s">
        <v>15</v>
      </c>
      <c r="E5" s="4" t="s">
        <v>18</v>
      </c>
      <c r="F5" s="4" t="s">
        <v>21</v>
      </c>
      <c r="G5" s="3" t="s">
        <v>24</v>
      </c>
      <c r="H5" s="5" t="s">
        <v>27</v>
      </c>
      <c r="I5" s="8">
        <v>12345</v>
      </c>
      <c r="J5" s="9" t="s">
        <v>31</v>
      </c>
      <c r="K5" s="46" t="s">
        <v>34</v>
      </c>
      <c r="L5" s="9" t="s">
        <v>36</v>
      </c>
    </row>
    <row r="6" spans="1:13" ht="21" customHeight="1">
      <c r="B6" s="7" t="str">
        <f>C6&amp; " - "&amp;D6</f>
        <v xml:space="preserve"> - harrison</v>
      </c>
      <c r="C6" s="61"/>
      <c r="D6" s="4" t="s">
        <v>102</v>
      </c>
      <c r="E6" s="4" t="s">
        <v>103</v>
      </c>
      <c r="F6" s="4" t="s">
        <v>105</v>
      </c>
      <c r="G6" s="3" t="s">
        <v>104</v>
      </c>
      <c r="I6" s="8"/>
      <c r="J6" s="9"/>
      <c r="K6" s="46"/>
      <c r="L6" s="9"/>
    </row>
    <row r="7" spans="1:13" ht="21" customHeight="1">
      <c r="B7" s="7" t="str">
        <f t="shared" si="0"/>
        <v>2 - Contoso, Ltd</v>
      </c>
      <c r="C7" s="44">
        <v>2</v>
      </c>
      <c r="D7" s="4" t="s">
        <v>16</v>
      </c>
      <c r="E7" s="4" t="s">
        <v>19</v>
      </c>
      <c r="F7" s="4" t="s">
        <v>22</v>
      </c>
      <c r="G7" s="3" t="s">
        <v>25</v>
      </c>
      <c r="H7" s="5" t="s">
        <v>28</v>
      </c>
      <c r="I7" s="8">
        <v>98765</v>
      </c>
      <c r="J7" s="9" t="s">
        <v>32</v>
      </c>
      <c r="K7" s="46" t="s">
        <v>34</v>
      </c>
      <c r="L7" s="9" t="s">
        <v>37</v>
      </c>
    </row>
    <row r="8" spans="1:13" s="16" customFormat="1" ht="21" customHeight="1">
      <c r="A8" s="15"/>
      <c r="B8" s="16" t="s">
        <v>12</v>
      </c>
      <c r="C8" s="15" t="str">
        <f>"Clientes totales: "&amp;SUBTOTAL(103,CustomerList[Nº de compañía])</f>
        <v>Clientes totales: 2</v>
      </c>
      <c r="D8" s="17"/>
      <c r="E8" s="17"/>
      <c r="F8" s="17"/>
      <c r="G8" s="18"/>
      <c r="H8" s="19"/>
      <c r="I8" s="15"/>
      <c r="J8" s="20"/>
      <c r="K8" s="20"/>
      <c r="L8" s="20"/>
    </row>
  </sheetData>
  <sheetProtection formatCells="0" formatColumns="0" formatRows="0" insertColumns="0" insertRows="0" insertHyperlinks="0" deleteColumns="0" deleteRows="0" selectLockedCells="1" sort="0" autoFilter="0" pivotTables="0"/>
  <phoneticPr fontId="22" type="noConversion"/>
  <conditionalFormatting sqref="C5:C7">
    <cfRule type="duplicateValues" dxfId="3" priority="47"/>
  </conditionalFormatting>
  <conditionalFormatting sqref="D5:D7">
    <cfRule type="duplicateValues" dxfId="2" priority="48"/>
  </conditionalFormatting>
  <dataValidations count="2">
    <dataValidation allowBlank="1" showInputMessage="1" showErrorMessage="1" prompt="Escriba la información de sus clientes en esta pestaña._x000a__x000a_El número de empresa debe ser único para cada fila." sqref="A1" xr:uid="{00000000-0002-0000-0100-000000000000}"/>
    <dataValidation allowBlank="1" showInputMessage="1" showErrorMessage="1" prompt="Todos los números de empresa deben ser únicos._x000a__x000a_Las entradas duplicadas se resaltan con una fuente de color rojo." sqref="C4" xr:uid="{00000000-0002-0000-0100-000001000000}"/>
  </dataValidations>
  <hyperlinks>
    <hyperlink ref="K5" r:id="rId1" xr:uid="{00000000-0004-0000-0100-000000000000}"/>
    <hyperlink ref="K7" r:id="rId2" xr:uid="{00000000-0004-0000-0100-000001000000}"/>
  </hyperlinks>
  <printOptions horizontalCentered="1"/>
  <pageMargins left="0.3" right="0.3" top="0" bottom="0.3" header="0" footer="0.3"/>
  <pageSetup paperSize="9" orientation="portrait" horizontalDpi="300" verticalDpi="300" r:id="rId3"/>
  <headerFooter differentFirst="1" alignWithMargins="0">
    <oddFooter>Page &amp;P of &amp;N</oddFooter>
  </headerFooter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F51F-6B63-483E-9E84-A3C0569FFBB0}">
  <dimension ref="C2:F15"/>
  <sheetViews>
    <sheetView workbookViewId="0">
      <selection activeCell="C3" sqref="C3:E14"/>
    </sheetView>
  </sheetViews>
  <sheetFormatPr baseColWidth="10" defaultRowHeight="15.75"/>
  <cols>
    <col min="3" max="3" width="64.109375" customWidth="1"/>
  </cols>
  <sheetData>
    <row r="2" spans="3:6">
      <c r="D2" s="25"/>
      <c r="E2" s="25"/>
      <c r="F2" s="25"/>
    </row>
    <row r="3" spans="3:6">
      <c r="C3" s="94" t="s">
        <v>108</v>
      </c>
      <c r="D3" s="24">
        <v>6140</v>
      </c>
      <c r="E3" s="92">
        <v>10870</v>
      </c>
      <c r="F3" s="25"/>
    </row>
    <row r="4" spans="3:6">
      <c r="C4" s="95" t="s">
        <v>109</v>
      </c>
      <c r="D4" s="91">
        <v>5510</v>
      </c>
      <c r="E4" s="93">
        <v>9700</v>
      </c>
      <c r="F4" s="32"/>
    </row>
    <row r="5" spans="3:6">
      <c r="C5" s="94" t="s">
        <v>110</v>
      </c>
      <c r="D5" s="24">
        <v>7202</v>
      </c>
      <c r="E5" s="92">
        <v>9800</v>
      </c>
      <c r="F5" s="24"/>
    </row>
    <row r="6" spans="3:6">
      <c r="C6" s="95" t="s">
        <v>111</v>
      </c>
      <c r="D6" s="24">
        <v>7746</v>
      </c>
      <c r="E6" s="93">
        <v>16870</v>
      </c>
      <c r="F6" s="24"/>
    </row>
    <row r="7" spans="3:6">
      <c r="C7" s="94" t="s">
        <v>112</v>
      </c>
      <c r="D7" s="24">
        <v>90528</v>
      </c>
      <c r="E7" s="92">
        <v>137800</v>
      </c>
      <c r="F7" s="24"/>
    </row>
    <row r="8" spans="3:6">
      <c r="C8" s="95" t="s">
        <v>113</v>
      </c>
      <c r="D8" s="24">
        <v>35424</v>
      </c>
      <c r="E8" s="93">
        <v>39800</v>
      </c>
      <c r="F8" s="24"/>
    </row>
    <row r="9" spans="3:6">
      <c r="C9" s="94" t="s">
        <v>114</v>
      </c>
      <c r="D9" s="24">
        <v>8359</v>
      </c>
      <c r="E9" s="92">
        <v>11900</v>
      </c>
      <c r="F9" s="24"/>
    </row>
    <row r="10" spans="3:6">
      <c r="C10" s="95" t="s">
        <v>115</v>
      </c>
      <c r="D10" s="24">
        <v>6218</v>
      </c>
      <c r="E10" s="93">
        <v>11500</v>
      </c>
      <c r="F10" s="24"/>
    </row>
    <row r="11" spans="3:6">
      <c r="C11" s="94" t="s">
        <v>116</v>
      </c>
      <c r="D11" s="24">
        <v>9981</v>
      </c>
      <c r="E11" s="92">
        <v>12900</v>
      </c>
      <c r="F11" s="24"/>
    </row>
    <row r="12" spans="3:6">
      <c r="C12" s="95" t="s">
        <v>117</v>
      </c>
      <c r="D12" s="24">
        <v>30479</v>
      </c>
      <c r="E12" s="93">
        <v>30479</v>
      </c>
      <c r="F12" s="24"/>
    </row>
    <row r="13" spans="3:6">
      <c r="C13" s="96" t="s">
        <v>118</v>
      </c>
      <c r="D13" s="24">
        <v>19286</v>
      </c>
      <c r="E13" s="92">
        <v>14900</v>
      </c>
      <c r="F13" s="24"/>
    </row>
    <row r="14" spans="3:6">
      <c r="C14" s="95" t="s">
        <v>119</v>
      </c>
      <c r="D14" s="24">
        <v>23520</v>
      </c>
      <c r="E14" s="93">
        <v>26900</v>
      </c>
      <c r="F14" s="24"/>
    </row>
    <row r="15" spans="3:6">
      <c r="D15" s="24"/>
      <c r="E15" s="24"/>
      <c r="F1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autoPageBreaks="0" fitToPage="1"/>
  </sheetPr>
  <dimension ref="A1:L7"/>
  <sheetViews>
    <sheetView showGridLines="0" zoomScaleNormal="100" workbookViewId="0">
      <pane ySplit="4" topLeftCell="A5" activePane="bottomLeft" state="frozen"/>
      <selection pane="bottomLeft" activeCell="C8" sqref="C8"/>
    </sheetView>
  </sheetViews>
  <sheetFormatPr baseColWidth="10" defaultColWidth="9.109375" defaultRowHeight="21" customHeight="1"/>
  <cols>
    <col min="1" max="1" width="1.77734375" style="11" customWidth="1"/>
    <col min="2" max="2" width="16.5546875" style="3" customWidth="1"/>
    <col min="3" max="3" width="16.33203125" style="4" customWidth="1"/>
    <col min="4" max="4" width="21" style="3" customWidth="1"/>
    <col min="5" max="5" width="24.77734375" style="4" customWidth="1"/>
    <col min="6" max="6" width="20" style="3" customWidth="1"/>
    <col min="7" max="7" width="12.77734375" style="3" customWidth="1"/>
    <col min="8" max="8" width="13.88671875" style="3" customWidth="1"/>
    <col min="9" max="9" width="20.109375" style="3" customWidth="1"/>
    <col min="10" max="10" width="21.109375" style="3" customWidth="1"/>
    <col min="11" max="11" width="33.21875" style="4" customWidth="1"/>
    <col min="12" max="12" width="1.77734375" style="11" customWidth="1"/>
    <col min="13" max="16384" width="9.109375" style="11"/>
  </cols>
  <sheetData>
    <row r="1" spans="1:12" s="2" customFormat="1" ht="12" customHeight="1" thickBot="1">
      <c r="A1" s="1"/>
      <c r="B1" s="3"/>
      <c r="C1" s="4"/>
      <c r="D1" s="3"/>
      <c r="E1" s="4"/>
      <c r="F1" s="3"/>
      <c r="G1" s="3"/>
      <c r="H1" s="5"/>
      <c r="I1" s="5"/>
      <c r="J1" s="5"/>
      <c r="K1" s="6"/>
      <c r="L1" s="1" t="s">
        <v>10</v>
      </c>
    </row>
    <row r="2" spans="1:12" s="10" customFormat="1" ht="71.25" customHeight="1" thickTop="1" thickBot="1">
      <c r="B2" s="41"/>
      <c r="C2" s="41"/>
      <c r="D2" s="42"/>
      <c r="E2" s="42"/>
      <c r="F2" s="42"/>
      <c r="G2" s="43"/>
      <c r="H2" s="43"/>
      <c r="I2" s="41"/>
      <c r="J2" s="42"/>
      <c r="K2" s="42"/>
    </row>
    <row r="3" spans="1:12" s="2" customFormat="1" ht="21" customHeight="1" thickTop="1">
      <c r="A3" s="1"/>
      <c r="B3" s="3"/>
      <c r="C3" s="4"/>
      <c r="D3" s="3"/>
      <c r="E3" s="4"/>
      <c r="F3" s="3"/>
      <c r="G3" s="3"/>
      <c r="H3" s="5"/>
      <c r="I3" s="5"/>
      <c r="J3" s="5"/>
      <c r="K3" s="6"/>
      <c r="L3" s="1"/>
    </row>
    <row r="4" spans="1:12" s="22" customFormat="1" ht="38.1" customHeight="1">
      <c r="B4" s="37" t="s">
        <v>84</v>
      </c>
      <c r="C4" s="33" t="s">
        <v>39</v>
      </c>
      <c r="D4" s="33" t="s">
        <v>42</v>
      </c>
      <c r="E4" s="33" t="s">
        <v>43</v>
      </c>
      <c r="F4" s="33" t="s">
        <v>46</v>
      </c>
      <c r="G4" s="33" t="s">
        <v>5</v>
      </c>
      <c r="H4" s="33" t="s">
        <v>48</v>
      </c>
      <c r="I4" s="33" t="s">
        <v>49</v>
      </c>
      <c r="J4" s="33" t="s">
        <v>50</v>
      </c>
      <c r="K4" s="34" t="s">
        <v>51</v>
      </c>
    </row>
    <row r="5" spans="1:12" ht="21" customHeight="1">
      <c r="B5" s="14" t="s">
        <v>38</v>
      </c>
      <c r="C5" s="4" t="s">
        <v>40</v>
      </c>
      <c r="D5" s="12">
        <f ca="1">TODAY()</f>
        <v>45462</v>
      </c>
      <c r="E5" s="6" t="s">
        <v>44</v>
      </c>
      <c r="F5" s="47">
        <v>8.7499999999999994E-2</v>
      </c>
      <c r="G5" s="48">
        <v>100</v>
      </c>
      <c r="H5" s="48">
        <v>100</v>
      </c>
      <c r="I5" s="48">
        <f>SUMIF(DetallesDeLaFactura[N.º de factura],"="&amp;FacturasPrincipales[[#This Row],[N.º de factura]],DetallesDeLaFactura[Total])</f>
        <v>2660</v>
      </c>
      <c r="J5" s="48">
        <f>(FacturasPrincipales[[#This Row],[Total de detalles]]*(1+FacturasPrincipales[[#This Row],[Tipo de impuesto]]))+FacturasPrincipales[[#This Row],[Otros]]-FacturasPrincipales[[#This Row],[Depósito]]</f>
        <v>2892.7499999999995</v>
      </c>
    </row>
    <row r="6" spans="1:12" ht="21" customHeight="1">
      <c r="B6" s="14" t="s">
        <v>9</v>
      </c>
      <c r="C6" s="4" t="s">
        <v>41</v>
      </c>
      <c r="D6" s="12">
        <f ca="1">TODAY()+10</f>
        <v>45472</v>
      </c>
      <c r="E6" s="6" t="s">
        <v>45</v>
      </c>
      <c r="F6" s="47">
        <v>8.7499999999999994E-2</v>
      </c>
      <c r="G6" s="48"/>
      <c r="H6" s="48"/>
      <c r="I6" s="48">
        <f>SUMIF(DetallesDeLaFactura[N.º de factura],"="&amp;FacturasPrincipales[[#This Row],[N.º de factura]],DetallesDeLaFactura[Total])</f>
        <v>2014</v>
      </c>
      <c r="J6" s="48">
        <f>(FacturasPrincipales[[#This Row],[Total de detalles]]*(1+FacturasPrincipales[[#This Row],[Tipo de impuesto]]))+FacturasPrincipales[[#This Row],[Otros]]-FacturasPrincipales[[#This Row],[Depósito]]</f>
        <v>2190.2249999999999</v>
      </c>
    </row>
    <row r="7" spans="1:12" s="18" customFormat="1" ht="21" customHeight="1">
      <c r="B7" s="15" t="str">
        <f>"Facturas totales: "&amp;SUBTOTAL(103,FacturasPrincipales[N.º de factura])</f>
        <v>Facturas totales: 2</v>
      </c>
      <c r="C7" s="19"/>
      <c r="D7" s="19"/>
      <c r="E7" s="19"/>
      <c r="F7" s="18" t="s">
        <v>47</v>
      </c>
      <c r="G7" s="49">
        <f>SUBTOTAL(109,FacturasPrincipales[Otros])</f>
        <v>100</v>
      </c>
      <c r="H7" s="49">
        <f>SUBTOTAL(109,FacturasPrincipales[Depósito])</f>
        <v>100</v>
      </c>
      <c r="I7" s="49">
        <f>SUBTOTAL(109,FacturasPrincipales[Total de detalles])</f>
        <v>4674</v>
      </c>
      <c r="J7" s="49">
        <f>SUBTOTAL(109,FacturasPrincipales[Total de la factura])</f>
        <v>5082.9749999999995</v>
      </c>
    </row>
  </sheetData>
  <sheetProtection formatCells="0" formatColumns="0" formatRows="0" insertRows="0" insertHyperlinks="0" deleteRows="0" selectLockedCells="1" sort="0" autoFilter="0" pivotTables="0"/>
  <phoneticPr fontId="22" type="noConversion"/>
  <conditionalFormatting sqref="B5:B6">
    <cfRule type="duplicateValues" dxfId="1" priority="53"/>
  </conditionalFormatting>
  <dataValidations count="3">
    <dataValidation type="list" allowBlank="1" showInputMessage="1" showErrorMessage="1" sqref="C5:C6" xr:uid="{00000000-0002-0000-0200-000000000000}">
      <formula1>CustomerLookup</formula1>
    </dataValidation>
    <dataValidation allowBlank="1" showInputMessage="1" showErrorMessage="1" prompt="Escriba la información principal para cada una de las facturas en esta pestaña. _x000a__x000a_El número de factura debe ser único para cada fila." sqref="A1" xr:uid="{00000000-0002-0000-0200-000001000000}"/>
    <dataValidation allowBlank="1" showInputMessage="1" showErrorMessage="1" prompt="Todos los números de factura deben ser únicos._x000a__x000a_Las entradas duplicadas se resaltan con una fuente de color rojo." sqref="B4" xr:uid="{00000000-0002-0000-0200-000002000000}"/>
  </dataValidations>
  <printOptions horizontalCentered="1"/>
  <pageMargins left="0.3" right="0.3" top="0" bottom="0.3" header="0" footer="0.3"/>
  <pageSetup paperSize="9" scale="39" orientation="portrait" horizontalDpi="300" verticalDpi="300" r:id="rId1"/>
  <headerFooter differentFirst="1" alignWithMargins="0">
    <oddFooter>Page &amp;P of &amp;N</oddFooter>
  </headerFooter>
  <ignoredErrors>
    <ignoredError sqref="J6" emptyCellReference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autoPageBreaks="0" fitToPage="1"/>
  </sheetPr>
  <dimension ref="A1:K36"/>
  <sheetViews>
    <sheetView showGridLines="0" zoomScaleNormal="100" workbookViewId="0">
      <pane ySplit="4" topLeftCell="A5" activePane="bottomLeft" state="frozen"/>
      <selection pane="bottomLeft" activeCell="K7" sqref="K7"/>
    </sheetView>
  </sheetViews>
  <sheetFormatPr baseColWidth="10" defaultColWidth="9.109375" defaultRowHeight="21" customHeight="1"/>
  <cols>
    <col min="1" max="1" width="1.77734375" style="3" customWidth="1"/>
    <col min="2" max="2" width="24.77734375" style="4" customWidth="1"/>
    <col min="3" max="4" width="17.33203125" style="3" customWidth="1"/>
    <col min="5" max="5" width="12.77734375" style="3" customWidth="1"/>
    <col min="6" max="6" width="20.109375" style="3" customWidth="1"/>
    <col min="7" max="8" width="12.77734375" style="3" customWidth="1"/>
    <col min="9" max="9" width="1.77734375" style="3" customWidth="1"/>
    <col min="10" max="16384" width="9.109375" style="3"/>
  </cols>
  <sheetData>
    <row r="1" spans="1:11" ht="12" customHeight="1" thickBot="1">
      <c r="A1" s="5"/>
      <c r="H1" s="5"/>
      <c r="I1" s="5" t="s">
        <v>10</v>
      </c>
      <c r="J1" s="5"/>
      <c r="K1" s="5"/>
    </row>
    <row r="2" spans="1:11" s="10" customFormat="1" ht="71.25" customHeight="1" thickTop="1" thickBot="1">
      <c r="B2" s="41"/>
      <c r="C2" s="41"/>
      <c r="D2" s="42"/>
      <c r="E2" s="42"/>
      <c r="F2" s="42"/>
      <c r="G2" s="43"/>
      <c r="H2" s="43"/>
    </row>
    <row r="3" spans="1:11" ht="21" customHeight="1" thickTop="1"/>
    <row r="4" spans="1:11" s="23" customFormat="1" ht="38.1" customHeight="1">
      <c r="B4" s="37" t="s">
        <v>1</v>
      </c>
      <c r="C4" s="33" t="s">
        <v>84</v>
      </c>
      <c r="D4" s="33" t="s">
        <v>85</v>
      </c>
      <c r="E4" s="33" t="s">
        <v>2</v>
      </c>
      <c r="F4" s="33" t="s">
        <v>3</v>
      </c>
      <c r="G4" s="33" t="s">
        <v>8</v>
      </c>
      <c r="H4" s="34" t="s">
        <v>12</v>
      </c>
    </row>
    <row r="5" spans="1:11" ht="21" customHeight="1">
      <c r="B5" s="6" t="s">
        <v>52</v>
      </c>
      <c r="C5" s="5" t="s">
        <v>38</v>
      </c>
      <c r="D5" s="5">
        <v>1</v>
      </c>
      <c r="E5" s="3">
        <v>1</v>
      </c>
      <c r="F5" s="48">
        <v>1</v>
      </c>
      <c r="G5" s="48">
        <v>1</v>
      </c>
      <c r="H5" s="48">
        <f>(DetallesDeLaFactura[[#This Row],[Cant.]]*DetallesDeLaFactura[[#This Row],[Precio por unidad]])-DetallesDeLaFactura[[#This Row],[Descuento]]</f>
        <v>0</v>
      </c>
    </row>
    <row r="6" spans="1:11" ht="21" customHeight="1">
      <c r="B6" s="6" t="s">
        <v>53</v>
      </c>
      <c r="C6" s="5" t="s">
        <v>38</v>
      </c>
      <c r="D6" s="5">
        <v>2</v>
      </c>
      <c r="E6" s="3">
        <v>2</v>
      </c>
      <c r="F6" s="48">
        <v>2</v>
      </c>
      <c r="G6" s="48">
        <v>2</v>
      </c>
      <c r="H6" s="48">
        <f>(DetallesDeLaFactura[[#This Row],[Cant.]]*DetallesDeLaFactura[[#This Row],[Precio por unidad]])-DetallesDeLaFactura[[#This Row],[Descuento]]</f>
        <v>2</v>
      </c>
    </row>
    <row r="7" spans="1:11" ht="21" customHeight="1">
      <c r="B7" s="6" t="s">
        <v>54</v>
      </c>
      <c r="C7" s="5" t="s">
        <v>38</v>
      </c>
      <c r="D7" s="5">
        <v>3</v>
      </c>
      <c r="E7" s="3">
        <v>3</v>
      </c>
      <c r="F7" s="48">
        <v>3</v>
      </c>
      <c r="G7" s="48">
        <v>3</v>
      </c>
      <c r="H7" s="48">
        <f>(DetallesDeLaFactura[[#This Row],[Cant.]]*DetallesDeLaFactura[[#This Row],[Precio por unidad]])-DetallesDeLaFactura[[#This Row],[Descuento]]</f>
        <v>6</v>
      </c>
    </row>
    <row r="8" spans="1:11" ht="21" customHeight="1">
      <c r="B8" s="6" t="s">
        <v>55</v>
      </c>
      <c r="C8" s="5" t="s">
        <v>38</v>
      </c>
      <c r="D8" s="5">
        <v>4</v>
      </c>
      <c r="E8" s="3">
        <v>4</v>
      </c>
      <c r="F8" s="48">
        <v>4</v>
      </c>
      <c r="G8" s="48">
        <v>4</v>
      </c>
      <c r="H8" s="48">
        <f>(DetallesDeLaFactura[[#This Row],[Cant.]]*DetallesDeLaFactura[[#This Row],[Precio por unidad]])-DetallesDeLaFactura[[#This Row],[Descuento]]</f>
        <v>12</v>
      </c>
    </row>
    <row r="9" spans="1:11" ht="21" customHeight="1">
      <c r="B9" s="6" t="s">
        <v>56</v>
      </c>
      <c r="C9" s="5" t="s">
        <v>38</v>
      </c>
      <c r="D9" s="5">
        <v>5</v>
      </c>
      <c r="E9" s="3">
        <v>5</v>
      </c>
      <c r="F9" s="48">
        <v>5</v>
      </c>
      <c r="G9" s="48">
        <v>5</v>
      </c>
      <c r="H9" s="48">
        <f>(DetallesDeLaFactura[[#This Row],[Cant.]]*DetallesDeLaFactura[[#This Row],[Precio por unidad]])-DetallesDeLaFactura[[#This Row],[Descuento]]</f>
        <v>20</v>
      </c>
    </row>
    <row r="10" spans="1:11" ht="21" customHeight="1">
      <c r="B10" s="6" t="s">
        <v>57</v>
      </c>
      <c r="C10" s="5" t="s">
        <v>38</v>
      </c>
      <c r="D10" s="5">
        <v>6</v>
      </c>
      <c r="E10" s="3">
        <v>6</v>
      </c>
      <c r="F10" s="48">
        <v>6</v>
      </c>
      <c r="G10" s="48">
        <v>6</v>
      </c>
      <c r="H10" s="48">
        <f>(DetallesDeLaFactura[[#This Row],[Cant.]]*DetallesDeLaFactura[[#This Row],[Precio por unidad]])-DetallesDeLaFactura[[#This Row],[Descuento]]</f>
        <v>30</v>
      </c>
    </row>
    <row r="11" spans="1:11" ht="21" customHeight="1">
      <c r="B11" s="6" t="s">
        <v>58</v>
      </c>
      <c r="C11" s="5" t="s">
        <v>38</v>
      </c>
      <c r="D11" s="5">
        <v>7</v>
      </c>
      <c r="E11" s="3">
        <v>7</v>
      </c>
      <c r="F11" s="48">
        <v>7</v>
      </c>
      <c r="G11" s="48">
        <v>7</v>
      </c>
      <c r="H11" s="48">
        <f>(DetallesDeLaFactura[[#This Row],[Cant.]]*DetallesDeLaFactura[[#This Row],[Precio por unidad]])-DetallesDeLaFactura[[#This Row],[Descuento]]</f>
        <v>42</v>
      </c>
    </row>
    <row r="12" spans="1:11" ht="21" customHeight="1">
      <c r="B12" s="6" t="s">
        <v>59</v>
      </c>
      <c r="C12" s="5" t="s">
        <v>38</v>
      </c>
      <c r="D12" s="5">
        <v>8</v>
      </c>
      <c r="E12" s="3">
        <v>8</v>
      </c>
      <c r="F12" s="48">
        <v>8</v>
      </c>
      <c r="G12" s="48">
        <v>8</v>
      </c>
      <c r="H12" s="48">
        <f>(DetallesDeLaFactura[[#This Row],[Cant.]]*DetallesDeLaFactura[[#This Row],[Precio por unidad]])-DetallesDeLaFactura[[#This Row],[Descuento]]</f>
        <v>56</v>
      </c>
    </row>
    <row r="13" spans="1:11" ht="21" customHeight="1">
      <c r="B13" s="6" t="s">
        <v>60</v>
      </c>
      <c r="C13" s="5" t="s">
        <v>38</v>
      </c>
      <c r="D13" s="5">
        <v>9</v>
      </c>
      <c r="E13" s="3">
        <v>9</v>
      </c>
      <c r="F13" s="48">
        <v>9</v>
      </c>
      <c r="G13" s="48">
        <v>9</v>
      </c>
      <c r="H13" s="48">
        <f>(DetallesDeLaFactura[[#This Row],[Cant.]]*DetallesDeLaFactura[[#This Row],[Precio por unidad]])-DetallesDeLaFactura[[#This Row],[Descuento]]</f>
        <v>72</v>
      </c>
    </row>
    <row r="14" spans="1:11" ht="21" customHeight="1">
      <c r="B14" s="6" t="s">
        <v>61</v>
      </c>
      <c r="C14" s="5" t="s">
        <v>38</v>
      </c>
      <c r="D14" s="5">
        <v>10</v>
      </c>
      <c r="E14" s="3">
        <v>10</v>
      </c>
      <c r="F14" s="48">
        <v>10</v>
      </c>
      <c r="G14" s="48">
        <v>10</v>
      </c>
      <c r="H14" s="48">
        <f>(DetallesDeLaFactura[[#This Row],[Cant.]]*DetallesDeLaFactura[[#This Row],[Precio por unidad]])-DetallesDeLaFactura[[#This Row],[Descuento]]</f>
        <v>90</v>
      </c>
    </row>
    <row r="15" spans="1:11" ht="21" customHeight="1">
      <c r="B15" s="6" t="s">
        <v>62</v>
      </c>
      <c r="C15" s="5" t="s">
        <v>38</v>
      </c>
      <c r="D15" s="5">
        <v>11</v>
      </c>
      <c r="E15" s="3">
        <v>11</v>
      </c>
      <c r="F15" s="48">
        <v>11</v>
      </c>
      <c r="G15" s="48">
        <v>11</v>
      </c>
      <c r="H15" s="48">
        <f>(DetallesDeLaFactura[[#This Row],[Cant.]]*DetallesDeLaFactura[[#This Row],[Precio por unidad]])-DetallesDeLaFactura[[#This Row],[Descuento]]</f>
        <v>110</v>
      </c>
    </row>
    <row r="16" spans="1:11" ht="21" customHeight="1">
      <c r="B16" s="6" t="s">
        <v>63</v>
      </c>
      <c r="C16" s="5" t="s">
        <v>38</v>
      </c>
      <c r="D16" s="5">
        <v>12</v>
      </c>
      <c r="E16" s="3">
        <v>12</v>
      </c>
      <c r="F16" s="48">
        <v>12</v>
      </c>
      <c r="G16" s="48">
        <v>12</v>
      </c>
      <c r="H16" s="48">
        <f>(DetallesDeLaFactura[[#This Row],[Cant.]]*DetallesDeLaFactura[[#This Row],[Precio por unidad]])-DetallesDeLaFactura[[#This Row],[Descuento]]</f>
        <v>132</v>
      </c>
    </row>
    <row r="17" spans="2:8" ht="21" customHeight="1">
      <c r="B17" s="6" t="s">
        <v>64</v>
      </c>
      <c r="C17" s="5" t="s">
        <v>38</v>
      </c>
      <c r="D17" s="5">
        <v>13</v>
      </c>
      <c r="E17" s="3">
        <v>13</v>
      </c>
      <c r="F17" s="48">
        <v>13</v>
      </c>
      <c r="G17" s="48">
        <v>13</v>
      </c>
      <c r="H17" s="48">
        <f>(DetallesDeLaFactura[[#This Row],[Cant.]]*DetallesDeLaFactura[[#This Row],[Precio por unidad]])-DetallesDeLaFactura[[#This Row],[Descuento]]</f>
        <v>156</v>
      </c>
    </row>
    <row r="18" spans="2:8" ht="21" customHeight="1">
      <c r="B18" s="6" t="s">
        <v>65</v>
      </c>
      <c r="C18" s="5" t="s">
        <v>38</v>
      </c>
      <c r="D18" s="5">
        <v>14</v>
      </c>
      <c r="E18" s="3">
        <v>14</v>
      </c>
      <c r="F18" s="48">
        <v>14</v>
      </c>
      <c r="G18" s="48">
        <v>14</v>
      </c>
      <c r="H18" s="48">
        <f>(DetallesDeLaFactura[[#This Row],[Cant.]]*DetallesDeLaFactura[[#This Row],[Precio por unidad]])-DetallesDeLaFactura[[#This Row],[Descuento]]</f>
        <v>182</v>
      </c>
    </row>
    <row r="19" spans="2:8" ht="21" customHeight="1">
      <c r="B19" s="6" t="s">
        <v>66</v>
      </c>
      <c r="C19" s="5" t="s">
        <v>38</v>
      </c>
      <c r="D19" s="5">
        <v>15</v>
      </c>
      <c r="E19" s="3">
        <v>15</v>
      </c>
      <c r="F19" s="48">
        <v>15</v>
      </c>
      <c r="G19" s="48">
        <v>15</v>
      </c>
      <c r="H19" s="48">
        <f>(DetallesDeLaFactura[[#This Row],[Cant.]]*DetallesDeLaFactura[[#This Row],[Precio por unidad]])-DetallesDeLaFactura[[#This Row],[Descuento]]</f>
        <v>210</v>
      </c>
    </row>
    <row r="20" spans="2:8" ht="21" customHeight="1">
      <c r="B20" s="6" t="s">
        <v>67</v>
      </c>
      <c r="C20" s="5" t="s">
        <v>38</v>
      </c>
      <c r="D20" s="5">
        <v>16</v>
      </c>
      <c r="E20" s="3">
        <v>16</v>
      </c>
      <c r="F20" s="48">
        <v>16</v>
      </c>
      <c r="G20" s="48">
        <v>16</v>
      </c>
      <c r="H20" s="48">
        <f>(DetallesDeLaFactura[[#This Row],[Cant.]]*DetallesDeLaFactura[[#This Row],[Precio por unidad]])-DetallesDeLaFactura[[#This Row],[Descuento]]</f>
        <v>240</v>
      </c>
    </row>
    <row r="21" spans="2:8" ht="21" customHeight="1">
      <c r="B21" s="6" t="s">
        <v>68</v>
      </c>
      <c r="C21" s="5" t="s">
        <v>38</v>
      </c>
      <c r="D21" s="5">
        <v>17</v>
      </c>
      <c r="E21" s="3">
        <v>17</v>
      </c>
      <c r="F21" s="48">
        <v>17</v>
      </c>
      <c r="G21" s="48">
        <v>17</v>
      </c>
      <c r="H21" s="48">
        <f>(DetallesDeLaFactura[[#This Row],[Cant.]]*DetallesDeLaFactura[[#This Row],[Precio por unidad]])-DetallesDeLaFactura[[#This Row],[Descuento]]</f>
        <v>272</v>
      </c>
    </row>
    <row r="22" spans="2:8" ht="21" customHeight="1">
      <c r="B22" s="6" t="s">
        <v>69</v>
      </c>
      <c r="C22" s="5" t="s">
        <v>38</v>
      </c>
      <c r="D22" s="5">
        <v>18</v>
      </c>
      <c r="E22" s="3">
        <v>18</v>
      </c>
      <c r="F22" s="48">
        <v>18</v>
      </c>
      <c r="G22" s="48">
        <v>18</v>
      </c>
      <c r="H22" s="48">
        <f>(DetallesDeLaFactura[[#This Row],[Cant.]]*DetallesDeLaFactura[[#This Row],[Precio por unidad]])-DetallesDeLaFactura[[#This Row],[Descuento]]</f>
        <v>306</v>
      </c>
    </row>
    <row r="23" spans="2:8" ht="21" customHeight="1">
      <c r="B23" s="6" t="s">
        <v>70</v>
      </c>
      <c r="C23" s="5" t="s">
        <v>38</v>
      </c>
      <c r="D23" s="5">
        <v>19</v>
      </c>
      <c r="E23" s="3">
        <v>19</v>
      </c>
      <c r="F23" s="48">
        <v>19</v>
      </c>
      <c r="G23" s="48">
        <v>19</v>
      </c>
      <c r="H23" s="48">
        <f>(DetallesDeLaFactura[[#This Row],[Cant.]]*DetallesDeLaFactura[[#This Row],[Precio por unidad]])-DetallesDeLaFactura[[#This Row],[Descuento]]</f>
        <v>342</v>
      </c>
    </row>
    <row r="24" spans="2:8" ht="21" customHeight="1">
      <c r="B24" s="6" t="s">
        <v>71</v>
      </c>
      <c r="C24" s="5" t="s">
        <v>38</v>
      </c>
      <c r="D24" s="5">
        <v>20</v>
      </c>
      <c r="E24" s="3">
        <v>20</v>
      </c>
      <c r="F24" s="48">
        <v>20</v>
      </c>
      <c r="G24" s="48">
        <v>20</v>
      </c>
      <c r="H24" s="48">
        <f>(DetallesDeLaFactura[[#This Row],[Cant.]]*DetallesDeLaFactura[[#This Row],[Precio por unidad]])-DetallesDeLaFactura[[#This Row],[Descuento]]</f>
        <v>380</v>
      </c>
    </row>
    <row r="25" spans="2:8" ht="21" customHeight="1">
      <c r="B25" s="6" t="s">
        <v>72</v>
      </c>
      <c r="C25" s="5" t="s">
        <v>9</v>
      </c>
      <c r="D25" s="5" t="s">
        <v>86</v>
      </c>
      <c r="E25" s="3">
        <v>39</v>
      </c>
      <c r="F25" s="48">
        <v>5</v>
      </c>
      <c r="G25" s="48"/>
      <c r="H25" s="48">
        <f>(DetallesDeLaFactura[[#This Row],[Cant.]]*DetallesDeLaFactura[[#This Row],[Precio por unidad]])-DetallesDeLaFactura[[#This Row],[Descuento]]</f>
        <v>195</v>
      </c>
    </row>
    <row r="26" spans="2:8" ht="21" customHeight="1">
      <c r="B26" s="6" t="s">
        <v>73</v>
      </c>
      <c r="C26" s="5" t="s">
        <v>9</v>
      </c>
      <c r="D26" s="5" t="s">
        <v>87</v>
      </c>
      <c r="E26" s="3">
        <v>40</v>
      </c>
      <c r="F26" s="48">
        <v>4</v>
      </c>
      <c r="G26" s="48">
        <v>5</v>
      </c>
      <c r="H26" s="48">
        <f>(DetallesDeLaFactura[[#This Row],[Cant.]]*DetallesDeLaFactura[[#This Row],[Precio por unidad]])-DetallesDeLaFactura[[#This Row],[Descuento]]</f>
        <v>155</v>
      </c>
    </row>
    <row r="27" spans="2:8" ht="21" customHeight="1">
      <c r="B27" s="6" t="s">
        <v>74</v>
      </c>
      <c r="C27" s="5" t="s">
        <v>9</v>
      </c>
      <c r="D27" s="5" t="s">
        <v>88</v>
      </c>
      <c r="E27" s="3">
        <v>30</v>
      </c>
      <c r="F27" s="48">
        <v>6</v>
      </c>
      <c r="G27" s="48">
        <v>7</v>
      </c>
      <c r="H27" s="48">
        <f>(DetallesDeLaFactura[[#This Row],[Cant.]]*DetallesDeLaFactura[[#This Row],[Precio por unidad]])-DetallesDeLaFactura[[#This Row],[Descuento]]</f>
        <v>173</v>
      </c>
    </row>
    <row r="28" spans="2:8" ht="21" customHeight="1">
      <c r="B28" s="6" t="s">
        <v>75</v>
      </c>
      <c r="C28" s="5" t="s">
        <v>9</v>
      </c>
      <c r="D28" s="5" t="s">
        <v>89</v>
      </c>
      <c r="E28" s="3">
        <v>40</v>
      </c>
      <c r="F28" s="48">
        <v>7</v>
      </c>
      <c r="G28" s="48"/>
      <c r="H28" s="48">
        <f>(DetallesDeLaFactura[[#This Row],[Cant.]]*DetallesDeLaFactura[[#This Row],[Precio por unidad]])-DetallesDeLaFactura[[#This Row],[Descuento]]</f>
        <v>280</v>
      </c>
    </row>
    <row r="29" spans="2:8" ht="21" customHeight="1">
      <c r="B29" s="6" t="s">
        <v>76</v>
      </c>
      <c r="C29" s="5" t="s">
        <v>9</v>
      </c>
      <c r="D29" s="5" t="s">
        <v>90</v>
      </c>
      <c r="E29" s="3">
        <v>10</v>
      </c>
      <c r="F29" s="48">
        <v>4</v>
      </c>
      <c r="G29" s="48"/>
      <c r="H29" s="48">
        <f>(DetallesDeLaFactura[[#This Row],[Cant.]]*DetallesDeLaFactura[[#This Row],[Precio por unidad]])-DetallesDeLaFactura[[#This Row],[Descuento]]</f>
        <v>40</v>
      </c>
    </row>
    <row r="30" spans="2:8" ht="21" customHeight="1">
      <c r="B30" s="6" t="s">
        <v>77</v>
      </c>
      <c r="C30" s="5" t="s">
        <v>9</v>
      </c>
      <c r="D30" s="5" t="s">
        <v>91</v>
      </c>
      <c r="E30" s="3">
        <v>5</v>
      </c>
      <c r="F30" s="48">
        <v>8</v>
      </c>
      <c r="G30" s="48"/>
      <c r="H30" s="48">
        <f>(DetallesDeLaFactura[[#This Row],[Cant.]]*DetallesDeLaFactura[[#This Row],[Precio por unidad]])-DetallesDeLaFactura[[#This Row],[Descuento]]</f>
        <v>40</v>
      </c>
    </row>
    <row r="31" spans="2:8" ht="21" customHeight="1">
      <c r="B31" s="6" t="s">
        <v>78</v>
      </c>
      <c r="C31" s="5" t="s">
        <v>9</v>
      </c>
      <c r="D31" s="5" t="s">
        <v>92</v>
      </c>
      <c r="E31" s="3">
        <v>70</v>
      </c>
      <c r="F31" s="48">
        <v>6</v>
      </c>
      <c r="G31" s="48"/>
      <c r="H31" s="48">
        <f>(DetallesDeLaFactura[[#This Row],[Cant.]]*DetallesDeLaFactura[[#This Row],[Precio por unidad]])-DetallesDeLaFactura[[#This Row],[Descuento]]</f>
        <v>420</v>
      </c>
    </row>
    <row r="32" spans="2:8" ht="21" customHeight="1">
      <c r="B32" s="6" t="s">
        <v>79</v>
      </c>
      <c r="C32" s="5" t="s">
        <v>9</v>
      </c>
      <c r="D32" s="5" t="s">
        <v>93</v>
      </c>
      <c r="E32" s="3">
        <v>25</v>
      </c>
      <c r="F32" s="48">
        <v>4</v>
      </c>
      <c r="G32" s="48"/>
      <c r="H32" s="48">
        <f>(DetallesDeLaFactura[[#This Row],[Cant.]]*DetallesDeLaFactura[[#This Row],[Precio por unidad]])-DetallesDeLaFactura[[#This Row],[Descuento]]</f>
        <v>100</v>
      </c>
    </row>
    <row r="33" spans="2:8" ht="21" customHeight="1">
      <c r="B33" s="6" t="s">
        <v>80</v>
      </c>
      <c r="C33" s="5" t="s">
        <v>9</v>
      </c>
      <c r="D33" s="5" t="s">
        <v>94</v>
      </c>
      <c r="E33" s="3">
        <v>5</v>
      </c>
      <c r="F33" s="48">
        <v>7</v>
      </c>
      <c r="G33" s="48">
        <v>3</v>
      </c>
      <c r="H33" s="48">
        <f>(DetallesDeLaFactura[[#This Row],[Cant.]]*DetallesDeLaFactura[[#This Row],[Precio por unidad]])-DetallesDeLaFactura[[#This Row],[Descuento]]</f>
        <v>32</v>
      </c>
    </row>
    <row r="34" spans="2:8" ht="21" customHeight="1">
      <c r="B34" s="6" t="s">
        <v>81</v>
      </c>
      <c r="C34" s="5" t="s">
        <v>9</v>
      </c>
      <c r="D34" s="5" t="s">
        <v>95</v>
      </c>
      <c r="E34" s="3">
        <v>80</v>
      </c>
      <c r="F34" s="48">
        <v>1</v>
      </c>
      <c r="G34" s="48"/>
      <c r="H34" s="48">
        <f>(DetallesDeLaFactura[[#This Row],[Cant.]]*DetallesDeLaFactura[[#This Row],[Precio por unidad]])-DetallesDeLaFactura[[#This Row],[Descuento]]</f>
        <v>80</v>
      </c>
    </row>
    <row r="35" spans="2:8" ht="21" customHeight="1">
      <c r="B35" s="6" t="s">
        <v>82</v>
      </c>
      <c r="C35" s="5" t="s">
        <v>9</v>
      </c>
      <c r="D35" s="5" t="s">
        <v>96</v>
      </c>
      <c r="E35" s="3">
        <v>65</v>
      </c>
      <c r="F35" s="48">
        <v>7</v>
      </c>
      <c r="G35" s="48"/>
      <c r="H35" s="48">
        <f>(DetallesDeLaFactura[[#This Row],[Cant.]]*DetallesDeLaFactura[[#This Row],[Precio por unidad]])-DetallesDeLaFactura[[#This Row],[Descuento]]</f>
        <v>455</v>
      </c>
    </row>
    <row r="36" spans="2:8" ht="21" customHeight="1">
      <c r="B36" s="6" t="s">
        <v>83</v>
      </c>
      <c r="C36" s="5" t="s">
        <v>9</v>
      </c>
      <c r="D36" s="5" t="s">
        <v>97</v>
      </c>
      <c r="E36" s="3">
        <v>44</v>
      </c>
      <c r="F36" s="48">
        <v>1</v>
      </c>
      <c r="G36" s="48"/>
      <c r="H36" s="48">
        <f>(DetallesDeLaFactura[[#This Row],[Cant.]]*DetallesDeLaFactura[[#This Row],[Precio por unidad]])-DetallesDeLaFactura[[#This Row],[Descuento]]</f>
        <v>44</v>
      </c>
    </row>
  </sheetData>
  <sheetProtection formatCells="0" formatColumns="0" formatRows="0" insertRows="0" deleteRows="0" selectLockedCells="1" sort="0" autoFilter="0" pivotTables="0"/>
  <phoneticPr fontId="22" type="noConversion"/>
  <conditionalFormatting sqref="C5:C36">
    <cfRule type="expression" dxfId="0" priority="55">
      <formula>COUNTIF($C$5:$C$36,C5)&gt;20</formula>
    </cfRule>
  </conditionalFormatting>
  <dataValidations count="3">
    <dataValidation type="list" allowBlank="1" showInputMessage="1" showErrorMessage="1" errorTitle="Datos no válidos" error="Seleccione una factura de esta lista. Si no se muestra el n.º de su factura, compruebe la hoja de cálculo llamada Facturas: principal." sqref="C5:C36" xr:uid="{00000000-0002-0000-0300-000000000000}">
      <formula1>Invoice_No</formula1>
    </dataValidation>
    <dataValidation allowBlank="1" showInputMessage="1" showErrorMessage="1" prompt="Escriba los detalles de las facturas en esta pestaña._x000a__x000a_La columna C tiene una lista desplegable donde puede seleccionar el n.º de factura al que pertenece la información de fila._x000a__x000a_Agregue hasta 20 artículos por cada n.º de factura." sqref="A1" xr:uid="{00000000-0002-0000-0300-000001000000}"/>
    <dataValidation allowBlank="1" showInputMessage="1" showErrorMessage="1" prompt="Puede escribir hasta 20 entradas para cada n.º de factura._x000a__x000a_La fuente se volverá de color rojo si se supera este límite." sqref="C4" xr:uid="{00000000-0002-0000-0300-000002000000}"/>
  </dataValidations>
  <printOptions horizontalCentered="1"/>
  <pageMargins left="0.3" right="0.3" top="0" bottom="0.3" header="0" footer="0.3"/>
  <pageSetup paperSize="9" scale="66" orientation="portrait" horizontalDpi="300" verticalDpi="300" r:id="rId1"/>
  <headerFooter differentFirst="1" alignWithMargins="0">
    <oddFooter>Page &amp;P of &amp;N</oddFooter>
  </headerFooter>
  <ignoredErrors>
    <ignoredError sqref="H25:H36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291512c1ee715ab617f4c07df79fc1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256c27c40ca5c40ce1cf6c44f0205df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92B3EB-0C06-46FF-93F5-BB77A2F41E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D4EC7A-31BA-480A-87D4-3BB760C2E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B6E5EE-8E0A-47A2-B991-63975B2A4E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8</vt:i4>
      </vt:variant>
    </vt:vector>
  </HeadingPairs>
  <TitlesOfParts>
    <vt:vector size="13" baseType="lpstr">
      <vt:lpstr>Factura</vt:lpstr>
      <vt:lpstr>Clientes</vt:lpstr>
      <vt:lpstr>Hoja1</vt:lpstr>
      <vt:lpstr>Facturas - principales</vt:lpstr>
      <vt:lpstr>Detalles de la factura</vt:lpstr>
      <vt:lpstr>Factura!Área_de_impresión</vt:lpstr>
      <vt:lpstr>CustomerLookup</vt:lpstr>
      <vt:lpstr>Invoice_No</vt:lpstr>
      <vt:lpstr>NombreEmpresa</vt:lpstr>
      <vt:lpstr>rngInvoice</vt:lpstr>
      <vt:lpstr>Clientes!Títulos_a_imprimir</vt:lpstr>
      <vt:lpstr>'Detalles de la factura'!Títulos_a_imprimir</vt:lpstr>
      <vt:lpstr>'Facturas - principales'!Títulos_a_imprimir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2019-03-20T00:59:51Z</dcterms:created>
  <dcterms:modified xsi:type="dcterms:W3CDTF">2024-06-19T21:57:56Z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