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<sst xmlns="http://schemas.openxmlformats.org/spreadsheetml/2006/main" count="314" uniqueCount="265">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</sst>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72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sz val="12.0"/>
      <color rgb="FFFF00FF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sz val="12.0"/>
      <color rgb="FF00FF00"/>
      <name val="Arial"/>
    </font>
    <font>
      <sz val="12.0"/>
      <color rgb="FFFF0000"/>
      <name val="Calibri"/>
    </font>
    <font>
      <b/>
      <color rgb="FFFF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4" fontId="12" numFmtId="0" xfId="0" applyAlignment="1" applyBorder="1" applyFont="1">
      <alignment horizontal="right"/>
    </xf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5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6" numFmtId="0" xfId="0" applyAlignment="1" applyBorder="1" applyFont="1">
      <alignment horizontal="center" shrinkToFit="0" wrapText="1"/>
    </xf>
    <xf borderId="2" fillId="10" fontId="27" numFmtId="0" xfId="0" applyAlignment="1" applyBorder="1" applyFont="1">
      <alignment horizontal="left" readingOrder="0"/>
    </xf>
    <xf borderId="2" fillId="10" fontId="26" numFmtId="0" xfId="0" applyAlignment="1" applyBorder="1" applyFont="1">
      <alignment horizontal="center" readingOrder="0"/>
    </xf>
    <xf borderId="2" fillId="10" fontId="28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5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4" fontId="15" numFmtId="0" xfId="0" applyBorder="1" applyFont="1"/>
    <xf borderId="0" fillId="4" fontId="15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readingOrder="0"/>
    </xf>
    <xf borderId="2" fillId="6" fontId="12" numFmtId="0" xfId="0" applyBorder="1" applyFont="1"/>
    <xf borderId="2" fillId="6" fontId="22" numFmtId="0" xfId="0" applyAlignment="1" applyBorder="1" applyFont="1">
      <alignment horizontal="center" readingOrder="0"/>
    </xf>
    <xf borderId="2" fillId="6" fontId="17" numFmtId="166" xfId="0" applyAlignment="1" applyBorder="1" applyFont="1" applyNumberFormat="1">
      <alignment readingOrder="0"/>
    </xf>
    <xf borderId="2" fillId="6" fontId="22" numFmtId="166" xfId="0" applyAlignment="1" applyBorder="1" applyFont="1" applyNumberFormat="1">
      <alignment horizontal="right" readingOrder="0"/>
    </xf>
    <xf borderId="1" fillId="4" fontId="29" numFmtId="0" xfId="0" applyBorder="1" applyFont="1"/>
    <xf borderId="0" fillId="4" fontId="29" numFmtId="0" xfId="0" applyFont="1"/>
    <xf borderId="2" fillId="6" fontId="17" numFmtId="14" xfId="0" applyBorder="1" applyFont="1" applyNumberFormat="1"/>
    <xf borderId="2" fillId="6" fontId="26" numFmtId="0" xfId="0" applyBorder="1" applyFont="1"/>
    <xf borderId="2" fillId="6" fontId="28" numFmtId="3" xfId="0" applyAlignment="1" applyBorder="1" applyFont="1" applyNumberFormat="1">
      <alignment horizontal="center" readingOrder="0"/>
    </xf>
    <xf borderId="0" fillId="6" fontId="30" numFmtId="0" xfId="0" applyAlignment="1" applyFont="1">
      <alignment vertical="bottom"/>
    </xf>
    <xf borderId="0" fillId="6" fontId="25" numFmtId="166" xfId="0" applyAlignment="1" applyFont="1" applyNumberFormat="1">
      <alignment horizontal="right" vertical="bottom"/>
    </xf>
    <xf borderId="2" fillId="6" fontId="30" numFmtId="0" xfId="0" applyAlignment="1" applyBorder="1" applyFont="1">
      <alignment vertical="bottom"/>
    </xf>
    <xf borderId="2" fillId="6" fontId="31" numFmtId="3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vertical="bottom"/>
    </xf>
    <xf borderId="2" fillId="6" fontId="26" numFmtId="0" xfId="0" applyAlignment="1" applyBorder="1" applyFont="1">
      <alignment vertical="center"/>
    </xf>
    <xf borderId="2" fillId="10" fontId="26" numFmtId="0" xfId="0" applyBorder="1" applyFont="1"/>
    <xf borderId="2" fillId="6" fontId="17" numFmtId="168" xfId="0" applyAlignment="1" applyBorder="1" applyFont="1" applyNumberFormat="1">
      <alignment readingOrder="0"/>
    </xf>
    <xf borderId="2" fillId="6" fontId="28" numFmtId="169" xfId="0" applyAlignment="1" applyBorder="1" applyFont="1" applyNumberFormat="1">
      <alignment horizontal="center" readingOrder="0"/>
    </xf>
    <xf borderId="2" fillId="10" fontId="17" numFmtId="168" xfId="0" applyAlignment="1" applyBorder="1" applyFont="1" applyNumberFormat="1">
      <alignment readingOrder="0"/>
    </xf>
    <xf borderId="2" fillId="6" fontId="27" numFmtId="170" xfId="0" applyAlignment="1" applyBorder="1" applyFont="1" applyNumberFormat="1">
      <alignment horizontal="left" readingOrder="0"/>
    </xf>
    <xf borderId="2" fillId="6" fontId="17" numFmtId="165" xfId="0" applyAlignment="1" applyBorder="1" applyFont="1" applyNumberFormat="1">
      <alignment readingOrder="0"/>
    </xf>
    <xf borderId="2" fillId="6" fontId="32" numFmtId="0" xfId="0" applyBorder="1" applyFont="1"/>
    <xf borderId="2" fillId="6" fontId="17" numFmtId="0" xfId="0" applyAlignment="1" applyBorder="1" applyFont="1">
      <alignment horizontal="left" readingOrder="0"/>
    </xf>
    <xf borderId="2" fillId="6" fontId="24" numFmtId="0" xfId="0" applyAlignment="1" applyBorder="1" applyFont="1">
      <alignment horizontal="center" readingOrder="0"/>
    </xf>
    <xf borderId="2" fillId="6" fontId="33" numFmtId="166" xfId="0" applyAlignment="1" applyBorder="1" applyFont="1" applyNumberFormat="1">
      <alignment horizontal="right" readingOrder="0"/>
    </xf>
    <xf borderId="0" fillId="4" fontId="34" numFmtId="0" xfId="0" applyFont="1"/>
    <xf borderId="2" fillId="6" fontId="25" numFmtId="0" xfId="0" applyBorder="1" applyFont="1"/>
    <xf borderId="0" fillId="4" fontId="25" numFmtId="0" xfId="0" applyFont="1"/>
    <xf borderId="2" fillId="6" fontId="26" numFmtId="170" xfId="0" applyBorder="1" applyFont="1" applyNumberFormat="1"/>
    <xf borderId="0" fillId="4" fontId="29" numFmtId="170" xfId="0" applyFont="1" applyNumberFormat="1"/>
    <xf borderId="2" fillId="4" fontId="26" numFmtId="170" xfId="0" applyBorder="1" applyFont="1" applyNumberFormat="1"/>
    <xf borderId="2" fillId="10" fontId="25" numFmtId="0" xfId="0" applyBorder="1" applyFont="1"/>
    <xf borderId="2" fillId="6" fontId="26" numFmtId="0" xfId="0" applyAlignment="1" applyBorder="1" applyFont="1">
      <alignment readingOrder="0"/>
    </xf>
    <xf borderId="0" fillId="10" fontId="29" numFmtId="0" xfId="0" applyFont="1"/>
    <xf borderId="2" fillId="6" fontId="27" numFmtId="0" xfId="0" applyAlignment="1" applyBorder="1" applyFont="1">
      <alignment horizontal="left" readingOrder="0" shrinkToFit="0" wrapText="1"/>
    </xf>
    <xf borderId="2" fillId="11" fontId="17" numFmtId="14" xfId="0" applyAlignment="1" applyBorder="1" applyFill="1" applyFont="1" applyNumberFormat="1">
      <alignment readingOrder="0"/>
    </xf>
    <xf borderId="5" fillId="11" fontId="26" numFmtId="0" xfId="0" applyBorder="1" applyFont="1"/>
    <xf borderId="5" fillId="11" fontId="27" numFmtId="0" xfId="0" applyAlignment="1" applyBorder="1" applyFont="1">
      <alignment horizontal="left" readingOrder="0"/>
    </xf>
    <xf borderId="5" fillId="11" fontId="28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5" numFmtId="166" xfId="0" applyAlignment="1" applyBorder="1" applyFont="1" applyNumberFormat="1">
      <alignment horizontal="right" readingOrder="0"/>
    </xf>
    <xf borderId="2" fillId="11" fontId="26" numFmtId="0" xfId="0" applyBorder="1" applyFont="1"/>
    <xf borderId="2" fillId="11" fontId="27" numFmtId="0" xfId="0" applyAlignment="1" applyBorder="1" applyFont="1">
      <alignment horizontal="left" readingOrder="0"/>
    </xf>
    <xf borderId="2" fillId="11" fontId="28" numFmtId="0" xfId="0" applyAlignment="1" applyBorder="1" applyFont="1">
      <alignment horizontal="center" readingOrder="0"/>
    </xf>
    <xf borderId="2" fillId="10" fontId="28" numFmtId="169" xfId="0" applyAlignment="1" applyBorder="1" applyFont="1" applyNumberFormat="1">
      <alignment horizontal="center" readingOrder="0"/>
    </xf>
    <xf borderId="2" fillId="6" fontId="26" numFmtId="3" xfId="0" applyBorder="1" applyFont="1" applyNumberFormat="1"/>
    <xf borderId="2" fillId="10" fontId="26" numFmtId="3" xfId="0" applyBorder="1" applyFont="1" applyNumberFormat="1"/>
    <xf borderId="2" fillId="6" fontId="29" numFmtId="0" xfId="0" applyBorder="1" applyFont="1"/>
    <xf borderId="2" fillId="6" fontId="35" numFmtId="0" xfId="0" applyAlignment="1" applyBorder="1" applyFont="1">
      <alignment horizontal="left" readingOrder="0"/>
    </xf>
    <xf borderId="2" fillId="6" fontId="36" numFmtId="0" xfId="0" applyAlignment="1" applyBorder="1" applyFont="1">
      <alignment horizontal="left" readingOrder="0"/>
    </xf>
    <xf borderId="0" fillId="6" fontId="37" numFmtId="0" xfId="0" applyAlignment="1" applyFont="1">
      <alignment readingOrder="0"/>
    </xf>
    <xf borderId="2" fillId="5" fontId="27" numFmtId="0" xfId="0" applyAlignment="1" applyBorder="1" applyFont="1">
      <alignment horizontal="left" readingOrder="0"/>
    </xf>
    <xf borderId="2" fillId="5" fontId="26" numFmtId="0" xfId="0" applyBorder="1" applyFont="1"/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5" numFmtId="166" xfId="0" applyAlignment="1" applyBorder="1" applyFont="1" applyNumberFormat="1">
      <alignment horizontal="right" readingOrder="0"/>
    </xf>
    <xf borderId="6" fillId="6" fontId="12" numFmtId="0" xfId="0" applyBorder="1" applyFont="1"/>
    <xf borderId="6" fillId="4" fontId="12" numFmtId="0" xfId="0" applyBorder="1" applyFont="1"/>
    <xf borderId="6" fillId="4" fontId="26" numFmtId="0" xfId="0" applyAlignment="1" applyBorder="1" applyFont="1">
      <alignment horizontal="right"/>
    </xf>
    <xf borderId="2" fillId="6" fontId="38" numFmtId="0" xfId="0" applyBorder="1" applyFont="1"/>
    <xf borderId="2" fillId="6" fontId="20" numFmtId="166" xfId="0" applyAlignment="1" applyBorder="1" applyFont="1" applyNumberFormat="1">
      <alignment horizontal="center"/>
    </xf>
    <xf borderId="2" fillId="6" fontId="28" numFmtId="0" xfId="0" applyAlignment="1" applyBorder="1" applyFont="1">
      <alignment horizontal="center"/>
    </xf>
    <xf borderId="2" fillId="6" fontId="26" numFmtId="0" xfId="0" applyAlignment="1" applyBorder="1" applyFont="1">
      <alignment horizontal="left" readingOrder="0"/>
    </xf>
    <xf borderId="2" fillId="6" fontId="26" numFmtId="166" xfId="0" applyAlignment="1" applyBorder="1" applyFont="1" applyNumberFormat="1">
      <alignment horizontal="left" readingOrder="0"/>
    </xf>
    <xf borderId="2" fillId="6" fontId="29" numFmtId="166" xfId="0" applyAlignment="1" applyBorder="1" applyFont="1" applyNumberFormat="1">
      <alignment horizontal="center" readingOrder="0"/>
    </xf>
    <xf borderId="2" fillId="6" fontId="30" numFmtId="0" xfId="0" applyAlignment="1" applyBorder="1" applyFont="1">
      <alignment horizontal="left" readingOrder="0"/>
    </xf>
    <xf borderId="2" fillId="6" fontId="31" numFmtId="0" xfId="0" applyAlignment="1" applyBorder="1" applyFont="1">
      <alignment horizontal="center" readingOrder="0"/>
    </xf>
    <xf borderId="6" fillId="10" fontId="12" numFmtId="0" xfId="0" applyBorder="1" applyFont="1"/>
    <xf borderId="6" fillId="10" fontId="30" numFmtId="0" xfId="0" applyAlignment="1" applyBorder="1" applyFont="1">
      <alignment horizontal="left" readingOrder="0"/>
    </xf>
    <xf borderId="7" fillId="10" fontId="31" numFmtId="3" xfId="0" applyAlignment="1" applyBorder="1" applyFont="1" applyNumberFormat="1">
      <alignment horizontal="center" readingOrder="0"/>
    </xf>
    <xf borderId="6" fillId="10" fontId="39" numFmtId="166" xfId="0" applyAlignment="1" applyBorder="1" applyFont="1" applyNumberFormat="1">
      <alignment horizontal="right" readingOrder="0"/>
    </xf>
    <xf borderId="0" fillId="4" fontId="12" numFmtId="0" xfId="0" applyFont="1"/>
    <xf borderId="6" fillId="6" fontId="30" numFmtId="0" xfId="0" applyAlignment="1" applyBorder="1" applyFont="1">
      <alignment horizontal="left" readingOrder="0"/>
    </xf>
    <xf borderId="7" fillId="6" fontId="31" numFmtId="0" xfId="0" applyAlignment="1" applyBorder="1" applyFont="1">
      <alignment horizontal="center" readingOrder="0"/>
    </xf>
    <xf borderId="7" fillId="6" fontId="31" numFmtId="3" xfId="0" applyAlignment="1" applyBorder="1" applyFont="1" applyNumberFormat="1">
      <alignment horizontal="center" readingOrder="0"/>
    </xf>
    <xf borderId="7" fillId="10" fontId="31" numFmtId="0" xfId="0" applyAlignment="1" applyBorder="1" applyFont="1">
      <alignment horizontal="center"/>
    </xf>
    <xf borderId="2" fillId="10" fontId="20" numFmtId="166" xfId="0" applyAlignment="1" applyBorder="1" applyFont="1" applyNumberFormat="1">
      <alignment horizontal="center"/>
    </xf>
    <xf borderId="7" fillId="6" fontId="31" numFmtId="169" xfId="0" applyAlignment="1" applyBorder="1" applyFont="1" applyNumberFormat="1">
      <alignment horizontal="center" readingOrder="0"/>
    </xf>
    <xf borderId="2" fillId="5" fontId="30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/>
    </xf>
    <xf borderId="2" fillId="5" fontId="20" numFmtId="166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 readingOrder="0"/>
    </xf>
    <xf borderId="2" fillId="10" fontId="31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center" readingOrder="0"/>
    </xf>
    <xf borderId="2" fillId="10" fontId="17" numFmtId="0" xfId="0" applyAlignment="1" applyBorder="1" applyFont="1">
      <alignment readingOrder="0"/>
    </xf>
    <xf borderId="2" fillId="10" fontId="31" numFmtId="0" xfId="0" applyAlignment="1" applyBorder="1" applyFont="1">
      <alignment horizontal="center"/>
    </xf>
    <xf borderId="2" fillId="10" fontId="30" numFmtId="0" xfId="0" applyAlignment="1" applyBorder="1" applyFont="1">
      <alignment horizontal="left"/>
    </xf>
    <xf borderId="2" fillId="10" fontId="25" numFmtId="166" xfId="0" applyAlignment="1" applyBorder="1" applyFont="1" applyNumberFormat="1">
      <alignment horizontal="right"/>
    </xf>
    <xf borderId="2" fillId="6" fontId="31" numFmtId="0" xfId="0" applyAlignment="1" applyBorder="1" applyFont="1">
      <alignment horizontal="center"/>
    </xf>
    <xf borderId="2" fillId="5" fontId="31" numFmtId="0" xfId="0" applyAlignment="1" applyBorder="1" applyFont="1">
      <alignment horizontal="center"/>
    </xf>
    <xf borderId="2" fillId="6" fontId="12" numFmtId="0" xfId="0" applyAlignment="1" applyBorder="1" applyFont="1">
      <alignment readingOrder="0"/>
    </xf>
    <xf borderId="2" fillId="6" fontId="25" numFmtId="166" xfId="0" applyAlignment="1" applyBorder="1" applyFont="1" applyNumberFormat="1">
      <alignment horizontal="right"/>
    </xf>
    <xf borderId="0" fillId="0" fontId="37" numFmtId="0" xfId="0" applyFont="1"/>
    <xf borderId="0" fillId="0" fontId="40" numFmtId="0" xfId="0" applyAlignment="1" applyFont="1">
      <alignment horizontal="center"/>
    </xf>
    <xf borderId="0" fillId="0" fontId="16" numFmtId="166" xfId="0" applyFont="1" applyNumberFormat="1"/>
    <xf borderId="0" fillId="0" fontId="41" numFmtId="166" xfId="0" applyAlignment="1" applyFont="1" applyNumberFormat="1">
      <alignment horizontal="right"/>
    </xf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readingOrder="0" vertical="center"/>
    </xf>
    <xf borderId="2" fillId="0" fontId="43" numFmtId="164" xfId="0" applyAlignment="1" applyBorder="1" applyFont="1" applyNumberFormat="1">
      <alignment horizontal="center" readingOrder="0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readingOrder="0" vertical="center"/>
    </xf>
    <xf borderId="2" fillId="0" fontId="43" numFmtId="3" xfId="0" applyAlignment="1" applyBorder="1" applyFont="1" applyNumberFormat="1">
      <alignment horizontal="right" readingOrder="0" vertical="center"/>
    </xf>
    <xf borderId="2" fillId="0" fontId="43" numFmtId="164" xfId="0" applyAlignment="1" applyBorder="1" applyFont="1" applyNumberFormat="1">
      <alignment readingOrder="0"/>
    </xf>
    <xf borderId="2" fillId="0" fontId="42" numFmtId="0" xfId="0" applyAlignment="1" applyBorder="1" applyFont="1">
      <alignment horizontal="center"/>
    </xf>
    <xf borderId="2" fillId="0" fontId="43" numFmtId="164" xfId="0" applyBorder="1" applyFont="1" applyNumberFormat="1"/>
    <xf borderId="2" fillId="12" fontId="47" numFmtId="164" xfId="0" applyAlignment="1" applyBorder="1" applyFill="1" applyFont="1" applyNumberFormat="1">
      <alignment horizontal="center" readingOrder="0" vertical="center"/>
    </xf>
    <xf borderId="2" fillId="12" fontId="48" numFmtId="164" xfId="0" applyAlignment="1" applyBorder="1" applyFont="1" applyNumberFormat="1">
      <alignment horizontal="center" readingOrder="0" vertical="center"/>
    </xf>
    <xf borderId="2" fillId="13" fontId="48" numFmtId="164" xfId="0" applyAlignment="1" applyBorder="1" applyFill="1" applyFont="1" applyNumberFormat="1">
      <alignment horizontal="center" vertical="center"/>
    </xf>
    <xf borderId="8" fillId="12" fontId="49" numFmtId="164" xfId="0" applyAlignment="1" applyBorder="1" applyFont="1" applyNumberFormat="1">
      <alignment horizontal="center" vertical="center"/>
    </xf>
    <xf borderId="8" fillId="14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readingOrder="0" vertical="center"/>
    </xf>
    <xf borderId="1" fillId="15" fontId="48" numFmtId="164" xfId="0" applyAlignment="1" applyBorder="1" applyFill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7" fillId="17" fontId="48" numFmtId="164" xfId="0" applyAlignment="1" applyBorder="1" applyFill="1" applyFont="1" applyNumberFormat="1">
      <alignment horizontal="center" vertical="center"/>
    </xf>
    <xf borderId="1" fillId="12" fontId="49" numFmtId="0" xfId="0" applyAlignment="1" applyBorder="1" applyFont="1">
      <alignment horizontal="center" vertical="center"/>
    </xf>
    <xf borderId="1" fillId="12" fontId="50" numFmtId="0" xfId="0" applyAlignment="1" applyBorder="1" applyFont="1">
      <alignment horizontal="center" vertical="center"/>
    </xf>
    <xf borderId="2" fillId="18" fontId="47" numFmtId="164" xfId="0" applyAlignment="1" applyBorder="1" applyFill="1" applyFont="1" applyNumberFormat="1">
      <alignment horizontal="center" vertical="center"/>
    </xf>
    <xf borderId="2" fillId="18" fontId="48" numFmtId="164" xfId="0" applyAlignment="1" applyBorder="1" applyFont="1" applyNumberFormat="1">
      <alignment horizontal="center" vertical="center"/>
    </xf>
    <xf borderId="2" fillId="19" fontId="48" numFmtId="164" xfId="0" applyAlignment="1" applyBorder="1" applyFill="1" applyFont="1" applyNumberFormat="1">
      <alignment horizontal="center" vertical="center"/>
    </xf>
    <xf borderId="4" fillId="14" fontId="48" numFmtId="164" xfId="0" applyAlignment="1" applyBorder="1" applyFont="1" applyNumberFormat="1">
      <alignment horizontal="center" vertical="center"/>
    </xf>
    <xf borderId="0" fillId="10" fontId="51" numFmtId="164" xfId="0" applyAlignment="1" applyFont="1" applyNumberFormat="1">
      <alignment readingOrder="0"/>
    </xf>
    <xf borderId="4" fillId="15" fontId="48" numFmtId="164" xfId="0" applyAlignment="1" applyBorder="1" applyFont="1" applyNumberFormat="1">
      <alignment horizontal="center" readingOrder="0" vertical="center"/>
    </xf>
    <xf borderId="4" fillId="16" fontId="48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vertical="center"/>
    </xf>
    <xf borderId="0" fillId="10" fontId="48" numFmtId="0" xfId="0" applyAlignment="1" applyFont="1">
      <alignment horizontal="center" vertical="center"/>
    </xf>
    <xf borderId="0" fillId="0" fontId="50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52" numFmtId="164" xfId="0" applyAlignment="1" applyBorder="1" applyFont="1" applyNumberFormat="1">
      <alignment horizontal="center" vertical="center"/>
    </xf>
    <xf borderId="2" fillId="16" fontId="53" numFmtId="164" xfId="0" applyAlignment="1" applyBorder="1" applyFont="1" applyNumberFormat="1">
      <alignment horizontal="left"/>
    </xf>
    <xf borderId="0" fillId="6" fontId="28" numFmtId="164" xfId="0" applyAlignment="1" applyFont="1" applyNumberFormat="1">
      <alignment horizontal="left" readingOrder="0"/>
    </xf>
    <xf borderId="7" fillId="14" fontId="54" numFmtId="164" xfId="0" applyAlignment="1" applyBorder="1" applyFont="1" applyNumberFormat="1">
      <alignment horizontal="center" readingOrder="0" vertical="center"/>
    </xf>
    <xf borderId="7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horizontal="center" readingOrder="0" vertical="center"/>
    </xf>
    <xf borderId="2" fillId="16" fontId="54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readingOrder="0" vertical="center"/>
    </xf>
    <xf borderId="1" fillId="5" fontId="55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5" fontId="53" numFmtId="164" xfId="0" applyAlignment="1" applyBorder="1" applyFont="1" applyNumberFormat="1">
      <alignment horizontal="left"/>
    </xf>
    <xf borderId="0" fillId="5" fontId="28" numFmtId="164" xfId="0" applyAlignment="1" applyFont="1" applyNumberFormat="1">
      <alignment horizontal="left" readingOrder="0"/>
    </xf>
    <xf borderId="7" fillId="5" fontId="54" numFmtId="164" xfId="0" applyAlignment="1" applyBorder="1" applyFont="1" applyNumberFormat="1">
      <alignment horizontal="center" readingOrder="0" vertical="center"/>
    </xf>
    <xf borderId="2" fillId="5" fontId="54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1" fillId="4" fontId="15" numFmtId="166" xfId="0" applyAlignment="1" applyBorder="1" applyFont="1" applyNumberFormat="1">
      <alignment horizontal="center" vertical="center"/>
    </xf>
    <xf borderId="10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readingOrder="0" vertical="center"/>
    </xf>
    <xf borderId="7" fillId="16" fontId="54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14" fontId="48" numFmtId="3" xfId="0" applyAlignment="1" applyBorder="1" applyFont="1" applyNumberFormat="1">
      <alignment readingOrder="0"/>
    </xf>
    <xf borderId="1" fillId="20" fontId="56" numFmtId="0" xfId="0" applyAlignment="1" applyBorder="1" applyFont="1">
      <alignment horizontal="center" readingOrder="0" vertical="center"/>
    </xf>
    <xf borderId="2" fillId="14" fontId="54" numFmtId="164" xfId="0" applyAlignment="1" applyBorder="1" applyFont="1" applyNumberFormat="1">
      <alignment horizontal="left" readingOrder="0" vertical="center"/>
    </xf>
    <xf borderId="1" fillId="20" fontId="15" numFmtId="0" xfId="0" applyAlignment="1" applyBorder="1" applyFont="1">
      <alignment vertical="center"/>
    </xf>
    <xf borderId="2" fillId="14" fontId="54" numFmtId="164" xfId="0" applyAlignment="1" applyBorder="1" applyFont="1" applyNumberFormat="1">
      <alignment horizontal="center" readingOrder="0" vertical="center"/>
    </xf>
    <xf borderId="7" fillId="16" fontId="54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57" numFmtId="14" xfId="0" applyFont="1" applyNumberFormat="1"/>
    <xf borderId="0" fillId="0" fontId="52" numFmtId="164" xfId="0" applyAlignment="1" applyFont="1" applyNumberFormat="1">
      <alignment horizontal="center" vertical="center"/>
    </xf>
    <xf borderId="0" fillId="4" fontId="52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58" numFmtId="14" xfId="0" applyFont="1" applyNumberFormat="1"/>
    <xf borderId="0" fillId="0" fontId="58" numFmtId="0" xfId="0" applyFont="1"/>
    <xf borderId="0" fillId="0" fontId="59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50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59" numFmtId="0" xfId="0" applyFont="1"/>
    <xf borderId="0" fillId="13" fontId="60" numFmtId="164" xfId="0" applyAlignment="1" applyFont="1" applyNumberFormat="1">
      <alignment horizontal="center" vertical="center"/>
    </xf>
    <xf borderId="0" fillId="0" fontId="50" numFmtId="164" xfId="0" applyAlignment="1" applyFont="1" applyNumberFormat="1">
      <alignment horizontal="center" vertical="center"/>
    </xf>
    <xf borderId="1" fillId="14" fontId="48" numFmtId="164" xfId="0" applyAlignment="1" applyBorder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7" fontId="48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60" numFmtId="0" xfId="0" applyFont="1"/>
    <xf borderId="0" fillId="13" fontId="61" numFmtId="0" xfId="0" applyFont="1"/>
    <xf borderId="1" fillId="14" fontId="60" numFmtId="0" xfId="0" applyBorder="1" applyFont="1"/>
    <xf borderId="1" fillId="10" fontId="60" numFmtId="0" xfId="0" applyBorder="1" applyFont="1"/>
    <xf borderId="1" fillId="15" fontId="60" numFmtId="0" xfId="0" applyBorder="1" applyFont="1"/>
    <xf borderId="1" fillId="16" fontId="60" numFmtId="0" xfId="0" applyBorder="1" applyFont="1"/>
    <xf borderId="1" fillId="17" fontId="60" numFmtId="0" xfId="0" applyBorder="1" applyFont="1"/>
    <xf borderId="0" fillId="13" fontId="16" numFmtId="0" xfId="0" applyFont="1"/>
    <xf borderId="0" fillId="21" fontId="62" numFmtId="0" xfId="0" applyAlignment="1" applyFill="1" applyFont="1">
      <alignment horizontal="center" readingOrder="0" shrinkToFit="0" wrapText="0"/>
    </xf>
    <xf borderId="0" fillId="21" fontId="62" numFmtId="0" xfId="0" applyAlignment="1" applyFont="1">
      <alignment horizontal="right" readingOrder="0" shrinkToFit="0" wrapText="0"/>
    </xf>
    <xf borderId="2" fillId="21" fontId="62" numFmtId="165" xfId="0" applyAlignment="1" applyBorder="1" applyFont="1" applyNumberFormat="1">
      <alignment horizontal="center" readingOrder="0" shrinkToFit="0" wrapText="0"/>
    </xf>
    <xf borderId="0" fillId="21" fontId="62" numFmtId="3" xfId="0" applyAlignment="1" applyFont="1" applyNumberFormat="1">
      <alignment horizontal="right" readingOrder="0" shrinkToFit="0" wrapText="0"/>
    </xf>
    <xf borderId="2" fillId="21" fontId="62" numFmtId="3" xfId="0" applyAlignment="1" applyBorder="1" applyFont="1" applyNumberFormat="1">
      <alignment horizontal="right" readingOrder="0" shrinkToFit="0" wrapText="0"/>
    </xf>
    <xf borderId="2" fillId="21" fontId="62" numFmtId="164" xfId="0" applyAlignment="1" applyBorder="1" applyFont="1" applyNumberFormat="1">
      <alignment horizontal="right" readingOrder="0" shrinkToFit="0" wrapText="0"/>
    </xf>
    <xf borderId="11" fillId="21" fontId="62" numFmtId="165" xfId="0" applyAlignment="1" applyBorder="1" applyFont="1" applyNumberFormat="1">
      <alignment horizontal="center" readingOrder="0" shrinkToFit="0" wrapText="0"/>
    </xf>
    <xf borderId="11" fillId="21" fontId="62" numFmtId="3" xfId="0" applyAlignment="1" applyBorder="1" applyFont="1" applyNumberFormat="1">
      <alignment horizontal="right" readingOrder="0" shrinkToFit="0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horizontal="right" readingOrder="0" shrinkToFit="0" vertical="bottom" wrapText="0"/>
    </xf>
    <xf borderId="0" fillId="0" fontId="64" numFmtId="0" xfId="0" applyFont="1"/>
    <xf borderId="0" fillId="0" fontId="64" numFmtId="0" xfId="0" applyAlignment="1" applyFont="1">
      <alignment horizontal="right"/>
    </xf>
    <xf borderId="0" fillId="0" fontId="65" numFmtId="0" xfId="0" applyFont="1"/>
    <xf borderId="1" fillId="22" fontId="66" numFmtId="0" xfId="0" applyBorder="1" applyFill="1" applyFont="1"/>
    <xf borderId="1" fillId="22" fontId="67" numFmtId="0" xfId="0" applyBorder="1" applyFont="1"/>
    <xf borderId="0" fillId="0" fontId="68" numFmtId="164" xfId="0" applyAlignment="1" applyFont="1" applyNumberFormat="1">
      <alignment horizontal="center" vertical="center"/>
    </xf>
    <xf borderId="1" fillId="22" fontId="66" numFmtId="0" xfId="0" applyAlignment="1" applyBorder="1" applyFont="1">
      <alignment horizontal="right" vertical="center"/>
    </xf>
    <xf borderId="0" fillId="0" fontId="69" numFmtId="0" xfId="0" applyFont="1"/>
    <xf borderId="0" fillId="0" fontId="70" numFmtId="0" xfId="0" applyAlignment="1" applyFont="1">
      <alignment horizontal="left" vertical="center"/>
    </xf>
    <xf borderId="0" fillId="0" fontId="64" numFmtId="0" xfId="0" applyAlignment="1" applyFont="1">
      <alignment horizontal="left" vertical="center"/>
    </xf>
    <xf borderId="0" fillId="0" fontId="64" numFmtId="0" xfId="0" applyAlignment="1" applyFont="1">
      <alignment horizontal="center" vertical="center"/>
    </xf>
    <xf borderId="0" fillId="0" fontId="71" numFmtId="0" xfId="0" applyFont="1"/>
    <xf borderId="0" fillId="0" fontId="64" numFmtId="0" xfId="0" applyAlignment="1" applyFont="1">
      <alignment horizontal="center"/>
    </xf>
    <xf borderId="0" fillId="0" fontId="64" numFmtId="9" xfId="0" applyAlignment="1" applyFont="1" applyNumberFormat="1">
      <alignment horizontal="center"/>
    </xf>
    <xf borderId="0" fillId="0" fontId="6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403817002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44682.0</v>
      </c>
      <c r="C4" s="12"/>
    </row>
    <row r="5" ht="18.0" customHeight="1">
      <c r="A5" s="10">
        <v>2.0</v>
      </c>
      <c r="B5" s="11">
        <v>44683.0</v>
      </c>
      <c r="C5" s="12">
        <v>9782640.0</v>
      </c>
    </row>
    <row r="6" ht="18.0" customHeight="1">
      <c r="A6" s="13">
        <v>3.0</v>
      </c>
      <c r="B6" s="11">
        <v>44684.0</v>
      </c>
      <c r="C6" s="12">
        <v>9180960.0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3">
        <v>4.0</v>
      </c>
      <c r="B7" s="11">
        <v>44685.0</v>
      </c>
      <c r="C7" s="17">
        <v>9987400.0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3">
        <v>5.0</v>
      </c>
      <c r="B8" s="11">
        <v>44686.0</v>
      </c>
      <c r="C8" s="12">
        <v>1.214754E7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3">
        <v>6.0</v>
      </c>
      <c r="B9" s="11">
        <v>44687.0</v>
      </c>
      <c r="C9" s="12">
        <v>1.183476E7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3">
        <v>7.0</v>
      </c>
      <c r="B10" s="11">
        <v>44688.0</v>
      </c>
      <c r="C10" s="12">
        <v>1.222038E7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3">
        <v>8.0</v>
      </c>
      <c r="B11" s="11">
        <v>44689.0</v>
      </c>
      <c r="C11" s="17">
        <v>1.495106E7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3">
        <v>9.0</v>
      </c>
      <c r="B12" s="11">
        <v>44690.0</v>
      </c>
      <c r="C12" s="17">
        <v>7421820.0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3">
        <v>10.0</v>
      </c>
      <c r="B13" s="11">
        <v>44691.0</v>
      </c>
      <c r="C13" s="12">
        <v>1.115364E7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ht="18.0" customHeight="1">
      <c r="A14" s="13">
        <v>11.0</v>
      </c>
      <c r="B14" s="11">
        <v>44692.0</v>
      </c>
      <c r="C14" s="12">
        <v>1.195372E7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ht="18.0" customHeight="1">
      <c r="A15" s="13">
        <v>12.0</v>
      </c>
      <c r="B15" s="11">
        <v>44693.0</v>
      </c>
      <c r="C15" s="17">
        <v>1.383096E7</v>
      </c>
    </row>
    <row r="16" ht="18.0" customHeight="1">
      <c r="A16" s="13">
        <v>13.0</v>
      </c>
      <c r="B16" s="11">
        <v>44694.0</v>
      </c>
      <c r="C16" s="17">
        <v>1.44578E7</v>
      </c>
    </row>
    <row r="17" ht="18.0" customHeight="1">
      <c r="A17" s="13">
        <v>14.0</v>
      </c>
      <c r="B17" s="11">
        <v>44695.0</v>
      </c>
      <c r="C17" s="17">
        <v>2.1289E7</v>
      </c>
    </row>
    <row r="18" ht="18.0" customHeight="1">
      <c r="A18" s="13">
        <v>15.0</v>
      </c>
      <c r="B18" s="11">
        <v>44696.0</v>
      </c>
      <c r="C18" s="17">
        <v>2.907614E7</v>
      </c>
    </row>
    <row r="19" ht="18.0" customHeight="1">
      <c r="A19" s="13">
        <v>16.0</v>
      </c>
      <c r="B19" s="11">
        <v>44697.0</v>
      </c>
      <c r="C19" s="12">
        <v>1.173522E7</v>
      </c>
    </row>
    <row r="20" ht="18.0" customHeight="1">
      <c r="A20" s="13">
        <v>17.0</v>
      </c>
      <c r="B20" s="11">
        <v>44698.0</v>
      </c>
      <c r="C20" s="17">
        <v>9459220.0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3">
        <v>18.0</v>
      </c>
      <c r="B21" s="11">
        <v>44699.0</v>
      </c>
      <c r="C21" s="17">
        <v>1.276996E7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3">
        <v>19.0</v>
      </c>
      <c r="B22" s="11">
        <v>44700.0</v>
      </c>
      <c r="C22" s="17">
        <v>1.357476E7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44701.0</v>
      </c>
      <c r="C23" s="17">
        <v>1.17254E7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44702.0</v>
      </c>
      <c r="C24" s="17">
        <v>1.07553E7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44703.0</v>
      </c>
      <c r="C25" s="17">
        <v>1.192358E7</v>
      </c>
    </row>
    <row r="26" ht="18.0" customHeight="1">
      <c r="A26" s="13">
        <v>23.0</v>
      </c>
      <c r="B26" s="11">
        <v>44704.0</v>
      </c>
      <c r="C26" s="17">
        <v>1.580072E7</v>
      </c>
    </row>
    <row r="27" ht="21.0" customHeight="1">
      <c r="A27" s="13">
        <v>24.0</v>
      </c>
      <c r="B27" s="11">
        <v>44705.0</v>
      </c>
      <c r="C27" s="17">
        <v>1.337296E7</v>
      </c>
    </row>
    <row r="28" ht="15.75" customHeight="1">
      <c r="A28" s="13">
        <v>25.0</v>
      </c>
      <c r="B28" s="11">
        <v>44706.0</v>
      </c>
      <c r="C28" s="17">
        <v>1.027016E7</v>
      </c>
    </row>
    <row r="29" ht="15.75" customHeight="1">
      <c r="A29" s="13">
        <v>26.0</v>
      </c>
      <c r="B29" s="11">
        <v>44707.0</v>
      </c>
      <c r="C29" s="17">
        <v>1.365354E7</v>
      </c>
    </row>
    <row r="30" ht="15.75" customHeight="1">
      <c r="A30" s="13">
        <v>27.0</v>
      </c>
      <c r="B30" s="11">
        <v>44708.0</v>
      </c>
      <c r="C30" s="17">
        <v>1.2173462E7</v>
      </c>
    </row>
    <row r="31" ht="15.75" customHeight="1">
      <c r="A31" s="13">
        <v>28.0</v>
      </c>
      <c r="B31" s="11">
        <v>44709.0</v>
      </c>
      <c r="C31" s="17">
        <v>1.107664E7</v>
      </c>
    </row>
    <row r="32" ht="15.75" customHeight="1">
      <c r="A32" s="22">
        <v>29.0</v>
      </c>
      <c r="B32" s="11">
        <v>44710.0</v>
      </c>
      <c r="C32" s="17">
        <v>1.599672E7</v>
      </c>
    </row>
    <row r="33" ht="15.75" customHeight="1">
      <c r="A33" s="22">
        <v>30.0</v>
      </c>
      <c r="B33" s="11">
        <v>44711.0</v>
      </c>
      <c r="C33" s="17">
        <v>2.615062E7</v>
      </c>
    </row>
    <row r="34" ht="15.75" customHeight="1">
      <c r="A34" s="22">
        <v>31.0</v>
      </c>
      <c r="B34" s="11">
        <v>44712.0</v>
      </c>
      <c r="C34" s="17">
        <v>1.409092E7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42.57"/>
    <col customWidth="1" min="4" max="6" width="14.43"/>
    <col customWidth="1" min="7" max="7" width="18.71"/>
  </cols>
  <sheetData>
    <row r="1">
      <c r="A1" s="26" t="s">
        <v>0</v>
      </c>
      <c r="C1" s="27"/>
      <c r="E1" s="28"/>
      <c r="F1" s="29"/>
      <c r="G1" s="30">
        <f>SUM(E1*F1)</f>
        <v>0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44683.0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>
      <c r="A4" s="52"/>
      <c r="B4" s="53"/>
      <c r="C4" s="54" t="s">
        <v>13</v>
      </c>
      <c r="D4" s="55"/>
      <c r="E4" s="56">
        <v>1.0</v>
      </c>
      <c r="F4" s="57"/>
      <c r="G4" s="58">
        <v>14000.0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52"/>
      <c r="B5" s="53"/>
      <c r="C5" s="54" t="s">
        <v>14</v>
      </c>
      <c r="D5" s="55"/>
      <c r="E5" s="56">
        <v>3.0</v>
      </c>
      <c r="F5" s="57"/>
      <c r="G5" s="58">
        <v>16000.0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>
      <c r="A6" s="52"/>
      <c r="B6" s="53"/>
      <c r="C6" s="54" t="s">
        <v>15</v>
      </c>
      <c r="D6" s="55"/>
      <c r="E6" s="56"/>
      <c r="F6" s="57"/>
      <c r="G6" s="58">
        <v>10000.0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ht="12.0" customHeight="1">
      <c r="A7" s="52"/>
      <c r="B7" s="53"/>
      <c r="C7" s="54" t="s">
        <v>16</v>
      </c>
      <c r="D7" s="55"/>
      <c r="E7" s="56">
        <v>2.0</v>
      </c>
      <c r="F7" s="57"/>
      <c r="G7" s="58">
        <v>530000.0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>
      <c r="A8" s="26"/>
      <c r="B8" s="52"/>
      <c r="C8" s="26" t="s">
        <v>17</v>
      </c>
      <c r="D8" s="52"/>
      <c r="E8" s="60" t="s">
        <v>18</v>
      </c>
      <c r="F8" s="61"/>
      <c r="G8" s="62">
        <v>6657.0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>
      <c r="A9" s="65"/>
      <c r="B9" s="66"/>
      <c r="C9" s="26" t="s">
        <v>19</v>
      </c>
      <c r="D9" s="66"/>
      <c r="E9" s="67">
        <v>1.0</v>
      </c>
      <c r="F9" s="57">
        <v>32000.0</v>
      </c>
      <c r="G9" s="58">
        <v>32000.0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>
      <c r="A10" s="52"/>
      <c r="B10" s="66"/>
      <c r="C10" s="68" t="s">
        <v>20</v>
      </c>
      <c r="D10" s="66"/>
      <c r="E10" s="56">
        <v>2.0</v>
      </c>
      <c r="F10" s="57"/>
      <c r="G10" s="69">
        <v>50000.0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>
      <c r="A11" s="65"/>
      <c r="B11" s="59"/>
      <c r="C11" s="70" t="s">
        <v>21</v>
      </c>
      <c r="D11" s="59"/>
      <c r="E11" s="71"/>
      <c r="F11" s="57"/>
      <c r="G11" s="72">
        <v>15000.0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5.75" customHeight="1">
      <c r="A12" s="52"/>
      <c r="B12" s="73"/>
      <c r="C12" s="70" t="s">
        <v>22</v>
      </c>
      <c r="D12" s="66"/>
      <c r="E12" s="56"/>
      <c r="F12" s="57"/>
      <c r="G12" s="72">
        <v>10000.0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>
      <c r="A13" s="52"/>
      <c r="B13" s="52"/>
      <c r="C13" s="26" t="s">
        <v>23</v>
      </c>
      <c r="D13" s="52"/>
      <c r="E13" s="60">
        <v>47.0</v>
      </c>
      <c r="F13" s="61">
        <v>20000.0</v>
      </c>
      <c r="G13" s="62">
        <v>940000.0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>
      <c r="A14" s="42">
        <v>44684.0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65"/>
      <c r="B15" s="66"/>
      <c r="C15" s="54" t="s">
        <v>24</v>
      </c>
      <c r="D15" s="66"/>
      <c r="E15" s="56">
        <v>1.0</v>
      </c>
      <c r="F15" s="57"/>
      <c r="G15" s="58">
        <v>61000.0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>
      <c r="A16" s="42">
        <v>44685.0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75"/>
      <c r="B17" s="66"/>
      <c r="C17" s="54" t="s">
        <v>25</v>
      </c>
      <c r="D17" s="66"/>
      <c r="E17" s="56">
        <v>1.0</v>
      </c>
      <c r="F17" s="57"/>
      <c r="G17" s="58">
        <v>1589000.0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>
      <c r="A18" s="42">
        <v>44686.0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>
      <c r="A19" s="52"/>
      <c r="B19" s="66"/>
      <c r="C19" s="54" t="s">
        <v>26</v>
      </c>
      <c r="D19" s="66"/>
      <c r="E19" s="56"/>
      <c r="F19" s="57"/>
      <c r="G19" s="58">
        <v>1330000.0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>
      <c r="A20" s="52"/>
      <c r="B20" s="66"/>
      <c r="C20" s="54" t="s">
        <v>27</v>
      </c>
      <c r="D20" s="66"/>
      <c r="E20" s="76"/>
      <c r="F20" s="57"/>
      <c r="G20" s="58">
        <v>75000.0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52"/>
      <c r="B22" s="66"/>
      <c r="C22" s="78" t="s">
        <v>28</v>
      </c>
      <c r="D22" s="66"/>
      <c r="E22" s="56">
        <v>2.0</v>
      </c>
      <c r="F22" s="57"/>
      <c r="G22" s="58">
        <v>120000.0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9"/>
      <c r="B23" s="66"/>
      <c r="C23" s="78" t="s">
        <v>29</v>
      </c>
      <c r="D23" s="66"/>
      <c r="E23" s="56"/>
      <c r="F23" s="57"/>
      <c r="G23" s="58">
        <v>95000.0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52"/>
      <c r="B24" s="66"/>
      <c r="C24" s="54" t="s">
        <v>30</v>
      </c>
      <c r="D24" s="66"/>
      <c r="E24" s="56"/>
      <c r="F24" s="57"/>
      <c r="G24" s="58">
        <v>95000.0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52"/>
      <c r="B25" s="66"/>
      <c r="C25" s="54" t="s">
        <v>31</v>
      </c>
      <c r="D25" s="66"/>
      <c r="E25" s="56">
        <v>4.0</v>
      </c>
      <c r="F25" s="57">
        <v>8000.0</v>
      </c>
      <c r="G25" s="58">
        <v>32000.0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52"/>
      <c r="B26" s="66"/>
      <c r="C26" s="54" t="s">
        <v>32</v>
      </c>
      <c r="D26" s="66"/>
      <c r="E26" s="56" t="s">
        <v>33</v>
      </c>
      <c r="F26" s="57">
        <v>12500.0</v>
      </c>
      <c r="G26" s="58">
        <v>10450.0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52"/>
      <c r="B27" s="66"/>
      <c r="C27" s="54" t="s">
        <v>34</v>
      </c>
      <c r="D27" s="66"/>
      <c r="E27" s="56">
        <v>2.0</v>
      </c>
      <c r="F27" s="57">
        <v>58500.0</v>
      </c>
      <c r="G27" s="58">
        <v>117000.0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52"/>
      <c r="B28" s="66"/>
      <c r="C28" s="54" t="s">
        <v>35</v>
      </c>
      <c r="D28" s="66"/>
      <c r="E28" s="56"/>
      <c r="F28" s="57">
        <v>15000.0</v>
      </c>
      <c r="G28" s="58">
        <v>15000.0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52"/>
      <c r="B29" s="66"/>
      <c r="C29" s="54" t="s">
        <v>36</v>
      </c>
      <c r="D29" s="66"/>
      <c r="E29" s="67"/>
      <c r="F29" s="57"/>
      <c r="G29" s="58">
        <v>10000.0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52"/>
      <c r="B30" s="66"/>
      <c r="C30" s="54" t="s">
        <v>37</v>
      </c>
      <c r="D30" s="66"/>
      <c r="E30" s="56"/>
      <c r="F30" s="57"/>
      <c r="G30" s="58">
        <v>55000.0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3.5" customHeight="1">
      <c r="A31" s="79"/>
      <c r="B31" s="80"/>
      <c r="C31" s="81" t="s">
        <v>38</v>
      </c>
      <c r="D31" s="80"/>
      <c r="E31" s="82">
        <v>6.0</v>
      </c>
      <c r="F31" s="57">
        <v>6500.0</v>
      </c>
      <c r="G31" s="83">
        <v>39000.0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65"/>
      <c r="B32" s="66"/>
      <c r="C32" s="54" t="s">
        <v>16</v>
      </c>
      <c r="D32" s="66"/>
      <c r="E32" s="56">
        <v>1.0</v>
      </c>
      <c r="F32" s="57"/>
      <c r="G32" s="58">
        <v>135000.0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52"/>
      <c r="B33" s="66"/>
      <c r="C33" s="54" t="s">
        <v>39</v>
      </c>
      <c r="D33" s="66"/>
      <c r="E33" s="56"/>
      <c r="F33" s="57"/>
      <c r="G33" s="58">
        <v>1390000.0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77">
        <v>44688.0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5"/>
      <c r="B35" s="66"/>
      <c r="C35" s="54" t="s">
        <v>40</v>
      </c>
      <c r="D35" s="66"/>
      <c r="E35" s="56">
        <v>1.0</v>
      </c>
      <c r="F35" s="57"/>
      <c r="G35" s="58">
        <v>16500.0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5"/>
      <c r="B36" s="66"/>
      <c r="C36" s="54" t="s">
        <v>41</v>
      </c>
      <c r="D36" s="66"/>
      <c r="E36" s="56">
        <v>1.0</v>
      </c>
      <c r="F36" s="57">
        <v>13875.0</v>
      </c>
      <c r="G36" s="58">
        <v>13930.0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79"/>
      <c r="B37" s="85"/>
      <c r="C37" s="54" t="s">
        <v>42</v>
      </c>
      <c r="D37" s="85"/>
      <c r="E37" s="67">
        <v>1938.0</v>
      </c>
      <c r="F37" s="57">
        <v>40000.0</v>
      </c>
      <c r="G37" s="58">
        <v>77520.0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52"/>
      <c r="B38" s="66"/>
      <c r="C38" s="54" t="s">
        <v>43</v>
      </c>
      <c r="D38" s="66"/>
      <c r="E38" s="56">
        <v>2.0</v>
      </c>
      <c r="F38" s="57">
        <v>28000.0</v>
      </c>
      <c r="G38" s="58">
        <v>56000.0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52"/>
      <c r="B39" s="66"/>
      <c r="C39" s="54" t="s">
        <v>44</v>
      </c>
      <c r="D39" s="66"/>
      <c r="E39" s="56">
        <v>1.0</v>
      </c>
      <c r="F39" s="57">
        <v>18800.0</v>
      </c>
      <c r="G39" s="58">
        <v>18800.0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52"/>
      <c r="B40" s="66"/>
      <c r="C40" s="54" t="s">
        <v>45</v>
      </c>
      <c r="D40" s="66"/>
      <c r="E40" s="56">
        <v>13.0</v>
      </c>
      <c r="F40" s="57">
        <v>13000.0</v>
      </c>
      <c r="G40" s="58">
        <v>169000.0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52"/>
      <c r="B41" s="66"/>
      <c r="C41" s="54" t="s">
        <v>13</v>
      </c>
      <c r="D41" s="66"/>
      <c r="E41" s="76">
        <v>44683.0</v>
      </c>
      <c r="F41" s="57">
        <v>13000.0</v>
      </c>
      <c r="G41" s="58">
        <v>32000.0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5"/>
      <c r="B42" s="66"/>
      <c r="C42" s="54" t="s">
        <v>46</v>
      </c>
      <c r="D42" s="66"/>
      <c r="E42" s="67">
        <v>4.0</v>
      </c>
      <c r="F42" s="57"/>
      <c r="G42" s="58">
        <v>48000.0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5"/>
      <c r="B43" s="66"/>
      <c r="C43" s="54" t="s">
        <v>47</v>
      </c>
      <c r="D43" s="66"/>
      <c r="E43" s="67"/>
      <c r="F43" s="57"/>
      <c r="G43" s="58">
        <v>150000.0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12000.0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26"/>
      <c r="B45" s="66"/>
      <c r="C45" s="54" t="s">
        <v>50</v>
      </c>
      <c r="D45" s="66"/>
      <c r="E45" s="56">
        <v>4.0</v>
      </c>
      <c r="F45" s="57"/>
      <c r="G45" s="58">
        <v>160000.0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52"/>
      <c r="B46" s="66"/>
      <c r="C46" s="54" t="s">
        <v>51</v>
      </c>
      <c r="D46" s="66"/>
      <c r="E46" s="76"/>
      <c r="F46" s="57"/>
      <c r="G46" s="58">
        <v>30000.0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8.75" customHeight="1">
      <c r="A47" s="52"/>
      <c r="B47" s="85"/>
      <c r="C47" s="54" t="s">
        <v>52</v>
      </c>
      <c r="D47" s="85"/>
      <c r="E47" s="76"/>
      <c r="F47" s="57"/>
      <c r="G47" s="58">
        <v>79000.0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52"/>
      <c r="B48" s="87"/>
      <c r="C48" s="54" t="s">
        <v>53</v>
      </c>
      <c r="D48" s="87"/>
      <c r="E48" s="56">
        <v>1.0</v>
      </c>
      <c r="F48" s="57"/>
      <c r="G48" s="58">
        <v>15000.0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75" customHeight="1">
      <c r="A49" s="75"/>
      <c r="B49" s="87"/>
      <c r="C49" s="54" t="s">
        <v>54</v>
      </c>
      <c r="D49" s="87"/>
      <c r="E49" s="56"/>
      <c r="F49" s="57"/>
      <c r="G49" s="58">
        <v>30000.0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3.5" customHeight="1">
      <c r="A50" s="42">
        <v>44689.0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2.75" customHeight="1">
      <c r="A51" s="52"/>
      <c r="B51" s="66"/>
      <c r="C51" s="54" t="s">
        <v>55</v>
      </c>
      <c r="D51" s="66"/>
      <c r="E51" s="56">
        <v>3.0</v>
      </c>
      <c r="F51" s="57"/>
      <c r="G51" s="58">
        <v>50000.0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8.75" customHeight="1">
      <c r="A52" s="52"/>
      <c r="B52" s="85"/>
      <c r="C52" s="54" t="s">
        <v>56</v>
      </c>
      <c r="D52" s="85"/>
      <c r="E52" s="56">
        <v>10.0</v>
      </c>
      <c r="F52" s="57">
        <v>9000.0</v>
      </c>
      <c r="G52" s="58">
        <v>90000.0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2.0" customHeight="1">
      <c r="A53" s="52"/>
      <c r="B53" s="66"/>
      <c r="C53" s="54" t="s">
        <v>57</v>
      </c>
      <c r="D53" s="66"/>
      <c r="E53" s="56">
        <v>6.0</v>
      </c>
      <c r="F53" s="57"/>
      <c r="G53" s="58">
        <v>39160.0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2.0" customHeight="1">
      <c r="A54" s="26"/>
      <c r="B54" s="66"/>
      <c r="C54" s="54" t="s">
        <v>58</v>
      </c>
      <c r="D54" s="66"/>
      <c r="E54" s="56">
        <v>18.0</v>
      </c>
      <c r="F54" s="57">
        <v>43500.0</v>
      </c>
      <c r="G54" s="58">
        <v>783000.0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2.0" customHeight="1">
      <c r="A55" s="26"/>
      <c r="B55" s="66"/>
      <c r="C55" s="54" t="s">
        <v>59</v>
      </c>
      <c r="D55" s="66"/>
      <c r="E55" s="67">
        <v>1.0</v>
      </c>
      <c r="F55" s="57">
        <v>75000.0</v>
      </c>
      <c r="G55" s="58">
        <v>75000.0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2.75" customHeight="1">
      <c r="A56" s="79"/>
      <c r="B56" s="66"/>
      <c r="C56" s="54" t="s">
        <v>60</v>
      </c>
      <c r="D56" s="66"/>
      <c r="E56" s="56">
        <v>2.0</v>
      </c>
      <c r="F56" s="57"/>
      <c r="G56" s="58">
        <v>85000.0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2.75" customHeight="1">
      <c r="A57" s="52"/>
      <c r="B57" s="66"/>
      <c r="C57" s="54" t="s">
        <v>61</v>
      </c>
      <c r="D57" s="66"/>
      <c r="E57" s="67">
        <v>15.0</v>
      </c>
      <c r="F57" s="57"/>
      <c r="G57" s="58">
        <v>130000.0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2.75" customHeight="1">
      <c r="A58" s="52"/>
      <c r="B58" s="66"/>
      <c r="C58" s="54" t="s">
        <v>62</v>
      </c>
      <c r="D58" s="66"/>
      <c r="E58" s="67">
        <v>5.0</v>
      </c>
      <c r="F58" s="57"/>
      <c r="G58" s="58">
        <v>50000.0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4.25" customHeight="1">
      <c r="A59" s="79"/>
      <c r="B59" s="66"/>
      <c r="C59" s="93" t="s">
        <v>63</v>
      </c>
      <c r="D59" s="66"/>
      <c r="E59" s="56">
        <v>8.0</v>
      </c>
      <c r="F59" s="57"/>
      <c r="G59" s="58">
        <v>450000.0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2.75" customHeight="1">
      <c r="A60" s="65"/>
      <c r="B60" s="66"/>
      <c r="C60" s="54" t="s">
        <v>64</v>
      </c>
      <c r="D60" s="66"/>
      <c r="E60" s="56">
        <v>7.0</v>
      </c>
      <c r="F60" s="57">
        <v>35000.0</v>
      </c>
      <c r="G60" s="58">
        <v>210000.0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2.75" customHeight="1">
      <c r="A61" s="52"/>
      <c r="B61" s="66"/>
      <c r="C61" s="54" t="s">
        <v>65</v>
      </c>
      <c r="D61" s="66"/>
      <c r="E61" s="56">
        <v>60.0</v>
      </c>
      <c r="F61" s="57"/>
      <c r="G61" s="58">
        <v>180000.0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2.75" customHeight="1">
      <c r="A62" s="94"/>
      <c r="B62" s="95"/>
      <c r="C62" s="96" t="s">
        <v>66</v>
      </c>
      <c r="D62" s="95"/>
      <c r="E62" s="97">
        <v>5.0</v>
      </c>
      <c r="F62" s="98"/>
      <c r="G62" s="99">
        <v>60000.0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2.75" customHeight="1">
      <c r="A63" s="94"/>
      <c r="B63" s="100"/>
      <c r="C63" s="101" t="s">
        <v>67</v>
      </c>
      <c r="D63" s="100"/>
      <c r="E63" s="102">
        <v>1.0</v>
      </c>
      <c r="F63" s="98"/>
      <c r="G63" s="99">
        <v>1589000.0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2.75" customHeight="1">
      <c r="A64" s="42">
        <v>44690.0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2.75" customHeight="1">
      <c r="A65" s="65"/>
      <c r="B65" s="66"/>
      <c r="C65" s="54" t="s">
        <v>68</v>
      </c>
      <c r="D65" s="66"/>
      <c r="E65" s="56" t="s">
        <v>69</v>
      </c>
      <c r="F65" s="57">
        <v>12500.0</v>
      </c>
      <c r="G65" s="58">
        <v>18450.0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2.75" customHeight="1">
      <c r="A66" s="42">
        <v>44691.0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2.75" customHeight="1">
      <c r="A67" s="75"/>
      <c r="B67" s="66"/>
      <c r="C67" s="54" t="s">
        <v>70</v>
      </c>
      <c r="D67" s="66"/>
      <c r="E67" s="56"/>
      <c r="F67" s="57"/>
      <c r="G67" s="58">
        <v>35000.0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2.75" customHeight="1">
      <c r="A68" s="65"/>
      <c r="B68" s="66"/>
      <c r="C68" s="54" t="s">
        <v>71</v>
      </c>
      <c r="D68" s="66"/>
      <c r="E68" s="56"/>
      <c r="F68" s="57"/>
      <c r="G68" s="58">
        <v>65000.0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2.75" customHeight="1">
      <c r="A69" s="52"/>
      <c r="B69" s="66"/>
      <c r="C69" s="54" t="s">
        <v>60</v>
      </c>
      <c r="D69" s="66"/>
      <c r="E69" s="56"/>
      <c r="F69" s="57"/>
      <c r="G69" s="58">
        <v>38000.0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2.75" customHeight="1">
      <c r="A70" s="65"/>
      <c r="B70" s="66"/>
      <c r="C70" s="54" t="s">
        <v>72</v>
      </c>
      <c r="D70" s="66"/>
      <c r="E70" s="56"/>
      <c r="F70" s="57"/>
      <c r="G70" s="58">
        <v>200000.0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2.75" customHeight="1">
      <c r="A71" s="42">
        <v>44692.0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2.75" customHeight="1">
      <c r="A72" s="65"/>
      <c r="B72" s="66"/>
      <c r="C72" s="54" t="s">
        <v>60</v>
      </c>
      <c r="D72" s="66"/>
      <c r="E72" s="56"/>
      <c r="F72" s="57"/>
      <c r="G72" s="58">
        <v>38000.0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2.75" customHeight="1">
      <c r="A73" s="65"/>
      <c r="B73" s="66"/>
      <c r="C73" s="54" t="s">
        <v>60</v>
      </c>
      <c r="D73" s="66"/>
      <c r="E73" s="56"/>
      <c r="F73" s="57"/>
      <c r="G73" s="58">
        <v>26000.0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2.75" customHeight="1">
      <c r="A75" s="65"/>
      <c r="B75" s="66"/>
      <c r="C75" s="54" t="s">
        <v>74</v>
      </c>
      <c r="D75" s="66"/>
      <c r="E75" s="56"/>
      <c r="F75" s="57"/>
      <c r="G75" s="58">
        <v>24000.0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2.75" customHeight="1">
      <c r="A76" s="52"/>
      <c r="B76" s="66"/>
      <c r="C76" s="54" t="s">
        <v>75</v>
      </c>
      <c r="D76" s="66"/>
      <c r="E76" s="56"/>
      <c r="F76" s="57"/>
      <c r="G76" s="58">
        <v>90000.0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2.75" customHeight="1">
      <c r="A77" s="52"/>
      <c r="B77" s="66"/>
      <c r="C77" s="54" t="s">
        <v>76</v>
      </c>
      <c r="D77" s="66"/>
      <c r="E77" s="56"/>
      <c r="F77" s="57"/>
      <c r="G77" s="58">
        <v>45000.0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2.75" customHeight="1">
      <c r="A78" s="52"/>
      <c r="B78" s="66"/>
      <c r="C78" s="54" t="s">
        <v>77</v>
      </c>
      <c r="D78" s="66"/>
      <c r="E78" s="56"/>
      <c r="F78" s="57"/>
      <c r="G78" s="58">
        <v>20000.0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2.75" customHeight="1">
      <c r="A79" s="65"/>
      <c r="B79" s="66"/>
      <c r="C79" s="54" t="s">
        <v>78</v>
      </c>
      <c r="D79" s="66"/>
      <c r="E79" s="56"/>
      <c r="F79" s="57"/>
      <c r="G79" s="58">
        <v>35000.0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2.75" customHeight="1">
      <c r="A80" s="65"/>
      <c r="B80" s="66"/>
      <c r="C80" s="54" t="s">
        <v>79</v>
      </c>
      <c r="D80" s="66"/>
      <c r="E80" s="56"/>
      <c r="F80" s="57"/>
      <c r="G80" s="58">
        <v>3860000.0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2.75" customHeight="1">
      <c r="A81" s="42">
        <v>44693.0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2.75" customHeight="1">
      <c r="A83" s="65"/>
      <c r="B83" s="106"/>
      <c r="C83" s="107" t="s">
        <v>81</v>
      </c>
      <c r="D83" s="106"/>
      <c r="E83" s="56"/>
      <c r="F83" s="57"/>
      <c r="G83" s="58">
        <v>56000.0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2.75" customHeight="1">
      <c r="A84" s="52"/>
      <c r="B84" s="66"/>
      <c r="C84" s="54" t="s">
        <v>82</v>
      </c>
      <c r="D84" s="66"/>
      <c r="E84" s="56"/>
      <c r="F84" s="57"/>
      <c r="G84" s="58">
        <v>45000.0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52"/>
      <c r="B85" s="66"/>
      <c r="C85" s="108" t="s">
        <v>83</v>
      </c>
      <c r="D85" s="66"/>
      <c r="E85" s="56"/>
      <c r="F85" s="57"/>
      <c r="G85" s="58">
        <v>45000.0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2.75" customHeight="1">
      <c r="A86" s="52"/>
      <c r="B86" s="66"/>
      <c r="C86" s="54" t="s">
        <v>84</v>
      </c>
      <c r="D86" s="66"/>
      <c r="E86" s="56"/>
      <c r="F86" s="57"/>
      <c r="G86" s="58">
        <v>20000.0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2.75" customHeight="1">
      <c r="A87" s="52"/>
      <c r="B87" s="66"/>
      <c r="C87" s="54" t="s">
        <v>85</v>
      </c>
      <c r="D87" s="66"/>
      <c r="E87" s="56"/>
      <c r="F87" s="57"/>
      <c r="G87" s="58">
        <v>1589000.0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8694.0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2.75" customHeight="1">
      <c r="A89" s="52"/>
      <c r="B89" s="66"/>
      <c r="C89" s="54" t="s">
        <v>87</v>
      </c>
      <c r="D89" s="66"/>
      <c r="E89" s="67">
        <v>1656.0</v>
      </c>
      <c r="F89" s="57"/>
      <c r="G89" s="58">
        <v>62928.0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2.75" customHeight="1">
      <c r="A90" s="65"/>
      <c r="B90" s="66"/>
      <c r="C90" s="54" t="s">
        <v>88</v>
      </c>
      <c r="D90" s="66"/>
      <c r="E90" s="56">
        <v>1.0</v>
      </c>
      <c r="F90" s="57"/>
      <c r="G90" s="58">
        <v>41500.0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2.75" customHeight="1">
      <c r="A91" s="52"/>
      <c r="B91" s="66"/>
      <c r="C91" s="54" t="s">
        <v>89</v>
      </c>
      <c r="D91" s="66"/>
      <c r="E91" s="56">
        <v>11.0</v>
      </c>
      <c r="F91" s="57">
        <v>6500.0</v>
      </c>
      <c r="G91" s="58">
        <v>71500.0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2.75" customHeight="1">
      <c r="A92" s="65"/>
      <c r="B92" s="66"/>
      <c r="C92" s="110" t="s">
        <v>90</v>
      </c>
      <c r="D92" s="111"/>
      <c r="E92" s="112"/>
      <c r="F92" s="113"/>
      <c r="G92" s="114">
        <v>500000.0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2.75" customHeight="1">
      <c r="A93" s="42">
        <v>44694.0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2.75" customHeight="1">
      <c r="A94" s="52"/>
      <c r="B94" s="66"/>
      <c r="C94" s="54" t="s">
        <v>91</v>
      </c>
      <c r="D94" s="66"/>
      <c r="E94" s="56"/>
      <c r="F94" s="57"/>
      <c r="G94" s="58">
        <v>95000.0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2.75" customHeight="1">
      <c r="A95" s="52"/>
      <c r="B95" s="66"/>
      <c r="C95" s="54" t="s">
        <v>60</v>
      </c>
      <c r="D95" s="66"/>
      <c r="E95" s="56"/>
      <c r="F95" s="57"/>
      <c r="G95" s="58">
        <v>110000.0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2.75" customHeight="1">
      <c r="A96" s="52"/>
      <c r="B96" s="66"/>
      <c r="C96" s="110" t="s">
        <v>92</v>
      </c>
      <c r="D96" s="111"/>
      <c r="E96" s="112"/>
      <c r="F96" s="113"/>
      <c r="G96" s="114">
        <v>1500000.0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2.75" customHeight="1">
      <c r="A97" s="42">
        <v>44695.0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2.75" customHeight="1">
      <c r="A98" s="65"/>
      <c r="B98" s="66"/>
      <c r="C98" s="54" t="s">
        <v>93</v>
      </c>
      <c r="D98" s="66"/>
      <c r="E98" s="56">
        <v>3.0</v>
      </c>
      <c r="F98" s="57">
        <v>12000.0</v>
      </c>
      <c r="G98" s="58">
        <v>36000.0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2.75" customHeight="1">
      <c r="A99" s="65"/>
      <c r="B99" s="66"/>
      <c r="C99" s="54" t="s">
        <v>94</v>
      </c>
      <c r="D99" s="66"/>
      <c r="E99" s="56">
        <v>20.0</v>
      </c>
      <c r="F99" s="57">
        <v>49000.0</v>
      </c>
      <c r="G99" s="58">
        <v>980000.0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2.75" customHeight="1">
      <c r="A100" s="65"/>
      <c r="B100" s="66"/>
      <c r="C100" s="54" t="s">
        <v>95</v>
      </c>
      <c r="D100" s="66"/>
      <c r="E100" s="56">
        <v>4.0</v>
      </c>
      <c r="F100" s="57">
        <v>60000.0</v>
      </c>
      <c r="G100" s="58">
        <v>240000.0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2.75" customHeight="1">
      <c r="A101" s="52"/>
      <c r="B101" s="66"/>
      <c r="C101" s="54" t="s">
        <v>91</v>
      </c>
      <c r="D101" s="66"/>
      <c r="E101" s="56"/>
      <c r="F101" s="57"/>
      <c r="G101" s="58">
        <v>50000.0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2.75" customHeight="1">
      <c r="A102" s="65"/>
      <c r="B102" s="66"/>
      <c r="C102" s="54" t="s">
        <v>96</v>
      </c>
      <c r="D102" s="66"/>
      <c r="E102" s="56">
        <v>3.0</v>
      </c>
      <c r="F102" s="57"/>
      <c r="G102" s="58">
        <v>120000.0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2.75" customHeight="1">
      <c r="A103" s="52"/>
      <c r="B103" s="66"/>
      <c r="C103" s="54" t="s">
        <v>15</v>
      </c>
      <c r="D103" s="66"/>
      <c r="E103" s="56">
        <v>3.0</v>
      </c>
      <c r="F103" s="57"/>
      <c r="G103" s="58">
        <v>30000.0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2.75" customHeight="1">
      <c r="A104" s="65"/>
      <c r="B104" s="66"/>
      <c r="C104" s="54" t="s">
        <v>97</v>
      </c>
      <c r="D104" s="66"/>
      <c r="E104" s="56">
        <v>4.0</v>
      </c>
      <c r="F104" s="57"/>
      <c r="G104" s="58">
        <v>80000.0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2.75" customHeight="1">
      <c r="A105" s="52"/>
      <c r="B105" s="66"/>
      <c r="C105" s="54" t="s">
        <v>98</v>
      </c>
      <c r="D105" s="66"/>
      <c r="E105" s="56">
        <v>3.0</v>
      </c>
      <c r="F105" s="57"/>
      <c r="G105" s="58">
        <v>50000.0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2.75" customHeight="1">
      <c r="A106" s="65"/>
      <c r="B106" s="66"/>
      <c r="C106" s="54" t="s">
        <v>99</v>
      </c>
      <c r="D106" s="66"/>
      <c r="E106" s="56"/>
      <c r="F106" s="57"/>
      <c r="G106" s="58">
        <v>70000.0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6.5" customHeight="1">
      <c r="A107" s="52"/>
      <c r="B107" s="66"/>
      <c r="C107" s="54" t="s">
        <v>100</v>
      </c>
      <c r="D107" s="66"/>
      <c r="E107" s="67"/>
      <c r="F107" s="57"/>
      <c r="G107" s="58">
        <v>45000.0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2.75" customHeight="1">
      <c r="A108" s="65"/>
      <c r="B108" s="66"/>
      <c r="C108" s="54" t="s">
        <v>101</v>
      </c>
      <c r="D108" s="66"/>
      <c r="E108" s="67">
        <v>40.0</v>
      </c>
      <c r="F108" s="57"/>
      <c r="G108" s="58">
        <v>120000.0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2.75" customHeight="1">
      <c r="A109" s="52"/>
      <c r="B109" s="66"/>
      <c r="C109" s="54" t="s">
        <v>102</v>
      </c>
      <c r="D109" s="66"/>
      <c r="E109" s="56">
        <v>20.0</v>
      </c>
      <c r="F109" s="57"/>
      <c r="G109" s="58">
        <v>300000.0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2.75" customHeight="1">
      <c r="A110" s="65"/>
      <c r="B110" s="66"/>
      <c r="C110" s="54" t="s">
        <v>103</v>
      </c>
      <c r="D110" s="66"/>
      <c r="E110" s="56"/>
      <c r="F110" s="57"/>
      <c r="G110" s="58">
        <v>1589000.0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2.75" customHeight="1">
      <c r="A111" s="52"/>
      <c r="B111" s="66"/>
      <c r="C111" s="54" t="s">
        <v>60</v>
      </c>
      <c r="D111" s="66"/>
      <c r="E111" s="56">
        <v>3.0</v>
      </c>
      <c r="F111" s="57"/>
      <c r="G111" s="58">
        <v>60000.0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2.75" customHeight="1">
      <c r="A112" s="42">
        <v>44696.0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2.75" customHeight="1">
      <c r="A113" s="65"/>
      <c r="B113" s="66"/>
      <c r="C113" s="54" t="s">
        <v>104</v>
      </c>
      <c r="D113" s="66"/>
      <c r="E113" s="56">
        <v>3.0</v>
      </c>
      <c r="F113" s="57"/>
      <c r="G113" s="58">
        <v>96000.0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2.75" customHeight="1">
      <c r="A114" s="65"/>
      <c r="B114" s="66"/>
      <c r="C114" s="54" t="s">
        <v>105</v>
      </c>
      <c r="D114" s="66"/>
      <c r="E114" s="56">
        <v>3.0</v>
      </c>
      <c r="F114" s="57"/>
      <c r="G114" s="58">
        <v>60000.0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17000.0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2.75" customHeight="1">
      <c r="A116" s="65"/>
      <c r="B116" s="66"/>
      <c r="C116" s="54" t="s">
        <v>108</v>
      </c>
      <c r="D116" s="66"/>
      <c r="E116" s="120"/>
      <c r="F116" s="119"/>
      <c r="G116" s="58">
        <v>50000.0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2.75" customHeight="1">
      <c r="A117" s="26"/>
      <c r="B117" s="66"/>
      <c r="C117" s="54" t="s">
        <v>109</v>
      </c>
      <c r="D117" s="66"/>
      <c r="E117" s="56"/>
      <c r="F117" s="57"/>
      <c r="G117" s="58">
        <v>73000.0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2.75" customHeight="1">
      <c r="A118" s="65"/>
      <c r="B118" s="66"/>
      <c r="C118" s="54" t="s">
        <v>110</v>
      </c>
      <c r="D118" s="121"/>
      <c r="E118" s="56"/>
      <c r="F118" s="122"/>
      <c r="G118" s="58">
        <v>490000.0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2.75" customHeight="1">
      <c r="A119" s="65"/>
      <c r="B119" s="66"/>
      <c r="C119" s="54" t="s">
        <v>111</v>
      </c>
      <c r="D119" s="121"/>
      <c r="E119" s="56">
        <v>60.0</v>
      </c>
      <c r="F119" s="122"/>
      <c r="G119" s="58">
        <v>180000.0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2.75" customHeight="1">
      <c r="A120" s="52"/>
      <c r="B120" s="66"/>
      <c r="C120" s="54" t="s">
        <v>91</v>
      </c>
      <c r="D120" s="66"/>
      <c r="E120" s="56">
        <v>5.0</v>
      </c>
      <c r="F120" s="57"/>
      <c r="G120" s="58">
        <v>95000.0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2.75" customHeight="1">
      <c r="A121" s="65"/>
      <c r="B121" s="66"/>
      <c r="C121" s="107" t="s">
        <v>112</v>
      </c>
      <c r="D121" s="106"/>
      <c r="E121" s="56"/>
      <c r="F121" s="123"/>
      <c r="G121" s="58">
        <v>42000.0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2.75" customHeight="1">
      <c r="A122" s="52"/>
      <c r="B122" s="66"/>
      <c r="C122" s="54" t="s">
        <v>113</v>
      </c>
      <c r="D122" s="66"/>
      <c r="E122" s="56">
        <v>7.0</v>
      </c>
      <c r="F122" s="119"/>
      <c r="G122" s="58">
        <v>83000.0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2.75" customHeight="1">
      <c r="A123" s="52"/>
      <c r="B123" s="66"/>
      <c r="C123" s="54" t="s">
        <v>102</v>
      </c>
      <c r="D123" s="66"/>
      <c r="E123" s="56">
        <v>30.0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2.75" customHeight="1">
      <c r="A124" s="65"/>
      <c r="B124" s="66"/>
      <c r="C124" s="54" t="s">
        <v>114</v>
      </c>
      <c r="D124" s="66"/>
      <c r="E124" s="56">
        <v>1.0</v>
      </c>
      <c r="F124" s="57">
        <v>59000.0</v>
      </c>
      <c r="G124" s="58">
        <v>59000.0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2.75" customHeight="1">
      <c r="A125" s="65"/>
      <c r="B125" s="66"/>
      <c r="C125" s="54" t="s">
        <v>115</v>
      </c>
      <c r="D125" s="66"/>
      <c r="E125" s="56">
        <v>4.0</v>
      </c>
      <c r="F125" s="57">
        <v>14000.0</v>
      </c>
      <c r="G125" s="58">
        <v>56000.0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2.75" customHeight="1">
      <c r="A126" s="65"/>
      <c r="B126" s="66"/>
      <c r="C126" s="107" t="s">
        <v>116</v>
      </c>
      <c r="D126" s="118"/>
      <c r="E126" s="67">
        <v>1.0</v>
      </c>
      <c r="F126" s="123">
        <v>13500.0</v>
      </c>
      <c r="G126" s="58">
        <v>13500.0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2.75" customHeight="1">
      <c r="A127" s="65"/>
      <c r="B127" s="66"/>
      <c r="C127" s="54" t="s">
        <v>117</v>
      </c>
      <c r="D127" s="66"/>
      <c r="E127" s="56">
        <v>1.0</v>
      </c>
      <c r="F127" s="57">
        <v>25000.0</v>
      </c>
      <c r="G127" s="58">
        <v>25000.0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2.75" customHeight="1">
      <c r="A128" s="52"/>
      <c r="B128" s="66"/>
      <c r="C128" s="54" t="s">
        <v>68</v>
      </c>
      <c r="D128" s="66"/>
      <c r="E128" s="67">
        <v>1076.0</v>
      </c>
      <c r="F128" s="57">
        <v>12000.0</v>
      </c>
      <c r="G128" s="58">
        <v>12912.0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2.75" customHeight="1">
      <c r="A129" s="52"/>
      <c r="B129" s="66"/>
      <c r="C129" s="110" t="s">
        <v>118</v>
      </c>
      <c r="D129" s="111"/>
      <c r="E129" s="112"/>
      <c r="F129" s="113"/>
      <c r="G129" s="114">
        <v>3300000.0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2.75" customHeight="1">
      <c r="A130" s="65"/>
      <c r="B130" s="66"/>
      <c r="C130" s="110" t="s">
        <v>119</v>
      </c>
      <c r="D130" s="111"/>
      <c r="E130" s="112"/>
      <c r="F130" s="113"/>
      <c r="G130" s="114">
        <v>2000000.0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2.75" customHeight="1">
      <c r="A131" s="42">
        <v>44697.0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2.75" customHeight="1">
      <c r="A132" s="65"/>
      <c r="B132" s="66"/>
      <c r="C132" s="54" t="s">
        <v>120</v>
      </c>
      <c r="D132" s="66"/>
      <c r="E132" s="56"/>
      <c r="F132" s="57"/>
      <c r="G132" s="58">
        <v>1476000.0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2.75" customHeight="1">
      <c r="A133" s="52"/>
      <c r="B133" s="66"/>
      <c r="C133" s="54" t="s">
        <v>121</v>
      </c>
      <c r="D133" s="66"/>
      <c r="E133" s="56"/>
      <c r="F133" s="57"/>
      <c r="G133" s="58">
        <v>300000.0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5"/>
      <c r="B135" s="59"/>
      <c r="C135" s="124" t="s">
        <v>91</v>
      </c>
      <c r="D135" s="59"/>
      <c r="E135" s="125">
        <v>8.0</v>
      </c>
      <c r="F135" s="119"/>
      <c r="G135" s="58">
        <v>72000.0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42">
        <v>44698.0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96000.0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ht="15.75" customHeight="1">
      <c r="A139" s="65"/>
      <c r="B139" s="115"/>
      <c r="C139" s="131" t="s">
        <v>125</v>
      </c>
      <c r="D139" s="115"/>
      <c r="E139" s="133">
        <v>1.0</v>
      </c>
      <c r="F139" s="57"/>
      <c r="G139" s="58">
        <v>20000.0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ht="15.75" customHeight="1">
      <c r="A140" s="65"/>
      <c r="B140" s="115"/>
      <c r="C140" s="131" t="s">
        <v>126</v>
      </c>
      <c r="D140" s="115"/>
      <c r="E140" s="132">
        <v>18.0</v>
      </c>
      <c r="F140" s="57">
        <v>43500.0</v>
      </c>
      <c r="G140" s="58">
        <v>783000.0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ht="15.75" customHeight="1">
      <c r="A141" s="65"/>
      <c r="B141" s="115"/>
      <c r="C141" s="131" t="s">
        <v>127</v>
      </c>
      <c r="D141" s="115"/>
      <c r="E141" s="132">
        <v>1.0</v>
      </c>
      <c r="F141" s="57">
        <v>23000.0</v>
      </c>
      <c r="G141" s="58">
        <v>23000.0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ht="15.75" customHeight="1">
      <c r="A142" s="52"/>
      <c r="B142" s="115"/>
      <c r="C142" s="131" t="s">
        <v>127</v>
      </c>
      <c r="D142" s="115"/>
      <c r="E142" s="132">
        <v>2.0</v>
      </c>
      <c r="F142" s="57">
        <v>23000.0</v>
      </c>
      <c r="G142" s="58">
        <v>46000.0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ht="15.75" customHeight="1">
      <c r="A143" s="52"/>
      <c r="B143" s="115"/>
      <c r="C143" s="131" t="s">
        <v>128</v>
      </c>
      <c r="D143" s="115"/>
      <c r="E143" s="132">
        <v>1.0</v>
      </c>
      <c r="F143" s="57">
        <v>88000.0</v>
      </c>
      <c r="G143" s="58">
        <v>88000.0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ht="15.75" customHeight="1">
      <c r="A144" s="65"/>
      <c r="B144" s="115"/>
      <c r="C144" s="131" t="s">
        <v>129</v>
      </c>
      <c r="D144" s="115"/>
      <c r="E144" s="133">
        <v>1.0</v>
      </c>
      <c r="F144" s="57">
        <v>1598000.0</v>
      </c>
      <c r="G144" s="58">
        <v>1589000.0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ht="15.75" customHeight="1">
      <c r="A145" s="65"/>
      <c r="B145" s="115"/>
      <c r="C145" s="131" t="s">
        <v>130</v>
      </c>
      <c r="D145" s="115"/>
      <c r="E145" s="132"/>
      <c r="F145" s="119"/>
      <c r="G145" s="58">
        <v>85000.0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ht="15.75" customHeight="1">
      <c r="A146" s="52"/>
      <c r="B146" s="115"/>
      <c r="C146" s="131" t="s">
        <v>131</v>
      </c>
      <c r="D146" s="115"/>
      <c r="E146" s="133"/>
      <c r="F146" s="57"/>
      <c r="G146" s="58">
        <v>650000.0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ht="15.75" customHeight="1">
      <c r="A148" s="65"/>
      <c r="B148" s="59"/>
      <c r="C148" s="124" t="s">
        <v>41</v>
      </c>
      <c r="D148" s="59"/>
      <c r="E148" s="125" t="s">
        <v>132</v>
      </c>
      <c r="F148" s="57">
        <v>23000.0</v>
      </c>
      <c r="G148" s="58">
        <v>30866.0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2"/>
      <c r="B149" s="115"/>
      <c r="C149" s="131" t="s">
        <v>130</v>
      </c>
      <c r="D149" s="115"/>
      <c r="E149" s="136">
        <v>44835.0</v>
      </c>
      <c r="F149" s="57">
        <v>21000.0</v>
      </c>
      <c r="G149" s="58">
        <v>23688.0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ht="15.75" customHeight="1">
      <c r="A150" s="65"/>
      <c r="B150" s="59"/>
      <c r="C150" s="124" t="s">
        <v>91</v>
      </c>
      <c r="D150" s="66"/>
      <c r="E150" s="56">
        <v>8.0</v>
      </c>
      <c r="F150" s="57">
        <v>9000.0</v>
      </c>
      <c r="G150" s="58">
        <v>72000.0</v>
      </c>
      <c r="H150" s="59"/>
    </row>
    <row r="151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ht="15.75" customHeight="1">
      <c r="A152" s="52"/>
      <c r="B152" s="59"/>
      <c r="C152" s="137" t="s">
        <v>133</v>
      </c>
      <c r="D152" s="111"/>
      <c r="E152" s="112"/>
      <c r="F152" s="113"/>
      <c r="G152" s="114">
        <v>1000000.0</v>
      </c>
      <c r="H152" s="59"/>
    </row>
    <row r="153" ht="15.75" customHeight="1">
      <c r="A153" s="42">
        <v>44700.0</v>
      </c>
      <c r="B153" s="49"/>
      <c r="C153" s="140"/>
      <c r="D153" s="105"/>
      <c r="E153" s="46"/>
      <c r="F153" s="47"/>
      <c r="G153" s="48"/>
      <c r="H153" s="49"/>
    </row>
    <row r="154" ht="15.75" customHeight="1">
      <c r="A154" s="65"/>
      <c r="B154" s="59"/>
      <c r="C154" s="124" t="s">
        <v>134</v>
      </c>
      <c r="D154" s="104"/>
      <c r="E154" s="56"/>
      <c r="F154" s="57"/>
      <c r="G154" s="58">
        <v>190000.0</v>
      </c>
      <c r="H154" s="59"/>
    </row>
    <row r="155" ht="15.75" customHeight="1">
      <c r="A155" s="52"/>
      <c r="B155" s="59"/>
      <c r="C155" s="124" t="s">
        <v>135</v>
      </c>
      <c r="D155" s="66"/>
      <c r="E155" s="56"/>
      <c r="F155" s="57"/>
      <c r="G155" s="58">
        <v>210000.0</v>
      </c>
      <c r="H155" s="59"/>
    </row>
    <row r="156" ht="15.75" customHeight="1">
      <c r="A156" s="65"/>
      <c r="B156" s="59"/>
      <c r="C156" s="124" t="s">
        <v>136</v>
      </c>
      <c r="D156" s="66"/>
      <c r="E156" s="56"/>
      <c r="F156" s="57"/>
      <c r="G156" s="58">
        <v>1589000.0</v>
      </c>
      <c r="H156" s="59"/>
    </row>
    <row r="157" ht="15.75" customHeight="1">
      <c r="A157" s="65"/>
      <c r="B157" s="59"/>
      <c r="C157" s="124" t="s">
        <v>60</v>
      </c>
      <c r="D157" s="66"/>
      <c r="E157" s="56"/>
      <c r="F157" s="57"/>
      <c r="G157" s="58">
        <v>38000.0</v>
      </c>
      <c r="H157" s="59"/>
    </row>
    <row r="158" ht="15.75" customHeight="1">
      <c r="A158" s="42">
        <v>44701.0</v>
      </c>
      <c r="B158" s="49"/>
      <c r="C158" s="140"/>
      <c r="D158" s="49"/>
      <c r="E158" s="141"/>
      <c r="F158" s="47"/>
      <c r="G158" s="48"/>
      <c r="H158" s="49"/>
    </row>
    <row r="159" ht="15.75" customHeight="1">
      <c r="A159" s="65"/>
      <c r="B159" s="59"/>
      <c r="C159" s="137" t="s">
        <v>137</v>
      </c>
      <c r="D159" s="142"/>
      <c r="E159" s="143"/>
      <c r="F159" s="113"/>
      <c r="G159" s="114">
        <v>6200000.0</v>
      </c>
      <c r="H159" s="59"/>
    </row>
    <row r="160" ht="15.75" customHeight="1">
      <c r="A160" s="52"/>
      <c r="B160" s="59"/>
      <c r="C160" s="124" t="s">
        <v>138</v>
      </c>
      <c r="D160" s="59"/>
      <c r="E160" s="125">
        <v>1.0</v>
      </c>
      <c r="F160" s="57"/>
      <c r="G160" s="58">
        <v>1963640.0</v>
      </c>
      <c r="H160" s="59"/>
    </row>
    <row r="161" ht="15.75" customHeight="1">
      <c r="A161" s="65"/>
      <c r="B161" s="59"/>
      <c r="C161" s="124" t="s">
        <v>139</v>
      </c>
      <c r="D161" s="59"/>
      <c r="E161" s="125"/>
      <c r="F161" s="119"/>
      <c r="G161" s="58">
        <v>96000.0</v>
      </c>
      <c r="H161" s="59"/>
    </row>
    <row r="162" ht="15.75" customHeight="1">
      <c r="A162" s="42">
        <v>44702.0</v>
      </c>
      <c r="B162" s="49"/>
      <c r="C162" s="140"/>
      <c r="D162" s="49"/>
      <c r="E162" s="141"/>
      <c r="F162" s="135"/>
      <c r="G162" s="48"/>
      <c r="H162" s="49"/>
    </row>
    <row r="163" ht="15.75" customHeight="1">
      <c r="A163" s="52"/>
      <c r="B163" s="59"/>
      <c r="C163" s="124" t="s">
        <v>140</v>
      </c>
      <c r="D163" s="59"/>
      <c r="E163" s="125"/>
      <c r="F163" s="57"/>
      <c r="G163" s="58">
        <v>40000.0</v>
      </c>
      <c r="H163" s="59"/>
    </row>
    <row r="164" ht="15.75" customHeight="1">
      <c r="A164" s="52"/>
      <c r="B164" s="59"/>
      <c r="C164" s="124" t="s">
        <v>141</v>
      </c>
      <c r="D164" s="59"/>
      <c r="E164" s="125">
        <v>5.0</v>
      </c>
      <c r="F164" s="119"/>
      <c r="G164" s="58">
        <v>33000.0</v>
      </c>
      <c r="H164" s="59"/>
    </row>
    <row r="165" ht="15.75" customHeight="1">
      <c r="A165" s="65"/>
      <c r="B165" s="59"/>
      <c r="C165" s="124" t="s">
        <v>87</v>
      </c>
      <c r="D165" s="59"/>
      <c r="E165" s="125">
        <v>1.0</v>
      </c>
      <c r="F165" s="57"/>
      <c r="G165" s="58">
        <v>39000.0</v>
      </c>
      <c r="H165" s="59"/>
    </row>
    <row r="166" ht="15.75" customHeight="1">
      <c r="A166" s="65"/>
      <c r="B166" s="59"/>
      <c r="C166" s="124" t="s">
        <v>142</v>
      </c>
      <c r="D166" s="59"/>
      <c r="E166" s="125">
        <v>1.0</v>
      </c>
      <c r="F166" s="119"/>
      <c r="G166" s="58">
        <v>26000.0</v>
      </c>
      <c r="H166" s="59"/>
    </row>
    <row r="167" ht="15.75" customHeight="1">
      <c r="A167" s="65"/>
      <c r="B167" s="59"/>
      <c r="C167" s="124" t="s">
        <v>143</v>
      </c>
      <c r="D167" s="59"/>
      <c r="E167" s="125"/>
      <c r="F167" s="57"/>
      <c r="G167" s="58">
        <v>95000.0</v>
      </c>
      <c r="H167" s="59"/>
    </row>
    <row r="168" ht="15.75" customHeight="1">
      <c r="A168" s="65"/>
      <c r="B168" s="59"/>
      <c r="C168" s="137" t="s">
        <v>144</v>
      </c>
      <c r="D168" s="142"/>
      <c r="E168" s="143"/>
      <c r="F168" s="113"/>
      <c r="G168" s="114">
        <v>2000000.0</v>
      </c>
      <c r="H168" s="142"/>
    </row>
    <row r="169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312000.0</v>
      </c>
      <c r="H169" s="59"/>
      <c r="J169" s="23" t="s">
        <v>0</v>
      </c>
    </row>
    <row r="17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270000.0</v>
      </c>
      <c r="H170" s="59"/>
    </row>
    <row r="171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ht="15.75" customHeight="1">
      <c r="A172" s="52"/>
      <c r="B172" s="59"/>
      <c r="C172" s="124" t="s">
        <v>99</v>
      </c>
      <c r="D172" s="59"/>
      <c r="E172" s="125">
        <v>1.1</v>
      </c>
      <c r="F172" s="57"/>
      <c r="G172" s="58">
        <v>66000.0</v>
      </c>
      <c r="H172" s="59"/>
    </row>
    <row r="173" ht="15.75" customHeight="1">
      <c r="A173" s="65"/>
      <c r="B173" s="59"/>
      <c r="C173" s="124"/>
      <c r="D173" s="59"/>
      <c r="E173" s="125"/>
      <c r="F173" s="57"/>
      <c r="G173" s="58"/>
      <c r="H173" s="59"/>
    </row>
    <row r="174" ht="15.75" customHeight="1">
      <c r="A174" s="42">
        <v>44706.0</v>
      </c>
      <c r="B174" s="49"/>
      <c r="C174" s="140"/>
      <c r="D174" s="49"/>
      <c r="E174" s="141"/>
      <c r="F174" s="47"/>
      <c r="G174" s="48"/>
      <c r="H174" s="49"/>
    </row>
    <row r="175" ht="15.75" customHeight="1">
      <c r="A175" s="52"/>
      <c r="B175" s="59"/>
      <c r="C175" s="124" t="s">
        <v>148</v>
      </c>
      <c r="D175" s="59"/>
      <c r="E175" s="125"/>
      <c r="F175" s="57"/>
      <c r="G175" s="58">
        <v>65000.0</v>
      </c>
      <c r="H175" s="59"/>
    </row>
    <row r="176" ht="15.75" customHeight="1">
      <c r="A176" s="65"/>
      <c r="B176" s="59"/>
      <c r="C176" s="124" t="s">
        <v>149</v>
      </c>
      <c r="D176" s="59"/>
      <c r="E176" s="125">
        <v>2.0</v>
      </c>
      <c r="F176" s="57"/>
      <c r="G176" s="58">
        <v>24000.0</v>
      </c>
      <c r="H176" s="59"/>
    </row>
    <row r="177" ht="15.75" customHeight="1">
      <c r="A177" s="52"/>
      <c r="B177" s="59"/>
      <c r="C177" s="124" t="s">
        <v>150</v>
      </c>
      <c r="D177" s="59"/>
      <c r="E177" s="125">
        <v>2.0</v>
      </c>
      <c r="F177" s="57"/>
      <c r="G177" s="58">
        <v>60000.0</v>
      </c>
      <c r="H177" s="59"/>
    </row>
    <row r="178" ht="15.75" customHeight="1">
      <c r="A178" s="65"/>
      <c r="B178" s="59"/>
      <c r="C178" s="124"/>
      <c r="D178" s="59"/>
      <c r="E178" s="125"/>
      <c r="F178" s="119"/>
      <c r="G178" s="58"/>
      <c r="H178" s="59"/>
    </row>
    <row r="179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20000.0</v>
      </c>
      <c r="H181" s="59"/>
    </row>
    <row r="182" ht="15.75" customHeight="1">
      <c r="A182" s="65"/>
      <c r="B182" s="59"/>
      <c r="C182" s="124" t="s">
        <v>149</v>
      </c>
      <c r="D182" s="59"/>
      <c r="E182" s="125">
        <v>2.0</v>
      </c>
      <c r="F182" s="119"/>
      <c r="G182" s="58"/>
      <c r="H182" s="59"/>
    </row>
    <row r="183" ht="15.75" customHeight="1">
      <c r="A183" s="65"/>
      <c r="B183" s="59"/>
      <c r="C183" s="124" t="s">
        <v>153</v>
      </c>
      <c r="D183" s="59"/>
      <c r="E183" s="71">
        <v>5.0</v>
      </c>
      <c r="F183" s="119"/>
      <c r="G183" s="58">
        <v>70000.0</v>
      </c>
      <c r="H183" s="59"/>
    </row>
    <row r="184" ht="15.75" customHeight="1">
      <c r="A184" s="42">
        <v>44705.0</v>
      </c>
      <c r="B184" s="49"/>
      <c r="C184" s="140"/>
      <c r="D184" s="49"/>
      <c r="E184" s="141"/>
      <c r="F184" s="47"/>
      <c r="G184" s="48"/>
      <c r="H184" s="49"/>
    </row>
    <row r="185" ht="15.75" customHeight="1">
      <c r="A185" s="65"/>
      <c r="B185" s="59"/>
      <c r="C185" s="124" t="s">
        <v>153</v>
      </c>
      <c r="D185" s="59"/>
      <c r="E185" s="125">
        <v>4.0</v>
      </c>
      <c r="F185" s="57"/>
      <c r="G185" s="58"/>
      <c r="H185" s="59"/>
    </row>
    <row r="186" ht="15.75" customHeight="1">
      <c r="A186" s="65"/>
      <c r="B186" s="59"/>
      <c r="C186" s="124" t="s">
        <v>154</v>
      </c>
      <c r="D186" s="59"/>
      <c r="E186" s="125">
        <v>1.0</v>
      </c>
      <c r="F186" s="57"/>
      <c r="G186" s="58" t="s">
        <v>155</v>
      </c>
      <c r="H186" s="59"/>
    </row>
    <row r="187" ht="15.75" customHeight="1">
      <c r="A187" s="42">
        <v>44706.0</v>
      </c>
      <c r="B187" s="49"/>
      <c r="C187" s="140"/>
      <c r="D187" s="49"/>
      <c r="E187" s="145"/>
      <c r="F187" s="135"/>
      <c r="G187" s="48"/>
      <c r="H187" s="49"/>
    </row>
    <row r="188" ht="15.75" customHeight="1">
      <c r="A188" s="52"/>
      <c r="B188" s="59"/>
      <c r="C188" s="124" t="s">
        <v>156</v>
      </c>
      <c r="D188" s="59"/>
      <c r="E188" s="125">
        <v>6.0</v>
      </c>
      <c r="F188" s="119"/>
      <c r="G188" s="58">
        <v>95000.0</v>
      </c>
      <c r="H188" s="59"/>
    </row>
    <row r="189" ht="15.75" customHeight="1">
      <c r="A189" s="65"/>
      <c r="B189" s="59"/>
      <c r="C189" s="124" t="s">
        <v>157</v>
      </c>
      <c r="D189" s="59"/>
      <c r="E189" s="125">
        <v>1.0</v>
      </c>
      <c r="F189" s="57"/>
      <c r="G189" s="58">
        <v>1589000.0</v>
      </c>
      <c r="H189" s="59"/>
    </row>
    <row r="190" ht="15.75" customHeight="1">
      <c r="A190" s="65"/>
      <c r="B190" s="59"/>
      <c r="C190" s="124" t="s">
        <v>158</v>
      </c>
      <c r="D190" s="59"/>
      <c r="E190" s="125">
        <v>2.0</v>
      </c>
      <c r="F190" s="57"/>
      <c r="G190" s="58">
        <v>36000.0</v>
      </c>
      <c r="H190" s="59"/>
    </row>
    <row r="191" ht="15.75" customHeight="1">
      <c r="A191" s="65"/>
      <c r="B191" s="59"/>
      <c r="C191" s="124" t="s">
        <v>159</v>
      </c>
      <c r="D191" s="59"/>
      <c r="E191" s="125">
        <v>1.0</v>
      </c>
      <c r="F191" s="57"/>
      <c r="G191" s="58">
        <v>40000.0</v>
      </c>
      <c r="H191" s="59"/>
    </row>
    <row r="192" ht="15.75" customHeight="1">
      <c r="A192" s="65"/>
      <c r="B192" s="59"/>
      <c r="C192" s="124" t="s">
        <v>160</v>
      </c>
      <c r="D192" s="59"/>
      <c r="E192" s="125">
        <v>6.0</v>
      </c>
      <c r="F192" s="57">
        <v>49500.0</v>
      </c>
      <c r="G192" s="58">
        <v>297000.0</v>
      </c>
      <c r="H192" s="59"/>
    </row>
    <row r="193" ht="15.75" customHeight="1">
      <c r="A193" s="65"/>
      <c r="B193" s="59"/>
      <c r="C193" s="124" t="s">
        <v>161</v>
      </c>
      <c r="D193" s="59"/>
      <c r="E193" s="125">
        <v>4.0</v>
      </c>
      <c r="F193" s="57">
        <v>5500.0</v>
      </c>
      <c r="G193" s="58">
        <v>22000.0</v>
      </c>
      <c r="H193" s="59"/>
    </row>
    <row r="194" ht="15.75" customHeight="1">
      <c r="A194" s="65"/>
      <c r="B194" s="59"/>
      <c r="C194" s="124" t="s">
        <v>162</v>
      </c>
      <c r="D194" s="59"/>
      <c r="E194" s="125">
        <v>1.0</v>
      </c>
      <c r="F194" s="57">
        <v>70000.0</v>
      </c>
      <c r="G194" s="58">
        <v>70000.0</v>
      </c>
      <c r="H194" s="59"/>
    </row>
    <row r="195" ht="15.75" customHeight="1">
      <c r="A195" s="42">
        <v>44707.0</v>
      </c>
      <c r="B195" s="49"/>
      <c r="C195" s="146"/>
      <c r="D195" s="49"/>
      <c r="E195" s="145"/>
      <c r="F195" s="135"/>
      <c r="G195" s="147"/>
      <c r="H195" s="49"/>
    </row>
    <row r="196" ht="15.75" customHeight="1">
      <c r="A196" s="65"/>
      <c r="B196" s="59"/>
      <c r="C196" s="124" t="s">
        <v>60</v>
      </c>
      <c r="D196" s="59"/>
      <c r="E196" s="148"/>
      <c r="F196" s="119"/>
      <c r="G196" s="58">
        <v>45000.0</v>
      </c>
      <c r="H196" s="59"/>
    </row>
    <row r="197" ht="15.75" customHeight="1">
      <c r="A197" s="52"/>
      <c r="B197" s="59"/>
      <c r="C197" s="124" t="s">
        <v>140</v>
      </c>
      <c r="D197" s="59"/>
      <c r="E197" s="148"/>
      <c r="F197" s="119"/>
      <c r="G197" s="58">
        <v>21000.0</v>
      </c>
      <c r="H197" s="59"/>
    </row>
    <row r="198" ht="15.75" customHeight="1">
      <c r="A198" s="65"/>
      <c r="B198" s="59"/>
      <c r="C198" s="124" t="s">
        <v>163</v>
      </c>
      <c r="D198" s="59"/>
      <c r="E198" s="71"/>
      <c r="F198" s="57"/>
      <c r="G198" s="58">
        <v>75000.0</v>
      </c>
      <c r="H198" s="59"/>
    </row>
    <row r="199" ht="15.75" customHeight="1">
      <c r="A199" s="52"/>
      <c r="B199" s="59"/>
      <c r="C199" s="137" t="s">
        <v>164</v>
      </c>
      <c r="D199" s="142"/>
      <c r="E199" s="149"/>
      <c r="F199" s="139"/>
      <c r="G199" s="114">
        <v>2000000.0</v>
      </c>
      <c r="H199" s="59"/>
    </row>
    <row r="200" ht="15.75" customHeight="1">
      <c r="A200" s="65"/>
      <c r="B200" s="59"/>
      <c r="C200" s="124" t="s">
        <v>165</v>
      </c>
      <c r="D200" s="59"/>
      <c r="E200" s="125">
        <v>2.0</v>
      </c>
      <c r="F200" s="57">
        <v>24000.0</v>
      </c>
      <c r="G200" s="58">
        <v>48000.0</v>
      </c>
      <c r="H200" s="59"/>
    </row>
    <row r="201" ht="15.75" customHeight="1">
      <c r="A201" s="65"/>
      <c r="B201" s="59"/>
      <c r="C201" s="124" t="s">
        <v>166</v>
      </c>
      <c r="D201" s="59"/>
      <c r="E201" s="125">
        <v>4.0</v>
      </c>
      <c r="F201" s="57">
        <v>11000.0</v>
      </c>
      <c r="G201" s="58">
        <v>44000.0</v>
      </c>
      <c r="H201" s="59"/>
    </row>
    <row r="202" ht="15.75" customHeight="1">
      <c r="A202" s="42">
        <v>44708.0</v>
      </c>
      <c r="B202" s="49"/>
      <c r="C202" s="140"/>
      <c r="D202" s="49"/>
      <c r="E202" s="145"/>
      <c r="F202" s="135"/>
      <c r="G202" s="48"/>
      <c r="H202" s="49"/>
    </row>
    <row r="203" ht="15.75" customHeight="1">
      <c r="A203" s="65"/>
      <c r="B203" s="59"/>
      <c r="C203" s="124" t="s">
        <v>167</v>
      </c>
      <c r="D203" s="59"/>
      <c r="E203" s="125">
        <v>5.0</v>
      </c>
      <c r="F203" s="119"/>
      <c r="G203" s="58">
        <v>570000.0</v>
      </c>
      <c r="H203" s="59"/>
    </row>
    <row r="204" ht="15.75" customHeight="1">
      <c r="A204" s="65"/>
      <c r="B204" s="59"/>
      <c r="C204" s="124" t="s">
        <v>47</v>
      </c>
      <c r="D204" s="59"/>
      <c r="E204" s="125">
        <v>70.0</v>
      </c>
      <c r="F204" s="119"/>
      <c r="G204" s="58">
        <v>230000.0</v>
      </c>
      <c r="H204" s="59"/>
    </row>
    <row r="205" ht="15.75" customHeight="1">
      <c r="A205" s="65"/>
      <c r="B205" s="59"/>
      <c r="C205" s="124" t="s">
        <v>168</v>
      </c>
      <c r="D205" s="59"/>
      <c r="E205" s="125">
        <v>16.0</v>
      </c>
      <c r="F205" s="119"/>
      <c r="G205" s="58">
        <v>185000.0</v>
      </c>
      <c r="H205" s="59"/>
    </row>
    <row r="206" ht="15.75" customHeight="1">
      <c r="A206" s="65"/>
      <c r="B206" s="59"/>
      <c r="C206" s="124" t="s">
        <v>169</v>
      </c>
      <c r="D206" s="59"/>
      <c r="E206" s="148"/>
      <c r="F206" s="119"/>
      <c r="G206" s="58">
        <v>250000.0</v>
      </c>
      <c r="H206" s="59"/>
    </row>
    <row r="207" ht="15.75" customHeight="1">
      <c r="A207" s="65"/>
      <c r="B207" s="59"/>
      <c r="C207" s="124" t="s">
        <v>91</v>
      </c>
      <c r="D207" s="59"/>
      <c r="E207" s="148"/>
      <c r="F207" s="119"/>
      <c r="G207" s="58">
        <v>70000.0</v>
      </c>
      <c r="H207" s="59"/>
    </row>
    <row r="208" ht="15.75" customHeight="1">
      <c r="A208" s="65"/>
      <c r="B208" s="59"/>
      <c r="C208" s="124" t="s">
        <v>170</v>
      </c>
      <c r="D208" s="150" t="s">
        <v>171</v>
      </c>
      <c r="E208" s="125">
        <v>1.0</v>
      </c>
      <c r="F208" s="57">
        <v>20300.0</v>
      </c>
      <c r="G208" s="58">
        <v>20300.0</v>
      </c>
      <c r="H208" s="59"/>
    </row>
    <row r="209" ht="15.75" customHeight="1">
      <c r="A209" s="65"/>
      <c r="B209" s="59"/>
      <c r="C209" s="124" t="s">
        <v>172</v>
      </c>
      <c r="D209" s="59"/>
      <c r="E209" s="125">
        <v>1.0</v>
      </c>
      <c r="F209" s="57">
        <v>37500.0</v>
      </c>
      <c r="G209" s="58">
        <v>37500.0</v>
      </c>
      <c r="H209" s="59"/>
    </row>
    <row r="210" ht="15.75" customHeight="1">
      <c r="A210" s="65"/>
      <c r="B210" s="59"/>
      <c r="C210" s="124" t="s">
        <v>173</v>
      </c>
      <c r="D210" s="59"/>
      <c r="E210" s="125">
        <v>1.0</v>
      </c>
      <c r="F210" s="57">
        <v>37500.0</v>
      </c>
      <c r="G210" s="58">
        <v>37500.0</v>
      </c>
      <c r="H210" s="59"/>
    </row>
    <row r="211" ht="15.75" customHeight="1">
      <c r="A211" s="65"/>
      <c r="B211" s="59"/>
      <c r="C211" s="124" t="s">
        <v>174</v>
      </c>
      <c r="D211" s="59"/>
      <c r="E211" s="125">
        <v>20.0</v>
      </c>
      <c r="F211" s="57">
        <v>49500.0</v>
      </c>
      <c r="G211" s="58">
        <v>990000.0</v>
      </c>
      <c r="H211" s="59"/>
    </row>
    <row r="212" ht="15.75" customHeight="1">
      <c r="A212" s="65"/>
      <c r="B212" s="59"/>
      <c r="C212" s="124" t="s">
        <v>175</v>
      </c>
      <c r="D212" s="59"/>
      <c r="E212" s="125">
        <v>4.0</v>
      </c>
      <c r="F212" s="57">
        <v>9900.0</v>
      </c>
      <c r="G212" s="58">
        <v>39600.0</v>
      </c>
      <c r="H212" s="59"/>
    </row>
    <row r="213" ht="15.75" customHeight="1">
      <c r="A213" s="65"/>
      <c r="B213" s="59"/>
      <c r="C213" s="124" t="s">
        <v>140</v>
      </c>
      <c r="D213" s="59"/>
      <c r="E213" s="148"/>
      <c r="F213" s="119"/>
      <c r="G213" s="58">
        <v>43000.0</v>
      </c>
      <c r="H213" s="59"/>
    </row>
    <row r="214" ht="15.75" customHeight="1">
      <c r="A214" s="42">
        <v>44709.0</v>
      </c>
      <c r="B214" s="49"/>
      <c r="C214" s="146"/>
      <c r="D214" s="49"/>
      <c r="E214" s="145"/>
      <c r="F214" s="135"/>
      <c r="G214" s="147"/>
      <c r="H214" s="49"/>
    </row>
    <row r="215" ht="15.75" customHeight="1">
      <c r="A215" s="65"/>
      <c r="B215" s="59"/>
      <c r="C215" s="124" t="s">
        <v>176</v>
      </c>
      <c r="D215" s="59"/>
      <c r="E215" s="148"/>
      <c r="F215" s="119"/>
      <c r="G215" s="58">
        <v>230000.0</v>
      </c>
      <c r="H215" s="59"/>
    </row>
    <row r="216" ht="15.75" customHeight="1">
      <c r="A216" s="65"/>
      <c r="B216" s="59"/>
      <c r="C216" s="124" t="s">
        <v>47</v>
      </c>
      <c r="D216" s="59"/>
      <c r="E216" s="125">
        <v>80.0</v>
      </c>
      <c r="F216" s="119"/>
      <c r="G216" s="58">
        <v>210000.0</v>
      </c>
      <c r="H216" s="59"/>
    </row>
    <row r="217" ht="15.75" customHeight="1">
      <c r="A217" s="65"/>
      <c r="B217" s="59"/>
      <c r="C217" s="124" t="s">
        <v>177</v>
      </c>
      <c r="D217" s="59"/>
      <c r="E217" s="148"/>
      <c r="F217" s="119"/>
      <c r="G217" s="58">
        <v>95000.0</v>
      </c>
      <c r="H217" s="59"/>
    </row>
    <row r="218" ht="15.75" customHeight="1">
      <c r="A218" s="65"/>
      <c r="B218" s="59"/>
      <c r="C218" s="124" t="s">
        <v>178</v>
      </c>
      <c r="D218" s="59"/>
      <c r="E218" s="148"/>
      <c r="F218" s="119"/>
      <c r="G218" s="58">
        <v>60000.0</v>
      </c>
      <c r="H218" s="59"/>
    </row>
    <row r="219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365000.0</v>
      </c>
      <c r="H219" s="59"/>
    </row>
    <row r="220" ht="15.75" customHeight="1">
      <c r="A220" s="65"/>
      <c r="B220" s="59"/>
      <c r="C220" s="124" t="s">
        <v>181</v>
      </c>
      <c r="D220" s="59"/>
      <c r="E220" s="125">
        <v>12.0</v>
      </c>
      <c r="F220" s="119"/>
      <c r="G220" s="58">
        <v>90000.0</v>
      </c>
      <c r="H220" s="59"/>
    </row>
    <row r="221" ht="15.75" customHeight="1">
      <c r="A221" s="65"/>
      <c r="B221" s="59"/>
      <c r="C221" s="124" t="s">
        <v>182</v>
      </c>
      <c r="D221" s="59"/>
      <c r="E221" s="125">
        <v>5.0</v>
      </c>
      <c r="F221" s="57">
        <v>95000.0</v>
      </c>
      <c r="G221" s="58">
        <v>475000.0</v>
      </c>
      <c r="H221" s="59"/>
    </row>
    <row r="222" ht="15.75" customHeight="1">
      <c r="A222" s="65"/>
      <c r="B222" s="59"/>
      <c r="C222" s="124" t="s">
        <v>157</v>
      </c>
      <c r="D222" s="59"/>
      <c r="E222" s="125">
        <v>1.0</v>
      </c>
      <c r="F222" s="119"/>
      <c r="G222" s="58">
        <v>1589000.0</v>
      </c>
      <c r="H222" s="59"/>
    </row>
    <row r="223" ht="15.75" customHeight="1">
      <c r="A223" s="65"/>
      <c r="B223" s="59"/>
      <c r="C223" s="124" t="s">
        <v>183</v>
      </c>
      <c r="D223" s="59"/>
      <c r="E223" s="125">
        <v>1.0</v>
      </c>
      <c r="F223" s="119"/>
      <c r="G223" s="58">
        <v>110000.0</v>
      </c>
      <c r="H223" s="59"/>
    </row>
    <row r="224" ht="15.75" customHeight="1">
      <c r="A224" s="65"/>
      <c r="B224" s="59"/>
      <c r="C224" s="124" t="s">
        <v>184</v>
      </c>
      <c r="D224" s="59"/>
      <c r="E224" s="125">
        <v>1.0</v>
      </c>
      <c r="F224" s="119"/>
      <c r="G224" s="58">
        <v>70000.0</v>
      </c>
      <c r="H224" s="59"/>
    </row>
    <row r="225" ht="15.75" customHeight="1">
      <c r="A225" s="65"/>
      <c r="B225" s="59"/>
      <c r="C225" s="124" t="s">
        <v>185</v>
      </c>
      <c r="D225" s="59"/>
      <c r="E225" s="125">
        <v>50.0</v>
      </c>
      <c r="F225" s="57">
        <v>23000.0</v>
      </c>
      <c r="G225" s="58">
        <v>1150000.0</v>
      </c>
      <c r="H225" s="59"/>
    </row>
    <row r="226" ht="15.75" customHeight="1">
      <c r="A226" s="65"/>
      <c r="B226" s="59"/>
      <c r="C226" s="124" t="s">
        <v>186</v>
      </c>
      <c r="D226" s="59"/>
      <c r="E226" s="125">
        <v>50.0</v>
      </c>
      <c r="F226" s="57">
        <v>20000.0</v>
      </c>
      <c r="G226" s="58">
        <v>1000000.0</v>
      </c>
      <c r="H226" s="59"/>
    </row>
    <row r="227" ht="15.75" customHeight="1">
      <c r="A227" s="42">
        <v>44710.0</v>
      </c>
      <c r="B227" s="49"/>
      <c r="C227" s="146"/>
      <c r="D227" s="49"/>
      <c r="E227" s="145"/>
      <c r="F227" s="135"/>
      <c r="G227" s="147"/>
      <c r="H227" s="49"/>
    </row>
    <row r="228" ht="15.75" customHeight="1">
      <c r="A228" s="65"/>
      <c r="B228" s="59"/>
      <c r="C228" s="124" t="s">
        <v>187</v>
      </c>
      <c r="D228" s="59"/>
      <c r="E228" s="125">
        <v>23.0</v>
      </c>
      <c r="F228" s="119"/>
      <c r="G228" s="58">
        <v>300000.0</v>
      </c>
      <c r="H228" s="59"/>
    </row>
    <row r="229" ht="15.75" customHeight="1">
      <c r="A229" s="65"/>
      <c r="B229" s="59"/>
      <c r="C229" s="124" t="s">
        <v>188</v>
      </c>
      <c r="D229" s="59"/>
      <c r="E229" s="125">
        <v>100.0</v>
      </c>
      <c r="F229" s="119"/>
      <c r="G229" s="58">
        <v>340000.0</v>
      </c>
      <c r="H229" s="59"/>
    </row>
    <row r="230" ht="15.75" customHeight="1">
      <c r="A230" s="65"/>
      <c r="B230" s="59"/>
      <c r="C230" s="124" t="s">
        <v>178</v>
      </c>
      <c r="D230" s="59"/>
      <c r="E230" s="125">
        <v>2.0</v>
      </c>
      <c r="F230" s="57">
        <v>210000.0</v>
      </c>
      <c r="G230" s="58">
        <v>420000.0</v>
      </c>
      <c r="H230" s="59"/>
    </row>
    <row r="231" ht="15.75" customHeight="1">
      <c r="A231" s="65"/>
      <c r="B231" s="59"/>
      <c r="C231" s="124" t="s">
        <v>189</v>
      </c>
      <c r="D231" s="59"/>
      <c r="E231" s="125">
        <v>1.0</v>
      </c>
      <c r="F231" s="119"/>
      <c r="G231" s="58">
        <v>320000.0</v>
      </c>
      <c r="H231" s="59"/>
    </row>
    <row r="232" ht="15.75" customHeight="1">
      <c r="A232" s="65"/>
      <c r="B232" s="59"/>
      <c r="C232" s="124" t="s">
        <v>190</v>
      </c>
      <c r="D232" s="59"/>
      <c r="E232" s="148"/>
      <c r="F232" s="119"/>
      <c r="G232" s="58">
        <v>167000.0</v>
      </c>
      <c r="H232" s="59"/>
    </row>
    <row r="233" ht="15.75" customHeight="1">
      <c r="A233" s="65"/>
      <c r="B233" s="59"/>
      <c r="C233" s="124" t="s">
        <v>191</v>
      </c>
      <c r="D233" s="59"/>
      <c r="E233" s="148"/>
      <c r="F233" s="119"/>
      <c r="G233" s="58">
        <v>100000.0</v>
      </c>
      <c r="H233" s="59"/>
    </row>
    <row r="234" ht="15.75" customHeight="1">
      <c r="A234" s="65"/>
      <c r="B234" s="59"/>
      <c r="C234" s="124" t="s">
        <v>192</v>
      </c>
      <c r="D234" s="59"/>
      <c r="E234" s="148"/>
      <c r="F234" s="119"/>
      <c r="G234" s="58">
        <v>2000000.0</v>
      </c>
      <c r="H234" s="59"/>
    </row>
    <row r="235" ht="15.75" customHeight="1">
      <c r="A235" s="65"/>
      <c r="B235" s="59"/>
      <c r="C235" s="124" t="s">
        <v>193</v>
      </c>
      <c r="D235" s="59"/>
      <c r="E235" s="125">
        <v>1.0</v>
      </c>
      <c r="F235" s="119"/>
      <c r="G235" s="58">
        <v>60000.0</v>
      </c>
      <c r="H235" s="59"/>
    </row>
    <row r="236" ht="15.75" customHeight="1">
      <c r="A236" s="65"/>
      <c r="B236" s="59"/>
      <c r="C236" s="124" t="s">
        <v>194</v>
      </c>
      <c r="D236" s="59"/>
      <c r="E236" s="125">
        <v>3.0</v>
      </c>
      <c r="F236" s="119"/>
      <c r="G236" s="58">
        <v>85000.0</v>
      </c>
      <c r="H236" s="59"/>
    </row>
    <row r="237" ht="15.75" customHeight="1">
      <c r="A237" s="42">
        <v>44711.0</v>
      </c>
      <c r="B237" s="49"/>
      <c r="C237" s="146"/>
      <c r="D237" s="49"/>
      <c r="E237" s="145"/>
      <c r="F237" s="135"/>
      <c r="G237" s="147"/>
      <c r="H237" s="49"/>
    </row>
    <row r="238" ht="15.75" customHeight="1">
      <c r="A238" s="65"/>
      <c r="B238" s="59"/>
      <c r="C238" s="124" t="s">
        <v>195</v>
      </c>
      <c r="D238" s="59"/>
      <c r="E238" s="148"/>
      <c r="F238" s="119"/>
      <c r="G238" s="58">
        <v>560000.0</v>
      </c>
      <c r="H238" s="59"/>
    </row>
    <row r="239" ht="15.75" customHeight="1">
      <c r="A239" s="65"/>
      <c r="B239" s="59"/>
      <c r="C239" s="124" t="s">
        <v>157</v>
      </c>
      <c r="D239" s="59"/>
      <c r="E239" s="148"/>
      <c r="F239" s="119"/>
      <c r="G239" s="58">
        <v>1589000.0</v>
      </c>
      <c r="H239" s="59"/>
    </row>
    <row r="240" ht="15.75" customHeight="1">
      <c r="A240" s="65"/>
      <c r="B240" s="59"/>
      <c r="C240" s="124" t="s">
        <v>196</v>
      </c>
      <c r="D240" s="59"/>
      <c r="E240" s="148"/>
      <c r="F240" s="119"/>
      <c r="G240" s="58">
        <v>108000.0</v>
      </c>
      <c r="H240" s="59"/>
    </row>
    <row r="241" ht="15.75" customHeight="1">
      <c r="A241" s="65"/>
      <c r="B241" s="59"/>
      <c r="C241" s="124" t="s">
        <v>197</v>
      </c>
      <c r="D241" s="59"/>
      <c r="E241" s="125">
        <v>1.0</v>
      </c>
      <c r="F241" s="57">
        <v>16500.0</v>
      </c>
      <c r="G241" s="58">
        <v>16000.0</v>
      </c>
      <c r="H241" s="59"/>
    </row>
    <row r="242" ht="15.75" customHeight="1">
      <c r="A242" s="65"/>
      <c r="B242" s="59"/>
      <c r="C242" s="124" t="s">
        <v>198</v>
      </c>
      <c r="D242" s="59"/>
      <c r="E242" s="125">
        <v>2.0</v>
      </c>
      <c r="F242" s="57">
        <v>9000.0</v>
      </c>
      <c r="G242" s="58">
        <v>18000.0</v>
      </c>
      <c r="H242" s="59"/>
    </row>
    <row r="243" ht="15.75" customHeight="1">
      <c r="A243" s="65"/>
      <c r="B243" s="59"/>
      <c r="C243" s="124" t="s">
        <v>199</v>
      </c>
      <c r="D243" s="59"/>
      <c r="E243" s="125">
        <v>1.0</v>
      </c>
      <c r="F243" s="57">
        <v>114000.0</v>
      </c>
      <c r="G243" s="58">
        <v>114000.0</v>
      </c>
      <c r="H243" s="59"/>
    </row>
    <row r="244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ht="15.75" customHeight="1">
      <c r="A245" s="42">
        <v>44712.0</v>
      </c>
      <c r="B245" s="49"/>
      <c r="C245" s="146"/>
      <c r="D245" s="49"/>
      <c r="E245" s="145"/>
      <c r="F245" s="135"/>
      <c r="G245" s="147"/>
      <c r="H245" s="49"/>
    </row>
    <row r="246" ht="15.75" customHeight="1">
      <c r="A246" s="65"/>
      <c r="B246" s="59"/>
      <c r="C246" s="124"/>
      <c r="D246" s="59"/>
      <c r="E246" s="148"/>
      <c r="F246" s="119"/>
      <c r="G246" s="58"/>
      <c r="H246" s="59"/>
    </row>
    <row r="247" ht="15.75" customHeight="1">
      <c r="A247" s="65"/>
      <c r="B247" s="59"/>
      <c r="C247" s="124" t="s">
        <v>23</v>
      </c>
      <c r="D247" s="59"/>
      <c r="E247" s="148"/>
      <c r="F247" s="119"/>
      <c r="G247" s="58">
        <v>1000000.0</v>
      </c>
      <c r="H247" s="59"/>
    </row>
    <row r="248" ht="15.75" customHeight="1">
      <c r="A248" s="65"/>
      <c r="B248" s="59"/>
      <c r="C248" s="124" t="s">
        <v>201</v>
      </c>
      <c r="D248" s="59"/>
      <c r="E248" s="125">
        <v>4.0</v>
      </c>
      <c r="F248" s="119"/>
      <c r="G248" s="58">
        <v>114000.0</v>
      </c>
      <c r="H248" s="59"/>
    </row>
    <row r="249" ht="15.75" customHeight="1">
      <c r="A249" s="65"/>
      <c r="B249" s="59"/>
      <c r="C249" s="124" t="s">
        <v>16</v>
      </c>
      <c r="D249" s="59"/>
      <c r="E249" s="125">
        <v>1.0</v>
      </c>
      <c r="F249" s="57">
        <v>230000.0</v>
      </c>
      <c r="G249" s="58">
        <v>230000.0</v>
      </c>
      <c r="H249" s="59"/>
    </row>
    <row r="250" ht="15.75" customHeight="1">
      <c r="A250" s="65"/>
      <c r="B250" s="59"/>
      <c r="C250" s="124" t="s">
        <v>202</v>
      </c>
      <c r="D250" s="59"/>
      <c r="E250" s="125">
        <v>4.0</v>
      </c>
      <c r="F250" s="57"/>
      <c r="G250" s="58">
        <v>40000.0</v>
      </c>
      <c r="H250" s="59"/>
    </row>
    <row r="251" ht="15.75" customHeight="1">
      <c r="A251" s="65"/>
      <c r="B251" s="59"/>
      <c r="C251" s="124" t="s">
        <v>75</v>
      </c>
      <c r="D251" s="59"/>
      <c r="E251" s="125">
        <v>2.0</v>
      </c>
      <c r="F251" s="57"/>
      <c r="G251" s="58">
        <v>60000.0</v>
      </c>
      <c r="H251" s="59"/>
    </row>
    <row r="252" ht="15.75" customHeight="1">
      <c r="A252" s="65"/>
      <c r="B252" s="59"/>
      <c r="C252" s="124" t="s">
        <v>203</v>
      </c>
      <c r="D252" s="59"/>
      <c r="E252" s="125">
        <v>2.0</v>
      </c>
      <c r="F252" s="57"/>
      <c r="G252" s="58">
        <v>50000.0</v>
      </c>
      <c r="H252" s="59"/>
    </row>
    <row r="253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49000.0</v>
      </c>
      <c r="H253" s="59"/>
    </row>
    <row r="254" ht="15.75" customHeight="1">
      <c r="A254" s="65"/>
      <c r="B254" s="59"/>
      <c r="C254" s="124" t="s">
        <v>205</v>
      </c>
      <c r="D254" s="59"/>
      <c r="E254" s="125">
        <v>2.0</v>
      </c>
      <c r="F254" s="57"/>
      <c r="G254" s="58">
        <v>40000.0</v>
      </c>
      <c r="H254" s="59"/>
    </row>
    <row r="255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22000.0</v>
      </c>
      <c r="H255" s="59"/>
    </row>
    <row r="256" ht="15.75" customHeight="1">
      <c r="A256" s="65"/>
      <c r="B256" s="59"/>
      <c r="C256" s="124" t="s">
        <v>70</v>
      </c>
      <c r="D256" s="59"/>
      <c r="E256" s="125"/>
      <c r="F256" s="57"/>
      <c r="G256" s="58">
        <v>40000.0</v>
      </c>
      <c r="H256" s="59"/>
    </row>
    <row r="257" ht="15.75" customHeight="1">
      <c r="A257" s="65"/>
      <c r="B257" s="59"/>
      <c r="C257" s="124" t="s">
        <v>16</v>
      </c>
      <c r="D257" s="59"/>
      <c r="E257" s="125">
        <v>1.0</v>
      </c>
      <c r="F257" s="57">
        <v>230000.0</v>
      </c>
      <c r="G257" s="58">
        <v>230000.0</v>
      </c>
      <c r="H257" s="59"/>
    </row>
    <row r="258" ht="15.75" customHeight="1">
      <c r="A258" s="65"/>
      <c r="B258" s="59"/>
      <c r="C258" s="124" t="s">
        <v>60</v>
      </c>
      <c r="D258" s="59"/>
      <c r="E258" s="125">
        <v>1.0</v>
      </c>
      <c r="F258" s="57"/>
      <c r="G258" s="58">
        <v>31000.0</v>
      </c>
      <c r="H258" s="59"/>
    </row>
    <row r="259" ht="15.75" customHeight="1">
      <c r="A259" s="65"/>
      <c r="B259" s="59"/>
      <c r="C259" s="124"/>
      <c r="D259" s="59"/>
      <c r="E259" s="125"/>
      <c r="F259" s="57"/>
      <c r="G259" s="58"/>
      <c r="H259" s="59"/>
    </row>
    <row r="260" ht="15.75" customHeight="1">
      <c r="C260" s="152"/>
      <c r="E260" s="153"/>
      <c r="F260" s="154"/>
      <c r="G260" s="155"/>
    </row>
    <row r="261" ht="15.75" customHeight="1">
      <c r="C261" s="152"/>
      <c r="E261" s="153"/>
      <c r="F261" s="154"/>
      <c r="G261" s="155"/>
    </row>
    <row r="262" ht="15.75" customHeight="1">
      <c r="C262" s="152"/>
      <c r="E262" s="153"/>
      <c r="F262" s="154"/>
      <c r="G262" s="155"/>
    </row>
    <row r="263" ht="15.75" customHeight="1">
      <c r="C263" s="152"/>
      <c r="E263" s="153"/>
      <c r="F263" s="154"/>
      <c r="G263" s="155"/>
    </row>
    <row r="264" ht="15.75" customHeight="1">
      <c r="C264" s="152"/>
      <c r="E264" s="153"/>
      <c r="F264" s="154"/>
      <c r="G264" s="155"/>
    </row>
    <row r="265" ht="15.75" customHeight="1">
      <c r="C265" s="152"/>
      <c r="E265" s="153"/>
      <c r="F265" s="154"/>
      <c r="G265" s="155"/>
    </row>
    <row r="266" ht="15.75" customHeight="1">
      <c r="C266" s="152"/>
      <c r="E266" s="153"/>
      <c r="F266" s="154"/>
      <c r="G266" s="155"/>
    </row>
    <row r="267" ht="15.75" customHeight="1">
      <c r="C267" s="152"/>
      <c r="E267" s="153"/>
      <c r="F267" s="154"/>
      <c r="G267" s="155"/>
    </row>
    <row r="268" ht="15.75" customHeight="1">
      <c r="C268" s="152"/>
      <c r="E268" s="153"/>
      <c r="F268" s="154"/>
      <c r="G268" s="155"/>
    </row>
    <row r="269" ht="15.75" customHeight="1">
      <c r="C269" s="152"/>
      <c r="E269" s="153"/>
      <c r="F269" s="154"/>
      <c r="G269" s="155"/>
    </row>
    <row r="270" ht="15.75" customHeight="1">
      <c r="C270" s="152"/>
      <c r="E270" s="153"/>
      <c r="F270" s="154"/>
      <c r="G270" s="155"/>
    </row>
    <row r="271" ht="15.75" customHeight="1">
      <c r="C271" s="152"/>
      <c r="E271" s="153"/>
      <c r="F271" s="154"/>
      <c r="G271" s="155"/>
    </row>
    <row r="272" ht="15.75" customHeight="1">
      <c r="C272" s="152"/>
      <c r="E272" s="153"/>
      <c r="F272" s="154"/>
      <c r="G272" s="155"/>
    </row>
    <row r="273" ht="15.75" customHeight="1">
      <c r="C273" s="152"/>
      <c r="E273" s="153"/>
      <c r="F273" s="154"/>
      <c r="G273" s="155"/>
    </row>
    <row r="274" ht="15.75" customHeight="1">
      <c r="C274" s="152"/>
      <c r="E274" s="153"/>
      <c r="F274" s="154"/>
      <c r="G274" s="155"/>
    </row>
    <row r="275" ht="15.75" customHeight="1">
      <c r="C275" s="152"/>
      <c r="E275" s="153"/>
      <c r="F275" s="154"/>
      <c r="G275" s="155"/>
    </row>
    <row r="276" ht="15.75" customHeight="1">
      <c r="C276" s="152"/>
      <c r="E276" s="153"/>
      <c r="F276" s="154"/>
      <c r="G276" s="155"/>
    </row>
    <row r="277" ht="15.75" customHeight="1">
      <c r="C277" s="152"/>
      <c r="E277" s="153"/>
      <c r="F277" s="154"/>
      <c r="G277" s="155"/>
    </row>
    <row r="278" ht="15.75" customHeight="1">
      <c r="C278" s="152"/>
      <c r="E278" s="153"/>
      <c r="F278" s="154"/>
      <c r="G278" s="155"/>
    </row>
    <row r="279" ht="15.75" customHeight="1">
      <c r="C279" s="152"/>
      <c r="E279" s="153"/>
      <c r="F279" s="154"/>
      <c r="G279" s="155"/>
    </row>
    <row r="280" ht="15.75" customHeight="1">
      <c r="C280" s="152"/>
      <c r="E280" s="153"/>
      <c r="F280" s="154"/>
      <c r="G280" s="155"/>
    </row>
    <row r="281" ht="15.75" customHeight="1">
      <c r="C281" s="152"/>
      <c r="E281" s="153"/>
      <c r="F281" s="154"/>
      <c r="G281" s="155"/>
    </row>
    <row r="282" ht="15.75" customHeight="1">
      <c r="C282" s="152"/>
      <c r="E282" s="153"/>
      <c r="F282" s="154"/>
      <c r="G282" s="155"/>
    </row>
    <row r="283" ht="15.75" customHeight="1">
      <c r="C283" s="152"/>
      <c r="E283" s="153"/>
      <c r="F283" s="154"/>
      <c r="G283" s="155"/>
    </row>
    <row r="284" ht="15.75" customHeight="1">
      <c r="C284" s="152"/>
      <c r="E284" s="153"/>
      <c r="F284" s="154"/>
      <c r="G284" s="155"/>
    </row>
    <row r="285" ht="15.75" customHeight="1">
      <c r="C285" s="152"/>
      <c r="E285" s="153"/>
      <c r="F285" s="154"/>
      <c r="G285" s="155"/>
    </row>
    <row r="286" ht="15.75" customHeight="1">
      <c r="C286" s="152"/>
      <c r="E286" s="153"/>
      <c r="F286" s="154"/>
      <c r="G286" s="155"/>
    </row>
    <row r="287" ht="15.75" customHeight="1">
      <c r="C287" s="152"/>
      <c r="E287" s="153"/>
      <c r="F287" s="154"/>
      <c r="G287" s="155"/>
    </row>
    <row r="288" ht="15.75" customHeight="1">
      <c r="C288" s="152"/>
      <c r="E288" s="153"/>
      <c r="F288" s="154"/>
      <c r="G288" s="155"/>
    </row>
    <row r="289" ht="15.75" customHeight="1">
      <c r="C289" s="152"/>
      <c r="E289" s="153"/>
      <c r="F289" s="154"/>
      <c r="G289" s="155"/>
    </row>
    <row r="290" ht="15.75" customHeight="1">
      <c r="C290" s="152"/>
      <c r="E290" s="153"/>
      <c r="F290" s="154"/>
      <c r="G290" s="155"/>
    </row>
    <row r="291" ht="15.75" customHeight="1">
      <c r="C291" s="152"/>
      <c r="E291" s="153"/>
      <c r="F291" s="154"/>
      <c r="G291" s="155"/>
    </row>
    <row r="292" ht="15.75" customHeight="1">
      <c r="C292" s="152"/>
      <c r="E292" s="153"/>
      <c r="F292" s="154"/>
      <c r="G292" s="155"/>
    </row>
    <row r="293" ht="15.75" customHeight="1">
      <c r="C293" s="152"/>
      <c r="E293" s="153"/>
      <c r="F293" s="154"/>
      <c r="G293" s="155"/>
    </row>
    <row r="294" ht="15.75" customHeight="1">
      <c r="C294" s="152"/>
      <c r="E294" s="153"/>
      <c r="F294" s="154"/>
      <c r="G294" s="155"/>
    </row>
    <row r="295" ht="15.75" customHeight="1">
      <c r="C295" s="152"/>
      <c r="E295" s="153"/>
      <c r="F295" s="154"/>
      <c r="G295" s="155"/>
    </row>
    <row r="296" ht="15.75" customHeight="1">
      <c r="C296" s="152"/>
      <c r="E296" s="153"/>
      <c r="F296" s="154"/>
      <c r="G296" s="155"/>
    </row>
    <row r="297" ht="15.75" customHeight="1">
      <c r="C297" s="152"/>
      <c r="E297" s="153"/>
      <c r="F297" s="154"/>
      <c r="G297" s="155"/>
    </row>
    <row r="298" ht="15.75" customHeight="1">
      <c r="C298" s="152"/>
      <c r="E298" s="153"/>
      <c r="F298" s="154"/>
      <c r="G298" s="155"/>
    </row>
    <row r="299" ht="15.75" customHeight="1">
      <c r="C299" s="152"/>
      <c r="E299" s="153"/>
      <c r="F299" s="154"/>
      <c r="G299" s="155"/>
    </row>
    <row r="300" ht="15.75" customHeight="1">
      <c r="C300" s="152"/>
      <c r="E300" s="153"/>
      <c r="F300" s="154"/>
      <c r="G300" s="155"/>
    </row>
    <row r="301" ht="15.75" customHeight="1">
      <c r="C301" s="152"/>
      <c r="E301" s="153"/>
      <c r="F301" s="154"/>
      <c r="G301" s="155"/>
    </row>
    <row r="302" ht="15.75" customHeight="1">
      <c r="C302" s="152"/>
      <c r="E302" s="153"/>
      <c r="F302" s="154"/>
      <c r="G302" s="155"/>
    </row>
    <row r="303" ht="15.75" customHeight="1">
      <c r="C303" s="152"/>
      <c r="E303" s="153"/>
      <c r="F303" s="154"/>
      <c r="G303" s="155"/>
    </row>
    <row r="304" ht="15.75" customHeight="1">
      <c r="C304" s="152"/>
      <c r="E304" s="153"/>
      <c r="F304" s="154"/>
      <c r="G304" s="155"/>
    </row>
    <row r="305" ht="15.75" customHeight="1">
      <c r="C305" s="152"/>
      <c r="E305" s="153"/>
      <c r="F305" s="154"/>
      <c r="G305" s="155"/>
    </row>
    <row r="306" ht="15.75" customHeight="1">
      <c r="C306" s="152"/>
      <c r="E306" s="153"/>
      <c r="F306" s="154"/>
      <c r="G306" s="155"/>
    </row>
    <row r="307" ht="15.75" customHeight="1">
      <c r="C307" s="152"/>
      <c r="E307" s="153"/>
      <c r="F307" s="154"/>
      <c r="G307" s="155"/>
    </row>
    <row r="308" ht="15.75" customHeight="1">
      <c r="C308" s="152"/>
      <c r="E308" s="153"/>
      <c r="F308" s="154"/>
      <c r="G308" s="155"/>
    </row>
    <row r="309" ht="15.75" customHeight="1">
      <c r="C309" s="152"/>
      <c r="E309" s="153"/>
      <c r="F309" s="154"/>
      <c r="G309" s="155"/>
    </row>
    <row r="310" ht="15.75" customHeight="1">
      <c r="C310" s="152"/>
      <c r="E310" s="153"/>
      <c r="F310" s="154"/>
      <c r="G310" s="155"/>
    </row>
    <row r="311" ht="15.75" customHeight="1">
      <c r="C311" s="152"/>
      <c r="E311" s="153"/>
      <c r="F311" s="154"/>
      <c r="G311" s="155"/>
    </row>
    <row r="312" ht="15.75" customHeight="1">
      <c r="C312" s="152"/>
      <c r="E312" s="153"/>
      <c r="F312" s="154"/>
      <c r="G312" s="155"/>
    </row>
    <row r="313" ht="15.75" customHeight="1">
      <c r="C313" s="152"/>
      <c r="E313" s="153"/>
      <c r="F313" s="154"/>
      <c r="G313" s="155"/>
    </row>
    <row r="314" ht="15.75" customHeight="1">
      <c r="C314" s="152"/>
      <c r="E314" s="153"/>
      <c r="F314" s="154"/>
      <c r="G314" s="155"/>
    </row>
    <row r="315" ht="15.75" customHeight="1">
      <c r="C315" s="152"/>
      <c r="E315" s="153"/>
      <c r="F315" s="154"/>
      <c r="G315" s="155"/>
    </row>
    <row r="316" ht="15.75" customHeight="1">
      <c r="C316" s="152"/>
      <c r="E316" s="153"/>
      <c r="F316" s="154"/>
      <c r="G316" s="155"/>
    </row>
    <row r="317" ht="15.75" customHeight="1">
      <c r="C317" s="152"/>
      <c r="E317" s="153"/>
      <c r="F317" s="154"/>
      <c r="G317" s="155"/>
    </row>
    <row r="318" ht="15.75" customHeight="1">
      <c r="C318" s="152"/>
      <c r="E318" s="153"/>
      <c r="F318" s="154"/>
      <c r="G318" s="155"/>
    </row>
    <row r="319" ht="15.75" customHeight="1">
      <c r="C319" s="152"/>
      <c r="E319" s="153"/>
      <c r="F319" s="154"/>
      <c r="G319" s="155"/>
    </row>
    <row r="320" ht="15.75" customHeight="1">
      <c r="C320" s="152"/>
      <c r="E320" s="153"/>
      <c r="F320" s="154"/>
      <c r="G320" s="155"/>
    </row>
    <row r="321" ht="15.75" customHeight="1">
      <c r="C321" s="152"/>
      <c r="E321" s="153"/>
      <c r="F321" s="154"/>
      <c r="G321" s="155"/>
    </row>
    <row r="322" ht="15.75" customHeight="1">
      <c r="C322" s="152"/>
      <c r="E322" s="153"/>
      <c r="F322" s="154"/>
      <c r="G322" s="155"/>
    </row>
    <row r="323" ht="15.75" customHeight="1">
      <c r="C323" s="152"/>
      <c r="E323" s="153"/>
      <c r="F323" s="154"/>
      <c r="G323" s="155"/>
    </row>
    <row r="324" ht="15.75" customHeight="1">
      <c r="C324" s="152"/>
      <c r="E324" s="153"/>
      <c r="F324" s="154"/>
      <c r="G324" s="155"/>
    </row>
    <row r="325" ht="15.75" customHeight="1">
      <c r="C325" s="152"/>
      <c r="E325" s="153"/>
      <c r="F325" s="154"/>
      <c r="G325" s="155"/>
    </row>
    <row r="326" ht="15.75" customHeight="1">
      <c r="C326" s="152"/>
      <c r="E326" s="153"/>
      <c r="F326" s="154"/>
      <c r="G326" s="155"/>
    </row>
    <row r="327" ht="15.75" customHeight="1">
      <c r="C327" s="152"/>
      <c r="E327" s="153"/>
      <c r="F327" s="154"/>
      <c r="G327" s="155"/>
    </row>
    <row r="328" ht="15.75" customHeight="1">
      <c r="C328" s="152"/>
      <c r="E328" s="153"/>
      <c r="F328" s="154"/>
      <c r="G328" s="155"/>
    </row>
    <row r="329" ht="15.75" customHeight="1">
      <c r="C329" s="152"/>
      <c r="E329" s="153"/>
      <c r="F329" s="154"/>
      <c r="G329" s="155"/>
    </row>
    <row r="330" ht="15.75" customHeight="1">
      <c r="C330" s="152"/>
      <c r="E330" s="153"/>
      <c r="F330" s="154"/>
      <c r="G330" s="155"/>
    </row>
    <row r="331" ht="15.75" customHeight="1">
      <c r="C331" s="152"/>
      <c r="E331" s="153"/>
      <c r="F331" s="154"/>
      <c r="G331" s="155"/>
    </row>
    <row r="332" ht="15.75" customHeight="1">
      <c r="C332" s="152"/>
      <c r="E332" s="153"/>
      <c r="F332" s="154"/>
      <c r="G332" s="155"/>
    </row>
    <row r="333" ht="15.75" customHeight="1">
      <c r="C333" s="152"/>
      <c r="E333" s="153"/>
      <c r="F333" s="154"/>
      <c r="G333" s="155"/>
    </row>
    <row r="334" ht="15.75" customHeight="1">
      <c r="C334" s="152"/>
      <c r="E334" s="153"/>
      <c r="F334" s="154"/>
      <c r="G334" s="155"/>
    </row>
    <row r="335" ht="15.75" customHeight="1">
      <c r="C335" s="152"/>
      <c r="E335" s="153"/>
      <c r="F335" s="154"/>
      <c r="G335" s="155"/>
    </row>
    <row r="336" ht="15.75" customHeight="1">
      <c r="C336" s="152"/>
      <c r="E336" s="153"/>
      <c r="F336" s="154"/>
      <c r="G336" s="155"/>
    </row>
    <row r="337" ht="15.75" customHeight="1">
      <c r="C337" s="152"/>
      <c r="E337" s="153"/>
      <c r="F337" s="154"/>
      <c r="G337" s="155"/>
    </row>
    <row r="338" ht="15.75" customHeight="1">
      <c r="C338" s="152"/>
      <c r="E338" s="153"/>
      <c r="F338" s="154"/>
      <c r="G338" s="155"/>
    </row>
    <row r="339" ht="15.75" customHeight="1">
      <c r="C339" s="152"/>
      <c r="E339" s="153"/>
      <c r="F339" s="154"/>
      <c r="G339" s="155"/>
    </row>
    <row r="340" ht="15.75" customHeight="1">
      <c r="C340" s="152"/>
      <c r="E340" s="153"/>
      <c r="F340" s="154"/>
      <c r="G340" s="155"/>
    </row>
    <row r="341" ht="15.75" customHeight="1">
      <c r="C341" s="152"/>
      <c r="E341" s="153"/>
      <c r="F341" s="154"/>
      <c r="G341" s="155"/>
    </row>
    <row r="342" ht="15.75" customHeight="1">
      <c r="C342" s="152"/>
      <c r="E342" s="153"/>
      <c r="F342" s="154"/>
      <c r="G342" s="155"/>
    </row>
    <row r="343" ht="15.75" customHeight="1">
      <c r="C343" s="152"/>
      <c r="E343" s="153"/>
      <c r="F343" s="154"/>
      <c r="G343" s="155"/>
    </row>
    <row r="344" ht="15.75" customHeight="1">
      <c r="C344" s="152"/>
      <c r="E344" s="153"/>
      <c r="F344" s="154"/>
      <c r="G344" s="155"/>
    </row>
    <row r="345" ht="15.75" customHeight="1">
      <c r="C345" s="152"/>
      <c r="E345" s="153"/>
      <c r="F345" s="154"/>
      <c r="G345" s="155"/>
    </row>
    <row r="346" ht="15.75" customHeight="1">
      <c r="C346" s="152"/>
      <c r="E346" s="153"/>
      <c r="F346" s="154"/>
      <c r="G346" s="155"/>
    </row>
    <row r="347" ht="15.75" customHeight="1">
      <c r="C347" s="152"/>
      <c r="E347" s="153"/>
      <c r="F347" s="154"/>
      <c r="G347" s="155"/>
    </row>
    <row r="348" ht="15.75" customHeight="1">
      <c r="C348" s="152"/>
      <c r="E348" s="153"/>
      <c r="F348" s="154"/>
      <c r="G348" s="155"/>
    </row>
    <row r="349" ht="15.75" customHeight="1">
      <c r="C349" s="152"/>
      <c r="E349" s="153"/>
      <c r="F349" s="154"/>
      <c r="G349" s="155"/>
    </row>
    <row r="350" ht="15.75" customHeight="1">
      <c r="C350" s="152"/>
      <c r="E350" s="153"/>
      <c r="F350" s="154"/>
      <c r="G350" s="155"/>
    </row>
    <row r="351" ht="15.75" customHeight="1">
      <c r="C351" s="152"/>
      <c r="E351" s="153"/>
      <c r="F351" s="154"/>
      <c r="G351" s="155"/>
    </row>
    <row r="352" ht="15.75" customHeight="1">
      <c r="C352" s="152"/>
      <c r="E352" s="153"/>
      <c r="F352" s="154"/>
      <c r="G352" s="155"/>
    </row>
    <row r="353" ht="15.75" customHeight="1">
      <c r="C353" s="152"/>
      <c r="E353" s="153"/>
      <c r="F353" s="154"/>
      <c r="G353" s="155"/>
    </row>
    <row r="354" ht="15.75" customHeight="1">
      <c r="C354" s="152"/>
      <c r="E354" s="153"/>
      <c r="F354" s="154"/>
      <c r="G354" s="155"/>
    </row>
    <row r="355" ht="15.75" customHeight="1">
      <c r="C355" s="152"/>
      <c r="E355" s="153"/>
      <c r="F355" s="154"/>
      <c r="G355" s="155"/>
    </row>
    <row r="356" ht="15.75" customHeight="1">
      <c r="C356" s="152"/>
      <c r="E356" s="153"/>
      <c r="F356" s="154"/>
      <c r="G356" s="155"/>
    </row>
    <row r="357" ht="15.75" customHeight="1">
      <c r="C357" s="152"/>
      <c r="E357" s="153"/>
      <c r="F357" s="154"/>
      <c r="G357" s="155"/>
    </row>
    <row r="358" ht="15.75" customHeight="1">
      <c r="C358" s="152"/>
      <c r="E358" s="153"/>
      <c r="F358" s="154"/>
      <c r="G358" s="155"/>
    </row>
    <row r="359" ht="15.75" customHeight="1">
      <c r="C359" s="152"/>
      <c r="E359" s="153"/>
      <c r="F359" s="154"/>
      <c r="G359" s="155"/>
    </row>
    <row r="360" ht="15.75" customHeight="1">
      <c r="C360" s="152"/>
      <c r="E360" s="153"/>
      <c r="F360" s="154"/>
      <c r="G360" s="155"/>
    </row>
    <row r="361" ht="15.75" customHeight="1">
      <c r="C361" s="152"/>
      <c r="E361" s="153"/>
      <c r="F361" s="154"/>
      <c r="G361" s="155"/>
    </row>
    <row r="362" ht="15.75" customHeight="1">
      <c r="C362" s="152"/>
      <c r="E362" s="153"/>
      <c r="F362" s="154"/>
      <c r="G362" s="155"/>
    </row>
    <row r="363" ht="15.75" customHeight="1">
      <c r="C363" s="152"/>
      <c r="E363" s="153"/>
      <c r="F363" s="154"/>
      <c r="G363" s="155"/>
    </row>
    <row r="364" ht="15.75" customHeight="1">
      <c r="C364" s="152"/>
      <c r="E364" s="153"/>
      <c r="F364" s="154"/>
      <c r="G364" s="155"/>
    </row>
    <row r="365" ht="15.75" customHeight="1">
      <c r="C365" s="152"/>
      <c r="E365" s="153"/>
      <c r="F365" s="154"/>
      <c r="G365" s="155"/>
    </row>
    <row r="366" ht="15.75" customHeight="1">
      <c r="C366" s="152"/>
      <c r="E366" s="153"/>
      <c r="F366" s="154"/>
      <c r="G366" s="155"/>
    </row>
    <row r="367" ht="15.75" customHeight="1">
      <c r="C367" s="152"/>
      <c r="E367" s="153"/>
      <c r="F367" s="154"/>
      <c r="G367" s="155"/>
    </row>
    <row r="368" ht="15.75" customHeight="1">
      <c r="C368" s="152"/>
      <c r="E368" s="153"/>
      <c r="F368" s="154"/>
      <c r="G368" s="155"/>
    </row>
    <row r="369" ht="15.75" customHeight="1">
      <c r="C369" s="152"/>
      <c r="E369" s="153"/>
      <c r="F369" s="154"/>
      <c r="G369" s="155"/>
    </row>
    <row r="370" ht="15.75" customHeight="1">
      <c r="C370" s="152"/>
      <c r="E370" s="153"/>
      <c r="F370" s="154"/>
      <c r="G370" s="155"/>
    </row>
    <row r="371" ht="15.75" customHeight="1">
      <c r="C371" s="152"/>
      <c r="E371" s="153"/>
      <c r="F371" s="154"/>
      <c r="G371" s="155"/>
    </row>
    <row r="372" ht="15.75" customHeight="1">
      <c r="C372" s="152"/>
      <c r="E372" s="153"/>
      <c r="F372" s="154"/>
      <c r="G372" s="155"/>
    </row>
    <row r="373" ht="15.75" customHeight="1">
      <c r="C373" s="152"/>
      <c r="E373" s="153"/>
      <c r="F373" s="154"/>
      <c r="G373" s="155"/>
    </row>
    <row r="374" ht="15.75" customHeight="1">
      <c r="C374" s="152"/>
      <c r="E374" s="153"/>
      <c r="F374" s="154"/>
      <c r="G374" s="155"/>
    </row>
    <row r="375" ht="15.75" customHeight="1">
      <c r="C375" s="152"/>
      <c r="E375" s="153"/>
      <c r="F375" s="154"/>
      <c r="G375" s="155"/>
    </row>
    <row r="376" ht="15.75" customHeight="1">
      <c r="C376" s="152"/>
      <c r="E376" s="153"/>
      <c r="F376" s="154"/>
      <c r="G376" s="155"/>
    </row>
    <row r="377" ht="15.75" customHeight="1">
      <c r="C377" s="152"/>
      <c r="E377" s="153"/>
      <c r="F377" s="154"/>
      <c r="G377" s="155"/>
    </row>
    <row r="378" ht="15.75" customHeight="1">
      <c r="C378" s="152"/>
      <c r="E378" s="153"/>
      <c r="F378" s="154"/>
      <c r="G378" s="155"/>
    </row>
    <row r="379" ht="15.75" customHeight="1">
      <c r="C379" s="152"/>
      <c r="E379" s="153"/>
      <c r="F379" s="154"/>
      <c r="G379" s="155"/>
    </row>
    <row r="380" ht="15.75" customHeight="1">
      <c r="C380" s="152"/>
      <c r="E380" s="153"/>
      <c r="F380" s="154"/>
      <c r="G380" s="155"/>
    </row>
    <row r="381" ht="15.75" customHeight="1">
      <c r="C381" s="152"/>
      <c r="E381" s="153"/>
      <c r="F381" s="154"/>
      <c r="G381" s="155"/>
    </row>
    <row r="382" ht="15.75" customHeight="1">
      <c r="C382" s="152"/>
      <c r="E382" s="153"/>
      <c r="F382" s="154"/>
      <c r="G382" s="155"/>
    </row>
    <row r="383" ht="15.75" customHeight="1">
      <c r="C383" s="152"/>
      <c r="E383" s="153"/>
      <c r="F383" s="154"/>
      <c r="G383" s="155"/>
    </row>
    <row r="384" ht="15.75" customHeight="1">
      <c r="C384" s="152"/>
      <c r="E384" s="153"/>
      <c r="F384" s="154"/>
      <c r="G384" s="155"/>
    </row>
    <row r="385" ht="15.75" customHeight="1">
      <c r="C385" s="152"/>
      <c r="E385" s="153"/>
      <c r="F385" s="154"/>
      <c r="G385" s="155"/>
    </row>
    <row r="386" ht="15.75" customHeight="1">
      <c r="C386" s="152"/>
      <c r="E386" s="153"/>
      <c r="F386" s="154"/>
      <c r="G386" s="155"/>
    </row>
    <row r="387" ht="15.75" customHeight="1">
      <c r="C387" s="152"/>
      <c r="E387" s="153"/>
      <c r="F387" s="154"/>
      <c r="G387" s="155"/>
    </row>
    <row r="388" ht="15.75" customHeight="1">
      <c r="C388" s="152"/>
      <c r="E388" s="153"/>
      <c r="F388" s="154"/>
      <c r="G388" s="155"/>
    </row>
    <row r="389" ht="15.75" customHeight="1">
      <c r="C389" s="152"/>
      <c r="E389" s="153"/>
      <c r="F389" s="154"/>
      <c r="G389" s="155"/>
    </row>
    <row r="390" ht="15.75" customHeight="1">
      <c r="C390" s="152"/>
      <c r="E390" s="153"/>
      <c r="F390" s="154"/>
      <c r="G390" s="155"/>
    </row>
    <row r="391" ht="15.75" customHeight="1">
      <c r="C391" s="152"/>
      <c r="E391" s="153"/>
      <c r="F391" s="154"/>
      <c r="G391" s="155"/>
    </row>
    <row r="392" ht="15.75" customHeight="1">
      <c r="C392" s="152"/>
      <c r="E392" s="153"/>
      <c r="F392" s="154"/>
      <c r="G392" s="155"/>
    </row>
    <row r="393" ht="15.75" customHeight="1">
      <c r="C393" s="152"/>
      <c r="E393" s="153"/>
      <c r="F393" s="154"/>
      <c r="G393" s="155"/>
    </row>
    <row r="394" ht="15.75" customHeight="1">
      <c r="C394" s="152"/>
      <c r="E394" s="153"/>
      <c r="F394" s="154"/>
      <c r="G394" s="155"/>
    </row>
    <row r="395" ht="15.75" customHeight="1">
      <c r="C395" s="152"/>
      <c r="E395" s="153"/>
      <c r="F395" s="154"/>
      <c r="G395" s="155"/>
    </row>
    <row r="396" ht="15.75" customHeight="1">
      <c r="C396" s="152"/>
      <c r="E396" s="153"/>
      <c r="F396" s="154"/>
      <c r="G396" s="155"/>
    </row>
    <row r="397" ht="15.75" customHeight="1">
      <c r="C397" s="152"/>
      <c r="E397" s="153"/>
      <c r="F397" s="154"/>
      <c r="G397" s="155"/>
    </row>
    <row r="398" ht="15.75" customHeight="1">
      <c r="C398" s="152"/>
      <c r="E398" s="153"/>
      <c r="F398" s="154"/>
      <c r="G398" s="155"/>
    </row>
    <row r="399" ht="15.75" customHeight="1">
      <c r="C399" s="152"/>
      <c r="E399" s="153"/>
      <c r="F399" s="154"/>
      <c r="G399" s="155"/>
    </row>
    <row r="400" ht="15.75" customHeight="1">
      <c r="C400" s="152"/>
      <c r="E400" s="153"/>
      <c r="F400" s="154"/>
      <c r="G400" s="155"/>
    </row>
    <row r="401" ht="15.75" customHeight="1">
      <c r="C401" s="152"/>
      <c r="E401" s="153"/>
      <c r="F401" s="154"/>
      <c r="G401" s="155"/>
    </row>
    <row r="402" ht="15.75" customHeight="1">
      <c r="C402" s="152"/>
      <c r="E402" s="153"/>
      <c r="F402" s="154"/>
      <c r="G402" s="155"/>
    </row>
    <row r="403" ht="15.75" customHeight="1">
      <c r="C403" s="152"/>
      <c r="E403" s="153"/>
      <c r="F403" s="154"/>
      <c r="G403" s="155"/>
    </row>
    <row r="404" ht="15.75" customHeight="1">
      <c r="C404" s="152"/>
      <c r="E404" s="153"/>
      <c r="F404" s="154"/>
      <c r="G404" s="155"/>
    </row>
    <row r="405" ht="15.75" customHeight="1">
      <c r="C405" s="152"/>
      <c r="E405" s="153"/>
      <c r="F405" s="154"/>
      <c r="G405" s="155"/>
    </row>
    <row r="406" ht="15.75" customHeight="1">
      <c r="C406" s="152"/>
      <c r="E406" s="153"/>
      <c r="F406" s="154"/>
      <c r="G406" s="155"/>
    </row>
    <row r="407" ht="15.75" customHeight="1">
      <c r="C407" s="152"/>
      <c r="E407" s="153"/>
      <c r="F407" s="154"/>
      <c r="G407" s="155"/>
    </row>
    <row r="408" ht="15.75" customHeight="1">
      <c r="C408" s="152"/>
      <c r="E408" s="153"/>
      <c r="F408" s="154"/>
      <c r="G408" s="155"/>
    </row>
    <row r="409" ht="15.75" customHeight="1">
      <c r="C409" s="152"/>
      <c r="E409" s="153"/>
      <c r="F409" s="154"/>
      <c r="G409" s="155"/>
    </row>
    <row r="410" ht="15.75" customHeight="1">
      <c r="C410" s="152"/>
      <c r="E410" s="153"/>
      <c r="F410" s="154"/>
      <c r="G410" s="155"/>
    </row>
    <row r="411" ht="15.75" customHeight="1">
      <c r="C411" s="152"/>
      <c r="E411" s="153"/>
      <c r="F411" s="154"/>
      <c r="G411" s="155"/>
    </row>
    <row r="412" ht="15.75" customHeight="1">
      <c r="C412" s="152"/>
      <c r="E412" s="153"/>
      <c r="F412" s="154"/>
      <c r="G412" s="155"/>
    </row>
    <row r="413" ht="15.75" customHeight="1">
      <c r="C413" s="152"/>
      <c r="E413" s="153"/>
      <c r="F413" s="154"/>
      <c r="G413" s="155"/>
    </row>
    <row r="414" ht="15.75" customHeight="1">
      <c r="C414" s="152"/>
      <c r="E414" s="153"/>
      <c r="F414" s="154"/>
      <c r="G414" s="155"/>
    </row>
    <row r="415" ht="15.75" customHeight="1">
      <c r="C415" s="152"/>
      <c r="E415" s="153"/>
      <c r="F415" s="154"/>
      <c r="G415" s="155"/>
    </row>
    <row r="416" ht="15.75" customHeight="1">
      <c r="C416" s="152"/>
      <c r="E416" s="153"/>
      <c r="F416" s="154"/>
      <c r="G416" s="155"/>
    </row>
    <row r="417" ht="15.75" customHeight="1">
      <c r="C417" s="152"/>
      <c r="E417" s="153"/>
      <c r="F417" s="154"/>
      <c r="G417" s="155"/>
    </row>
    <row r="418" ht="15.75" customHeight="1">
      <c r="C418" s="152"/>
      <c r="E418" s="153"/>
      <c r="F418" s="154"/>
      <c r="G418" s="155"/>
    </row>
    <row r="419" ht="15.75" customHeight="1">
      <c r="C419" s="152"/>
      <c r="E419" s="153"/>
      <c r="F419" s="154"/>
      <c r="G419" s="155"/>
    </row>
    <row r="420" ht="15.75" customHeight="1">
      <c r="C420" s="152"/>
      <c r="E420" s="153"/>
      <c r="F420" s="154"/>
      <c r="G420" s="155"/>
    </row>
    <row r="421" ht="15.75" customHeight="1">
      <c r="C421" s="152"/>
      <c r="E421" s="153"/>
      <c r="F421" s="154"/>
      <c r="G421" s="155"/>
    </row>
    <row r="422" ht="15.75" customHeight="1">
      <c r="C422" s="152"/>
      <c r="E422" s="153"/>
      <c r="F422" s="154"/>
      <c r="G422" s="155"/>
    </row>
    <row r="423" ht="15.75" customHeight="1">
      <c r="C423" s="152"/>
      <c r="E423" s="153"/>
      <c r="F423" s="154"/>
      <c r="G423" s="155"/>
    </row>
    <row r="424" ht="15.75" customHeight="1">
      <c r="C424" s="152"/>
      <c r="E424" s="153"/>
      <c r="F424" s="154"/>
      <c r="G424" s="155"/>
    </row>
    <row r="425" ht="15.75" customHeight="1">
      <c r="C425" s="152"/>
      <c r="E425" s="153"/>
      <c r="F425" s="154"/>
      <c r="G425" s="155"/>
    </row>
    <row r="426" ht="15.75" customHeight="1">
      <c r="C426" s="152"/>
      <c r="E426" s="153"/>
      <c r="F426" s="154"/>
      <c r="G426" s="155"/>
    </row>
    <row r="427" ht="15.75" customHeight="1">
      <c r="C427" s="152"/>
      <c r="E427" s="153"/>
      <c r="F427" s="154"/>
      <c r="G427" s="155"/>
    </row>
    <row r="428" ht="15.75" customHeight="1">
      <c r="C428" s="152"/>
      <c r="E428" s="153"/>
      <c r="F428" s="154"/>
      <c r="G428" s="155"/>
    </row>
    <row r="429" ht="15.75" customHeight="1">
      <c r="C429" s="152"/>
      <c r="E429" s="153"/>
      <c r="F429" s="154"/>
      <c r="G429" s="155"/>
    </row>
    <row r="430" ht="15.75" customHeight="1">
      <c r="C430" s="152"/>
      <c r="E430" s="153"/>
      <c r="F430" s="154"/>
      <c r="G430" s="155"/>
    </row>
    <row r="431" ht="15.75" customHeight="1">
      <c r="C431" s="152"/>
      <c r="E431" s="153"/>
      <c r="F431" s="154"/>
      <c r="G431" s="155"/>
    </row>
    <row r="432" ht="15.75" customHeight="1">
      <c r="C432" s="152"/>
      <c r="E432" s="153"/>
      <c r="F432" s="154"/>
      <c r="G432" s="155"/>
    </row>
    <row r="433" ht="15.75" customHeight="1">
      <c r="C433" s="152"/>
      <c r="E433" s="153"/>
      <c r="F433" s="154"/>
      <c r="G433" s="155"/>
    </row>
    <row r="434" ht="15.75" customHeight="1">
      <c r="C434" s="152"/>
      <c r="E434" s="153"/>
      <c r="F434" s="154"/>
      <c r="G434" s="155"/>
    </row>
    <row r="435" ht="15.75" customHeight="1">
      <c r="C435" s="152"/>
      <c r="E435" s="153"/>
      <c r="F435" s="154"/>
      <c r="G435" s="155"/>
    </row>
    <row r="436" ht="15.75" customHeight="1">
      <c r="C436" s="152"/>
      <c r="E436" s="153"/>
      <c r="F436" s="154"/>
      <c r="G436" s="155"/>
    </row>
    <row r="437" ht="15.75" customHeight="1">
      <c r="C437" s="152"/>
      <c r="E437" s="153"/>
      <c r="F437" s="154"/>
      <c r="G437" s="155"/>
    </row>
    <row r="438" ht="15.75" customHeight="1">
      <c r="C438" s="152"/>
      <c r="E438" s="153"/>
      <c r="F438" s="154"/>
      <c r="G438" s="155"/>
    </row>
    <row r="439" ht="15.75" customHeight="1">
      <c r="C439" s="152"/>
      <c r="E439" s="153"/>
      <c r="F439" s="154"/>
      <c r="G439" s="155"/>
    </row>
    <row r="440" ht="15.75" customHeight="1">
      <c r="C440" s="152"/>
      <c r="E440" s="153"/>
      <c r="F440" s="154"/>
      <c r="G440" s="155"/>
    </row>
    <row r="441" ht="15.75" customHeight="1">
      <c r="C441" s="152"/>
      <c r="E441" s="153"/>
      <c r="F441" s="154"/>
      <c r="G441" s="155"/>
    </row>
    <row r="442" ht="15.75" customHeight="1">
      <c r="C442" s="152"/>
      <c r="E442" s="153"/>
      <c r="F442" s="154"/>
      <c r="G442" s="155"/>
    </row>
    <row r="443" ht="15.75" customHeight="1">
      <c r="C443" s="152"/>
      <c r="E443" s="153"/>
      <c r="F443" s="154"/>
      <c r="G443" s="155"/>
    </row>
    <row r="444" ht="15.75" customHeight="1">
      <c r="C444" s="152"/>
      <c r="E444" s="153"/>
      <c r="F444" s="154"/>
      <c r="G444" s="155"/>
    </row>
    <row r="445" ht="15.75" customHeight="1">
      <c r="C445" s="152"/>
      <c r="E445" s="153"/>
      <c r="F445" s="154"/>
      <c r="G445" s="155"/>
    </row>
    <row r="446" ht="15.75" customHeight="1">
      <c r="C446" s="152"/>
      <c r="E446" s="153"/>
      <c r="F446" s="154"/>
      <c r="G446" s="155"/>
    </row>
    <row r="447" ht="15.75" customHeight="1">
      <c r="C447" s="152"/>
      <c r="E447" s="153"/>
      <c r="F447" s="154"/>
      <c r="G447" s="155"/>
    </row>
    <row r="448" ht="15.75" customHeight="1">
      <c r="C448" s="152"/>
      <c r="E448" s="153"/>
      <c r="F448" s="154"/>
      <c r="G448" s="155"/>
    </row>
    <row r="449" ht="15.75" customHeight="1">
      <c r="C449" s="152"/>
      <c r="E449" s="153"/>
      <c r="F449" s="154"/>
      <c r="G449" s="155"/>
    </row>
    <row r="450" ht="15.75" customHeight="1">
      <c r="C450" s="152"/>
      <c r="E450" s="153"/>
      <c r="F450" s="154"/>
      <c r="G450" s="155"/>
    </row>
    <row r="451" ht="15.75" customHeight="1">
      <c r="C451" s="152"/>
      <c r="E451" s="153"/>
      <c r="F451" s="154"/>
      <c r="G451" s="155"/>
    </row>
    <row r="452" ht="15.75" customHeight="1">
      <c r="C452" s="152"/>
      <c r="E452" s="153"/>
      <c r="F452" s="154"/>
      <c r="G452" s="155"/>
    </row>
    <row r="453" ht="15.75" customHeight="1">
      <c r="C453" s="152"/>
      <c r="E453" s="153"/>
      <c r="F453" s="154"/>
      <c r="G453" s="155"/>
    </row>
    <row r="454" ht="15.75" customHeight="1">
      <c r="C454" s="152"/>
      <c r="E454" s="153"/>
      <c r="F454" s="154"/>
      <c r="G454" s="155"/>
    </row>
    <row r="455" ht="15.75" customHeight="1">
      <c r="C455" s="152"/>
      <c r="E455" s="153"/>
      <c r="F455" s="154"/>
      <c r="G455" s="155"/>
    </row>
    <row r="456" ht="15.75" customHeight="1">
      <c r="C456" s="152"/>
      <c r="E456" s="153"/>
      <c r="F456" s="154"/>
      <c r="G456" s="155"/>
    </row>
    <row r="457" ht="15.75" customHeight="1">
      <c r="C457" s="152"/>
      <c r="E457" s="153"/>
      <c r="F457" s="154"/>
      <c r="G457" s="155"/>
    </row>
    <row r="458" ht="15.75" customHeight="1">
      <c r="C458" s="152"/>
      <c r="E458" s="153"/>
      <c r="F458" s="154"/>
      <c r="G458" s="155"/>
    </row>
    <row r="459" ht="15.75" customHeight="1">
      <c r="C459" s="152"/>
      <c r="E459" s="153"/>
      <c r="F459" s="154"/>
      <c r="G459" s="155"/>
    </row>
    <row r="460" ht="15.75" customHeight="1">
      <c r="C460" s="152"/>
      <c r="E460" s="153"/>
      <c r="F460" s="154"/>
      <c r="G460" s="155"/>
    </row>
    <row r="461" ht="15.75" customHeight="1">
      <c r="C461" s="152"/>
      <c r="E461" s="153"/>
      <c r="F461" s="154"/>
      <c r="G461" s="155"/>
    </row>
    <row r="462" ht="15.75" customHeight="1">
      <c r="C462" s="152"/>
      <c r="E462" s="153"/>
      <c r="F462" s="154"/>
      <c r="G462" s="155"/>
    </row>
    <row r="463" ht="15.75" customHeight="1">
      <c r="C463" s="152"/>
      <c r="E463" s="153"/>
      <c r="F463" s="154"/>
      <c r="G463" s="155"/>
    </row>
    <row r="464" ht="15.75" customHeight="1">
      <c r="C464" s="152"/>
      <c r="E464" s="153"/>
      <c r="F464" s="154"/>
      <c r="G464" s="155"/>
    </row>
    <row r="465" ht="15.75" customHeight="1">
      <c r="C465" s="152"/>
      <c r="E465" s="153"/>
      <c r="F465" s="154"/>
      <c r="G465" s="155"/>
    </row>
    <row r="466" ht="15.75" customHeight="1">
      <c r="C466" s="152"/>
      <c r="E466" s="153"/>
      <c r="F466" s="154"/>
      <c r="G466" s="155"/>
    </row>
    <row r="467" ht="15.75" customHeight="1">
      <c r="C467" s="152"/>
      <c r="E467" s="153"/>
      <c r="F467" s="154"/>
      <c r="G467" s="155"/>
    </row>
    <row r="468" ht="15.75" customHeight="1">
      <c r="C468" s="152"/>
      <c r="E468" s="153"/>
      <c r="F468" s="154"/>
      <c r="G468" s="155"/>
    </row>
    <row r="469" ht="15.75" customHeight="1">
      <c r="C469" s="152"/>
      <c r="E469" s="153"/>
      <c r="F469" s="154"/>
      <c r="G469" s="155"/>
    </row>
    <row r="470" ht="15.75" customHeight="1">
      <c r="C470" s="152"/>
      <c r="E470" s="153"/>
      <c r="F470" s="154"/>
      <c r="G470" s="155"/>
    </row>
    <row r="471" ht="15.75" customHeight="1">
      <c r="C471" s="152"/>
      <c r="E471" s="153"/>
      <c r="F471" s="154"/>
      <c r="G471" s="155"/>
    </row>
    <row r="472" ht="15.75" customHeight="1">
      <c r="C472" s="152"/>
      <c r="E472" s="153"/>
      <c r="F472" s="154"/>
      <c r="G472" s="155"/>
    </row>
    <row r="473" ht="15.75" customHeight="1">
      <c r="C473" s="152"/>
      <c r="E473" s="153"/>
      <c r="F473" s="154"/>
      <c r="G473" s="155"/>
    </row>
    <row r="474" ht="15.75" customHeight="1">
      <c r="C474" s="152"/>
      <c r="E474" s="153"/>
      <c r="F474" s="154"/>
      <c r="G474" s="155"/>
    </row>
    <row r="475" ht="15.75" customHeight="1">
      <c r="C475" s="152"/>
      <c r="E475" s="153"/>
      <c r="F475" s="154"/>
      <c r="G475" s="155"/>
    </row>
    <row r="476" ht="15.75" customHeight="1">
      <c r="C476" s="152"/>
      <c r="E476" s="153"/>
      <c r="F476" s="154"/>
      <c r="G476" s="155"/>
    </row>
    <row r="477" ht="15.75" customHeight="1">
      <c r="C477" s="152"/>
      <c r="E477" s="153"/>
      <c r="F477" s="154"/>
      <c r="G477" s="155"/>
    </row>
    <row r="478" ht="15.75" customHeight="1">
      <c r="C478" s="152"/>
      <c r="E478" s="153"/>
      <c r="F478" s="154"/>
      <c r="G478" s="155"/>
    </row>
    <row r="479" ht="15.75" customHeight="1">
      <c r="C479" s="152"/>
      <c r="E479" s="153"/>
      <c r="F479" s="154"/>
      <c r="G479" s="155"/>
    </row>
    <row r="480" ht="15.75" customHeight="1">
      <c r="C480" s="152"/>
      <c r="E480" s="153"/>
      <c r="F480" s="154"/>
      <c r="G480" s="155"/>
    </row>
    <row r="481" ht="15.75" customHeight="1">
      <c r="C481" s="152"/>
      <c r="E481" s="153"/>
      <c r="F481" s="154"/>
      <c r="G481" s="155"/>
    </row>
    <row r="482" ht="15.75" customHeight="1">
      <c r="C482" s="152"/>
      <c r="E482" s="153"/>
      <c r="F482" s="154"/>
      <c r="G482" s="155"/>
    </row>
    <row r="483" ht="15.75" customHeight="1">
      <c r="C483" s="152"/>
      <c r="E483" s="153"/>
      <c r="F483" s="154"/>
      <c r="G483" s="155"/>
    </row>
    <row r="484" ht="15.75" customHeight="1">
      <c r="C484" s="152"/>
      <c r="E484" s="153"/>
      <c r="F484" s="154"/>
      <c r="G484" s="155"/>
    </row>
    <row r="485" ht="15.75" customHeight="1">
      <c r="C485" s="152"/>
      <c r="E485" s="153"/>
      <c r="F485" s="154"/>
      <c r="G485" s="155"/>
    </row>
    <row r="486" ht="15.75" customHeight="1">
      <c r="C486" s="152"/>
      <c r="E486" s="153"/>
      <c r="F486" s="154"/>
      <c r="G486" s="155"/>
    </row>
    <row r="487" ht="15.75" customHeight="1">
      <c r="C487" s="152"/>
      <c r="E487" s="153"/>
      <c r="F487" s="154"/>
      <c r="G487" s="155"/>
    </row>
    <row r="488" ht="15.75" customHeight="1">
      <c r="C488" s="152"/>
      <c r="E488" s="153"/>
      <c r="F488" s="154"/>
      <c r="G488" s="155"/>
    </row>
    <row r="489" ht="15.75" customHeight="1">
      <c r="C489" s="152"/>
      <c r="E489" s="153"/>
      <c r="F489" s="154"/>
      <c r="G489" s="155"/>
    </row>
    <row r="490" ht="15.75" customHeight="1">
      <c r="C490" s="152"/>
      <c r="E490" s="153"/>
      <c r="F490" s="154"/>
      <c r="G490" s="155"/>
    </row>
    <row r="491" ht="15.75" customHeight="1">
      <c r="C491" s="152"/>
      <c r="E491" s="153"/>
      <c r="F491" s="154"/>
      <c r="G491" s="155"/>
    </row>
    <row r="492" ht="15.75" customHeight="1">
      <c r="C492" s="152"/>
      <c r="E492" s="153"/>
      <c r="F492" s="154"/>
      <c r="G492" s="155"/>
    </row>
    <row r="493" ht="15.75" customHeight="1">
      <c r="C493" s="152"/>
      <c r="E493" s="153"/>
      <c r="F493" s="154"/>
      <c r="G493" s="155"/>
    </row>
    <row r="494" ht="15.75" customHeight="1">
      <c r="C494" s="152"/>
      <c r="E494" s="153"/>
      <c r="F494" s="154"/>
      <c r="G494" s="155"/>
    </row>
    <row r="495" ht="15.75" customHeight="1">
      <c r="C495" s="152"/>
      <c r="E495" s="153"/>
      <c r="F495" s="154"/>
      <c r="G495" s="155"/>
    </row>
    <row r="496" ht="15.75" customHeight="1">
      <c r="C496" s="152"/>
      <c r="E496" s="153"/>
      <c r="F496" s="154"/>
      <c r="G496" s="155"/>
    </row>
    <row r="497" ht="15.75" customHeight="1">
      <c r="C497" s="152"/>
      <c r="E497" s="153"/>
      <c r="F497" s="154"/>
      <c r="G497" s="155"/>
    </row>
    <row r="498" ht="15.75" customHeight="1">
      <c r="C498" s="152"/>
      <c r="E498" s="153"/>
      <c r="F498" s="154"/>
      <c r="G498" s="155"/>
    </row>
    <row r="499" ht="15.75" customHeight="1">
      <c r="C499" s="152"/>
      <c r="E499" s="153"/>
      <c r="F499" s="154"/>
      <c r="G499" s="155"/>
    </row>
    <row r="500" ht="15.75" customHeight="1">
      <c r="C500" s="152"/>
      <c r="E500" s="153"/>
      <c r="F500" s="154"/>
      <c r="G500" s="155"/>
    </row>
    <row r="501" ht="15.75" customHeight="1">
      <c r="C501" s="152"/>
      <c r="E501" s="153"/>
      <c r="F501" s="154"/>
      <c r="G501" s="155"/>
    </row>
    <row r="502" ht="15.75" customHeight="1">
      <c r="C502" s="152"/>
      <c r="E502" s="153"/>
      <c r="F502" s="154"/>
      <c r="G502" s="155"/>
    </row>
    <row r="503" ht="15.75" customHeight="1">
      <c r="C503" s="152"/>
      <c r="E503" s="153"/>
      <c r="F503" s="154"/>
      <c r="G503" s="155"/>
    </row>
    <row r="504" ht="15.75" customHeight="1">
      <c r="C504" s="152"/>
      <c r="E504" s="153"/>
      <c r="F504" s="154"/>
      <c r="G504" s="155"/>
    </row>
    <row r="505" ht="15.75" customHeight="1">
      <c r="C505" s="152"/>
      <c r="E505" s="153"/>
      <c r="F505" s="154"/>
      <c r="G505" s="155"/>
    </row>
    <row r="506" ht="15.75" customHeight="1">
      <c r="C506" s="152"/>
      <c r="E506" s="153"/>
      <c r="F506" s="154"/>
      <c r="G506" s="155"/>
    </row>
    <row r="507" ht="15.75" customHeight="1">
      <c r="C507" s="152"/>
      <c r="E507" s="153"/>
      <c r="F507" s="154"/>
      <c r="G507" s="155"/>
    </row>
    <row r="508" ht="15.75" customHeight="1">
      <c r="C508" s="152"/>
      <c r="E508" s="153"/>
      <c r="F508" s="154"/>
      <c r="G508" s="155"/>
    </row>
    <row r="509" ht="15.75" customHeight="1">
      <c r="C509" s="152"/>
      <c r="E509" s="153"/>
      <c r="F509" s="154"/>
      <c r="G509" s="155"/>
    </row>
    <row r="510" ht="15.75" customHeight="1">
      <c r="C510" s="152"/>
      <c r="E510" s="153"/>
      <c r="F510" s="154"/>
      <c r="G510" s="155"/>
    </row>
    <row r="511" ht="15.75" customHeight="1">
      <c r="C511" s="152"/>
      <c r="E511" s="153"/>
      <c r="F511" s="154"/>
      <c r="G511" s="155"/>
    </row>
    <row r="512" ht="15.75" customHeight="1">
      <c r="C512" s="152"/>
      <c r="E512" s="153"/>
      <c r="F512" s="154"/>
      <c r="G512" s="155"/>
    </row>
    <row r="513" ht="15.75" customHeight="1">
      <c r="C513" s="152"/>
      <c r="E513" s="153"/>
      <c r="F513" s="154"/>
      <c r="G513" s="155"/>
    </row>
    <row r="514" ht="15.75" customHeight="1">
      <c r="C514" s="152"/>
      <c r="E514" s="153"/>
      <c r="F514" s="154"/>
      <c r="G514" s="155"/>
    </row>
    <row r="515" ht="15.75" customHeight="1">
      <c r="C515" s="152"/>
      <c r="E515" s="153"/>
      <c r="F515" s="154"/>
      <c r="G515" s="155"/>
    </row>
    <row r="516" ht="15.75" customHeight="1">
      <c r="C516" s="152"/>
      <c r="E516" s="153"/>
      <c r="F516" s="154"/>
      <c r="G516" s="155"/>
    </row>
    <row r="517" ht="15.75" customHeight="1">
      <c r="C517" s="152"/>
      <c r="E517" s="153"/>
      <c r="F517" s="154"/>
      <c r="G517" s="155"/>
    </row>
    <row r="518" ht="15.75" customHeight="1">
      <c r="C518" s="152"/>
      <c r="E518" s="153"/>
      <c r="F518" s="154"/>
      <c r="G518" s="155"/>
    </row>
    <row r="519" ht="15.75" customHeight="1">
      <c r="C519" s="152"/>
      <c r="E519" s="153"/>
      <c r="F519" s="154"/>
      <c r="G519" s="155"/>
    </row>
    <row r="520" ht="15.75" customHeight="1">
      <c r="C520" s="152"/>
      <c r="E520" s="153"/>
      <c r="F520" s="154"/>
      <c r="G520" s="155"/>
    </row>
    <row r="521" ht="15.75" customHeight="1">
      <c r="C521" s="152"/>
      <c r="E521" s="153"/>
      <c r="F521" s="154"/>
      <c r="G521" s="155"/>
    </row>
    <row r="522" ht="15.75" customHeight="1">
      <c r="C522" s="152"/>
      <c r="E522" s="153"/>
      <c r="F522" s="154"/>
      <c r="G522" s="155"/>
    </row>
    <row r="523" ht="15.75" customHeight="1">
      <c r="C523" s="152"/>
      <c r="E523" s="153"/>
      <c r="F523" s="154"/>
      <c r="G523" s="155"/>
    </row>
    <row r="524" ht="15.75" customHeight="1">
      <c r="C524" s="152"/>
      <c r="E524" s="153"/>
      <c r="F524" s="154"/>
      <c r="G524" s="155"/>
    </row>
    <row r="525" ht="15.75" customHeight="1">
      <c r="C525" s="152"/>
      <c r="E525" s="153"/>
      <c r="F525" s="154"/>
      <c r="G525" s="155"/>
    </row>
    <row r="526" ht="15.75" customHeight="1">
      <c r="C526" s="152"/>
      <c r="E526" s="153"/>
      <c r="F526" s="154"/>
      <c r="G526" s="155"/>
    </row>
    <row r="527" ht="15.75" customHeight="1">
      <c r="C527" s="152"/>
      <c r="E527" s="153"/>
      <c r="F527" s="154"/>
      <c r="G527" s="155"/>
    </row>
    <row r="528" ht="15.75" customHeight="1">
      <c r="C528" s="152"/>
      <c r="E528" s="153"/>
      <c r="F528" s="154"/>
      <c r="G528" s="155"/>
    </row>
    <row r="529" ht="15.75" customHeight="1">
      <c r="C529" s="152"/>
      <c r="E529" s="153"/>
      <c r="F529" s="154"/>
      <c r="G529" s="155"/>
    </row>
    <row r="530" ht="15.75" customHeight="1">
      <c r="C530" s="152"/>
      <c r="E530" s="153"/>
      <c r="F530" s="154"/>
      <c r="G530" s="155"/>
    </row>
    <row r="531" ht="15.75" customHeight="1">
      <c r="C531" s="152"/>
      <c r="E531" s="153"/>
      <c r="F531" s="154"/>
      <c r="G531" s="155"/>
    </row>
    <row r="532" ht="15.75" customHeight="1">
      <c r="C532" s="152"/>
      <c r="E532" s="153"/>
      <c r="F532" s="154"/>
      <c r="G532" s="155"/>
    </row>
    <row r="533" ht="15.75" customHeight="1">
      <c r="C533" s="152"/>
      <c r="E533" s="153"/>
      <c r="F533" s="154"/>
      <c r="G533" s="155"/>
    </row>
    <row r="534" ht="15.75" customHeight="1">
      <c r="C534" s="152"/>
      <c r="E534" s="153"/>
      <c r="F534" s="154"/>
      <c r="G534" s="155"/>
    </row>
    <row r="535" ht="15.75" customHeight="1">
      <c r="C535" s="152"/>
      <c r="E535" s="153"/>
      <c r="F535" s="154"/>
      <c r="G535" s="155"/>
    </row>
    <row r="536" ht="15.75" customHeight="1">
      <c r="C536" s="152"/>
      <c r="E536" s="153"/>
      <c r="F536" s="154"/>
      <c r="G536" s="155"/>
    </row>
    <row r="537" ht="15.75" customHeight="1">
      <c r="C537" s="152"/>
      <c r="E537" s="153"/>
      <c r="F537" s="154"/>
      <c r="G537" s="155"/>
    </row>
    <row r="538" ht="15.75" customHeight="1">
      <c r="C538" s="152"/>
      <c r="E538" s="153"/>
      <c r="F538" s="154"/>
      <c r="G538" s="155"/>
    </row>
    <row r="539" ht="15.75" customHeight="1">
      <c r="C539" s="152"/>
      <c r="E539" s="153"/>
      <c r="F539" s="154"/>
      <c r="G539" s="155"/>
    </row>
    <row r="540" ht="15.75" customHeight="1">
      <c r="C540" s="152"/>
      <c r="E540" s="153"/>
      <c r="F540" s="154"/>
      <c r="G540" s="155"/>
    </row>
    <row r="541" ht="15.75" customHeight="1">
      <c r="C541" s="152"/>
      <c r="E541" s="153"/>
      <c r="F541" s="154"/>
      <c r="G541" s="155"/>
    </row>
    <row r="542" ht="15.75" customHeight="1">
      <c r="C542" s="152"/>
      <c r="E542" s="153"/>
      <c r="F542" s="154"/>
      <c r="G542" s="155"/>
    </row>
    <row r="543" ht="15.75" customHeight="1">
      <c r="C543" s="152"/>
      <c r="E543" s="153"/>
      <c r="F543" s="154"/>
      <c r="G543" s="155"/>
    </row>
    <row r="544" ht="15.75" customHeight="1">
      <c r="C544" s="152"/>
      <c r="E544" s="153"/>
      <c r="F544" s="154"/>
      <c r="G544" s="155"/>
    </row>
    <row r="545" ht="15.75" customHeight="1">
      <c r="C545" s="152"/>
      <c r="E545" s="153"/>
      <c r="F545" s="154"/>
      <c r="G545" s="155"/>
    </row>
    <row r="546" ht="15.75" customHeight="1">
      <c r="C546" s="152"/>
      <c r="E546" s="153"/>
      <c r="F546" s="154"/>
      <c r="G546" s="155"/>
    </row>
    <row r="547" ht="15.75" customHeight="1">
      <c r="C547" s="152"/>
      <c r="E547" s="153"/>
      <c r="F547" s="154"/>
      <c r="G547" s="155"/>
    </row>
    <row r="548" ht="15.75" customHeight="1">
      <c r="C548" s="152"/>
      <c r="E548" s="153"/>
      <c r="F548" s="154"/>
      <c r="G548" s="155"/>
    </row>
    <row r="549" ht="15.75" customHeight="1">
      <c r="C549" s="152"/>
      <c r="E549" s="153"/>
      <c r="F549" s="154"/>
      <c r="G549" s="155"/>
    </row>
    <row r="550" ht="15.75" customHeight="1">
      <c r="C550" s="152"/>
      <c r="E550" s="153"/>
      <c r="F550" s="154"/>
      <c r="G550" s="155"/>
    </row>
    <row r="551" ht="15.75" customHeight="1">
      <c r="C551" s="152"/>
      <c r="E551" s="153"/>
      <c r="F551" s="154"/>
      <c r="G551" s="155"/>
    </row>
    <row r="552" ht="15.75" customHeight="1">
      <c r="C552" s="152"/>
      <c r="E552" s="153"/>
      <c r="F552" s="154"/>
      <c r="G552" s="155"/>
    </row>
    <row r="553" ht="15.75" customHeight="1">
      <c r="C553" s="152"/>
      <c r="E553" s="153"/>
      <c r="F553" s="154"/>
      <c r="G553" s="155"/>
    </row>
    <row r="554" ht="15.75" customHeight="1">
      <c r="C554" s="152"/>
      <c r="E554" s="153"/>
      <c r="F554" s="154"/>
      <c r="G554" s="155"/>
    </row>
    <row r="555" ht="15.75" customHeight="1">
      <c r="C555" s="152"/>
      <c r="E555" s="153"/>
      <c r="F555" s="154"/>
      <c r="G555" s="155"/>
    </row>
    <row r="556" ht="15.75" customHeight="1">
      <c r="C556" s="152"/>
      <c r="E556" s="153"/>
      <c r="F556" s="154"/>
      <c r="G556" s="155"/>
    </row>
    <row r="557" ht="15.75" customHeight="1">
      <c r="C557" s="152"/>
      <c r="E557" s="153"/>
      <c r="F557" s="154"/>
      <c r="G557" s="155"/>
    </row>
    <row r="558" ht="15.75" customHeight="1">
      <c r="C558" s="152"/>
      <c r="E558" s="153"/>
      <c r="F558" s="154"/>
      <c r="G558" s="155"/>
    </row>
    <row r="559" ht="15.75" customHeight="1">
      <c r="C559" s="152"/>
      <c r="E559" s="153"/>
      <c r="F559" s="154"/>
      <c r="G559" s="155"/>
    </row>
    <row r="560" ht="15.75" customHeight="1">
      <c r="C560" s="152"/>
      <c r="E560" s="153"/>
      <c r="F560" s="154"/>
      <c r="G560" s="155"/>
    </row>
    <row r="561" ht="15.75" customHeight="1">
      <c r="C561" s="152"/>
      <c r="E561" s="153"/>
      <c r="F561" s="154"/>
      <c r="G561" s="155"/>
    </row>
    <row r="562" ht="15.75" customHeight="1">
      <c r="C562" s="152"/>
      <c r="E562" s="153"/>
      <c r="F562" s="154"/>
      <c r="G562" s="155"/>
    </row>
    <row r="563" ht="15.75" customHeight="1">
      <c r="C563" s="152"/>
      <c r="E563" s="153"/>
      <c r="F563" s="154"/>
      <c r="G563" s="155"/>
    </row>
    <row r="564" ht="15.75" customHeight="1">
      <c r="C564" s="152"/>
      <c r="E564" s="153"/>
      <c r="F564" s="154"/>
      <c r="G564" s="155"/>
    </row>
    <row r="565" ht="15.75" customHeight="1">
      <c r="C565" s="152"/>
      <c r="E565" s="153"/>
      <c r="F565" s="154"/>
      <c r="G565" s="155"/>
    </row>
    <row r="566" ht="15.75" customHeight="1">
      <c r="C566" s="152"/>
      <c r="E566" s="153"/>
      <c r="F566" s="154"/>
      <c r="G566" s="155"/>
    </row>
    <row r="567" ht="15.75" customHeight="1">
      <c r="C567" s="152"/>
      <c r="E567" s="153"/>
      <c r="F567" s="154"/>
      <c r="G567" s="155"/>
    </row>
    <row r="568" ht="15.75" customHeight="1">
      <c r="C568" s="152"/>
      <c r="E568" s="153"/>
      <c r="F568" s="154"/>
      <c r="G568" s="155"/>
    </row>
    <row r="569" ht="15.75" customHeight="1">
      <c r="C569" s="152"/>
      <c r="E569" s="153"/>
      <c r="F569" s="154"/>
      <c r="G569" s="155"/>
    </row>
    <row r="570" ht="15.75" customHeight="1">
      <c r="C570" s="152"/>
      <c r="E570" s="153"/>
      <c r="F570" s="154"/>
      <c r="G570" s="155"/>
    </row>
    <row r="571" ht="15.75" customHeight="1">
      <c r="C571" s="152"/>
      <c r="E571" s="153"/>
      <c r="F571" s="154"/>
      <c r="G571" s="155"/>
    </row>
    <row r="572" ht="15.75" customHeight="1">
      <c r="C572" s="152"/>
      <c r="E572" s="153"/>
      <c r="F572" s="154"/>
      <c r="G572" s="155"/>
    </row>
    <row r="573" ht="15.75" customHeight="1">
      <c r="C573" s="152"/>
      <c r="E573" s="153"/>
      <c r="F573" s="154"/>
      <c r="G573" s="155"/>
    </row>
    <row r="574" ht="15.75" customHeight="1">
      <c r="C574" s="152"/>
      <c r="E574" s="153"/>
      <c r="F574" s="154"/>
      <c r="G574" s="155"/>
    </row>
    <row r="575" ht="15.75" customHeight="1">
      <c r="C575" s="152"/>
      <c r="E575" s="153"/>
      <c r="F575" s="154"/>
      <c r="G575" s="155"/>
    </row>
    <row r="576" ht="15.75" customHeight="1">
      <c r="C576" s="152"/>
      <c r="E576" s="153"/>
      <c r="F576" s="154"/>
      <c r="G576" s="155"/>
    </row>
    <row r="577" ht="15.75" customHeight="1">
      <c r="C577" s="152"/>
      <c r="E577" s="153"/>
      <c r="F577" s="154"/>
      <c r="G577" s="155"/>
    </row>
    <row r="578" ht="15.75" customHeight="1">
      <c r="C578" s="152"/>
      <c r="E578" s="153"/>
      <c r="F578" s="154"/>
      <c r="G578" s="155"/>
    </row>
    <row r="579" ht="15.75" customHeight="1">
      <c r="C579" s="152"/>
      <c r="E579" s="153"/>
      <c r="F579" s="154"/>
      <c r="G579" s="155"/>
    </row>
    <row r="580" ht="15.75" customHeight="1">
      <c r="C580" s="152"/>
      <c r="E580" s="153"/>
      <c r="F580" s="154"/>
      <c r="G580" s="155"/>
    </row>
    <row r="581" ht="15.75" customHeight="1">
      <c r="C581" s="152"/>
      <c r="E581" s="153"/>
      <c r="F581" s="154"/>
      <c r="G581" s="155"/>
    </row>
    <row r="582" ht="15.75" customHeight="1">
      <c r="C582" s="152"/>
      <c r="E582" s="153"/>
      <c r="F582" s="154"/>
      <c r="G582" s="155"/>
    </row>
    <row r="583" ht="15.75" customHeight="1">
      <c r="C583" s="152"/>
      <c r="E583" s="153"/>
      <c r="F583" s="154"/>
      <c r="G583" s="155"/>
    </row>
    <row r="584" ht="15.75" customHeight="1">
      <c r="C584" s="152"/>
      <c r="E584" s="153"/>
      <c r="F584" s="154"/>
      <c r="G584" s="155"/>
    </row>
    <row r="585" ht="15.75" customHeight="1">
      <c r="C585" s="152"/>
      <c r="E585" s="153"/>
      <c r="F585" s="154"/>
      <c r="G585" s="155"/>
    </row>
    <row r="586" ht="15.75" customHeight="1">
      <c r="C586" s="152"/>
      <c r="E586" s="153"/>
      <c r="F586" s="154"/>
      <c r="G586" s="155"/>
    </row>
    <row r="587" ht="15.75" customHeight="1">
      <c r="C587" s="152"/>
      <c r="E587" s="153"/>
      <c r="F587" s="154"/>
      <c r="G587" s="155"/>
    </row>
    <row r="588" ht="15.75" customHeight="1">
      <c r="C588" s="152"/>
      <c r="E588" s="153"/>
      <c r="F588" s="154"/>
      <c r="G588" s="155"/>
    </row>
    <row r="589" ht="15.75" customHeight="1">
      <c r="C589" s="152"/>
      <c r="E589" s="153"/>
      <c r="F589" s="154"/>
      <c r="G589" s="155"/>
    </row>
    <row r="590" ht="15.75" customHeight="1">
      <c r="C590" s="152"/>
      <c r="E590" s="153"/>
      <c r="F590" s="154"/>
      <c r="G590" s="155"/>
    </row>
    <row r="591" ht="15.75" customHeight="1">
      <c r="C591" s="152"/>
      <c r="E591" s="153"/>
      <c r="F591" s="154"/>
      <c r="G591" s="155"/>
    </row>
    <row r="592" ht="15.75" customHeight="1">
      <c r="C592" s="152"/>
      <c r="E592" s="153"/>
      <c r="F592" s="154"/>
      <c r="G592" s="155"/>
    </row>
    <row r="593" ht="15.75" customHeight="1">
      <c r="C593" s="152"/>
      <c r="E593" s="153"/>
      <c r="F593" s="154"/>
      <c r="G593" s="155"/>
    </row>
    <row r="594" ht="15.75" customHeight="1">
      <c r="C594" s="152"/>
      <c r="E594" s="153"/>
      <c r="F594" s="154"/>
      <c r="G594" s="155"/>
    </row>
    <row r="595" ht="15.75" customHeight="1">
      <c r="C595" s="152"/>
      <c r="E595" s="153"/>
      <c r="F595" s="154"/>
      <c r="G595" s="155"/>
    </row>
    <row r="596" ht="15.75" customHeight="1">
      <c r="C596" s="152"/>
      <c r="E596" s="153"/>
      <c r="F596" s="154"/>
      <c r="G596" s="155"/>
    </row>
    <row r="597" ht="15.75" customHeight="1">
      <c r="C597" s="152"/>
      <c r="E597" s="153"/>
      <c r="F597" s="154"/>
      <c r="G597" s="155"/>
    </row>
    <row r="598" ht="15.75" customHeight="1">
      <c r="C598" s="152"/>
      <c r="E598" s="153"/>
      <c r="F598" s="154"/>
      <c r="G598" s="155"/>
    </row>
    <row r="599" ht="15.75" customHeight="1">
      <c r="C599" s="152"/>
      <c r="E599" s="153"/>
      <c r="F599" s="154"/>
      <c r="G599" s="155"/>
    </row>
    <row r="600" ht="15.75" customHeight="1">
      <c r="C600" s="152"/>
      <c r="E600" s="153"/>
      <c r="F600" s="154"/>
      <c r="G600" s="155"/>
    </row>
    <row r="601" ht="15.75" customHeight="1">
      <c r="C601" s="152"/>
      <c r="E601" s="153"/>
      <c r="F601" s="154"/>
      <c r="G601" s="155"/>
    </row>
    <row r="602" ht="15.75" customHeight="1">
      <c r="C602" s="152"/>
      <c r="E602" s="153"/>
      <c r="F602" s="154"/>
      <c r="G602" s="155"/>
    </row>
    <row r="603" ht="15.75" customHeight="1">
      <c r="C603" s="152"/>
      <c r="E603" s="153"/>
      <c r="F603" s="154"/>
      <c r="G603" s="155"/>
    </row>
    <row r="604" ht="15.75" customHeight="1">
      <c r="C604" s="152"/>
      <c r="E604" s="153"/>
      <c r="F604" s="154"/>
      <c r="G604" s="155"/>
    </row>
    <row r="605" ht="15.75" customHeight="1">
      <c r="C605" s="152"/>
      <c r="E605" s="153"/>
      <c r="F605" s="154"/>
      <c r="G605" s="155"/>
    </row>
    <row r="606" ht="15.75" customHeight="1">
      <c r="C606" s="152"/>
      <c r="E606" s="153"/>
      <c r="F606" s="154"/>
      <c r="G606" s="155"/>
    </row>
    <row r="607" ht="15.75" customHeight="1">
      <c r="C607" s="152"/>
      <c r="E607" s="153"/>
      <c r="F607" s="154"/>
      <c r="G607" s="155"/>
    </row>
    <row r="608" ht="15.75" customHeight="1">
      <c r="C608" s="152"/>
      <c r="E608" s="153"/>
      <c r="F608" s="154"/>
      <c r="G608" s="155"/>
    </row>
    <row r="609" ht="15.75" customHeight="1">
      <c r="C609" s="152"/>
      <c r="E609" s="153"/>
      <c r="F609" s="154"/>
      <c r="G609" s="155"/>
    </row>
    <row r="610" ht="15.75" customHeight="1">
      <c r="C610" s="152"/>
      <c r="E610" s="153"/>
      <c r="F610" s="154"/>
      <c r="G610" s="155"/>
    </row>
    <row r="611" ht="15.75" customHeight="1">
      <c r="C611" s="152"/>
      <c r="E611" s="153"/>
      <c r="F611" s="154"/>
      <c r="G611" s="155"/>
    </row>
    <row r="612" ht="15.75" customHeight="1">
      <c r="C612" s="152"/>
      <c r="E612" s="153"/>
      <c r="F612" s="154"/>
      <c r="G612" s="155"/>
    </row>
    <row r="613" ht="15.75" customHeight="1">
      <c r="C613" s="152"/>
      <c r="E613" s="153"/>
      <c r="F613" s="154"/>
      <c r="G613" s="155"/>
    </row>
    <row r="614" ht="15.75" customHeight="1">
      <c r="C614" s="152"/>
      <c r="E614" s="153"/>
      <c r="F614" s="154"/>
      <c r="G614" s="155"/>
    </row>
    <row r="615" ht="15.75" customHeight="1">
      <c r="C615" s="152"/>
      <c r="E615" s="153"/>
      <c r="F615" s="154"/>
      <c r="G615" s="155"/>
    </row>
    <row r="616" ht="15.75" customHeight="1">
      <c r="C616" s="152"/>
      <c r="E616" s="153"/>
      <c r="F616" s="154"/>
      <c r="G616" s="155"/>
    </row>
    <row r="617" ht="15.75" customHeight="1">
      <c r="C617" s="152"/>
      <c r="E617" s="153"/>
      <c r="F617" s="154"/>
      <c r="G617" s="155"/>
    </row>
    <row r="618" ht="15.75" customHeight="1">
      <c r="C618" s="152"/>
      <c r="E618" s="153"/>
      <c r="F618" s="154"/>
      <c r="G618" s="155"/>
    </row>
    <row r="619" ht="15.75" customHeight="1">
      <c r="C619" s="152"/>
      <c r="E619" s="153"/>
      <c r="F619" s="154"/>
      <c r="G619" s="155"/>
    </row>
    <row r="620" ht="15.75" customHeight="1">
      <c r="C620" s="152"/>
      <c r="E620" s="153"/>
      <c r="F620" s="154"/>
      <c r="G620" s="155"/>
    </row>
    <row r="621" ht="15.75" customHeight="1">
      <c r="C621" s="152"/>
      <c r="E621" s="153"/>
      <c r="F621" s="154"/>
      <c r="G621" s="155"/>
    </row>
    <row r="622" ht="15.75" customHeight="1">
      <c r="C622" s="152"/>
      <c r="E622" s="153"/>
      <c r="F622" s="154"/>
      <c r="G622" s="155"/>
    </row>
    <row r="623" ht="15.75" customHeight="1">
      <c r="C623" s="152"/>
      <c r="E623" s="153"/>
      <c r="F623" s="154"/>
      <c r="G623" s="155"/>
    </row>
    <row r="624" ht="15.75" customHeight="1">
      <c r="C624" s="152"/>
      <c r="E624" s="153"/>
      <c r="F624" s="154"/>
      <c r="G624" s="155"/>
    </row>
    <row r="625" ht="15.75" customHeight="1">
      <c r="C625" s="152"/>
      <c r="E625" s="153"/>
      <c r="F625" s="154"/>
      <c r="G625" s="155"/>
    </row>
    <row r="626" ht="15.75" customHeight="1">
      <c r="C626" s="152"/>
      <c r="E626" s="153"/>
      <c r="F626" s="154"/>
      <c r="G626" s="155"/>
    </row>
    <row r="627" ht="15.75" customHeight="1">
      <c r="C627" s="152"/>
      <c r="E627" s="153"/>
      <c r="F627" s="154"/>
      <c r="G627" s="155"/>
    </row>
    <row r="628" ht="15.75" customHeight="1">
      <c r="C628" s="152"/>
      <c r="E628" s="153"/>
      <c r="F628" s="154"/>
      <c r="G628" s="155"/>
    </row>
    <row r="629" ht="15.75" customHeight="1">
      <c r="C629" s="152"/>
      <c r="E629" s="153"/>
      <c r="F629" s="154"/>
      <c r="G629" s="155"/>
    </row>
    <row r="630" ht="15.75" customHeight="1">
      <c r="C630" s="152"/>
      <c r="E630" s="153"/>
      <c r="F630" s="154"/>
      <c r="G630" s="155"/>
    </row>
    <row r="631" ht="15.75" customHeight="1">
      <c r="C631" s="152"/>
      <c r="E631" s="153"/>
      <c r="F631" s="154"/>
      <c r="G631" s="155"/>
    </row>
    <row r="632" ht="15.75" customHeight="1">
      <c r="C632" s="152"/>
      <c r="E632" s="153"/>
      <c r="F632" s="154"/>
      <c r="G632" s="155"/>
    </row>
    <row r="633" ht="15.75" customHeight="1">
      <c r="C633" s="152"/>
      <c r="E633" s="153"/>
      <c r="F633" s="154"/>
      <c r="G633" s="155"/>
    </row>
    <row r="634" ht="15.75" customHeight="1">
      <c r="C634" s="152"/>
      <c r="E634" s="153"/>
      <c r="F634" s="154"/>
      <c r="G634" s="155"/>
    </row>
    <row r="635" ht="15.75" customHeight="1">
      <c r="C635" s="152"/>
      <c r="E635" s="153"/>
      <c r="F635" s="154"/>
      <c r="G635" s="155"/>
    </row>
    <row r="636" ht="15.75" customHeight="1">
      <c r="C636" s="152"/>
      <c r="E636" s="153"/>
      <c r="F636" s="154"/>
      <c r="G636" s="155"/>
    </row>
    <row r="637" ht="15.75" customHeight="1">
      <c r="C637" s="152"/>
      <c r="E637" s="153"/>
      <c r="F637" s="154"/>
      <c r="G637" s="155"/>
    </row>
    <row r="638" ht="15.75" customHeight="1">
      <c r="C638" s="152"/>
      <c r="E638" s="153"/>
      <c r="F638" s="154"/>
      <c r="G638" s="155"/>
    </row>
    <row r="639" ht="15.75" customHeight="1">
      <c r="C639" s="152"/>
      <c r="E639" s="153"/>
      <c r="F639" s="154"/>
      <c r="G639" s="155"/>
    </row>
    <row r="640" ht="15.75" customHeight="1">
      <c r="C640" s="152"/>
      <c r="E640" s="153"/>
      <c r="F640" s="154"/>
      <c r="G640" s="155"/>
    </row>
    <row r="641" ht="15.75" customHeight="1">
      <c r="C641" s="152"/>
      <c r="E641" s="153"/>
      <c r="F641" s="154"/>
      <c r="G641" s="155"/>
    </row>
    <row r="642" ht="15.75" customHeight="1">
      <c r="C642" s="152"/>
      <c r="E642" s="153"/>
      <c r="F642" s="154"/>
      <c r="G642" s="155"/>
    </row>
    <row r="643" ht="15.75" customHeight="1">
      <c r="C643" s="152"/>
      <c r="E643" s="153"/>
      <c r="F643" s="154"/>
      <c r="G643" s="155"/>
    </row>
    <row r="644" ht="15.75" customHeight="1">
      <c r="C644" s="152"/>
      <c r="E644" s="153"/>
      <c r="F644" s="154"/>
      <c r="G644" s="155"/>
    </row>
    <row r="645" ht="15.75" customHeight="1">
      <c r="C645" s="152"/>
      <c r="E645" s="153"/>
      <c r="F645" s="154"/>
      <c r="G645" s="155"/>
    </row>
    <row r="646" ht="15.75" customHeight="1">
      <c r="C646" s="152"/>
      <c r="E646" s="153"/>
      <c r="F646" s="154"/>
      <c r="G646" s="155"/>
    </row>
    <row r="647" ht="15.75" customHeight="1">
      <c r="C647" s="152"/>
      <c r="E647" s="153"/>
      <c r="F647" s="154"/>
      <c r="G647" s="155"/>
    </row>
    <row r="648" ht="15.75" customHeight="1">
      <c r="C648" s="152"/>
      <c r="E648" s="153"/>
      <c r="F648" s="154"/>
      <c r="G648" s="155"/>
    </row>
    <row r="649" ht="15.75" customHeight="1">
      <c r="C649" s="152"/>
      <c r="E649" s="153"/>
      <c r="F649" s="154"/>
      <c r="G649" s="155"/>
    </row>
    <row r="650" ht="15.75" customHeight="1">
      <c r="C650" s="152"/>
      <c r="E650" s="153"/>
      <c r="F650" s="154"/>
      <c r="G650" s="155"/>
    </row>
    <row r="651" ht="15.75" customHeight="1">
      <c r="C651" s="152"/>
      <c r="E651" s="153"/>
      <c r="F651" s="154"/>
      <c r="G651" s="155"/>
    </row>
    <row r="652" ht="15.75" customHeight="1">
      <c r="C652" s="152"/>
      <c r="E652" s="153"/>
      <c r="F652" s="154"/>
      <c r="G652" s="155"/>
    </row>
    <row r="653" ht="15.75" customHeight="1">
      <c r="C653" s="152"/>
      <c r="E653" s="153"/>
      <c r="F653" s="154"/>
      <c r="G653" s="155"/>
    </row>
    <row r="654" ht="15.75" customHeight="1">
      <c r="C654" s="152"/>
      <c r="E654" s="153"/>
      <c r="F654" s="154"/>
      <c r="G654" s="155"/>
    </row>
    <row r="655" ht="15.75" customHeight="1">
      <c r="C655" s="152"/>
      <c r="E655" s="153"/>
      <c r="F655" s="154"/>
      <c r="G655" s="155"/>
    </row>
    <row r="656" ht="15.75" customHeight="1">
      <c r="C656" s="152"/>
      <c r="E656" s="153"/>
      <c r="F656" s="154"/>
      <c r="G656" s="155"/>
    </row>
    <row r="657" ht="15.75" customHeight="1">
      <c r="C657" s="152"/>
      <c r="E657" s="153"/>
      <c r="F657" s="154"/>
      <c r="G657" s="155"/>
    </row>
    <row r="658" ht="15.75" customHeight="1">
      <c r="C658" s="152"/>
      <c r="E658" s="153"/>
      <c r="F658" s="154"/>
      <c r="G658" s="155"/>
    </row>
    <row r="659" ht="15.75" customHeight="1">
      <c r="C659" s="152"/>
      <c r="E659" s="153"/>
      <c r="F659" s="154"/>
      <c r="G659" s="155"/>
    </row>
    <row r="660" ht="15.75" customHeight="1">
      <c r="C660" s="152"/>
      <c r="E660" s="153"/>
      <c r="F660" s="154"/>
      <c r="G660" s="155"/>
    </row>
    <row r="661" ht="15.75" customHeight="1">
      <c r="C661" s="152"/>
      <c r="E661" s="153"/>
      <c r="F661" s="154"/>
      <c r="G661" s="155"/>
    </row>
    <row r="662" ht="15.75" customHeight="1">
      <c r="C662" s="152"/>
      <c r="E662" s="153"/>
      <c r="F662" s="154"/>
      <c r="G662" s="155"/>
    </row>
    <row r="663" ht="15.75" customHeight="1">
      <c r="C663" s="152"/>
      <c r="E663" s="153"/>
      <c r="F663" s="154"/>
      <c r="G663" s="155"/>
    </row>
    <row r="664" ht="15.75" customHeight="1">
      <c r="C664" s="152"/>
      <c r="E664" s="153"/>
      <c r="F664" s="154"/>
      <c r="G664" s="155"/>
    </row>
    <row r="665" ht="15.75" customHeight="1">
      <c r="C665" s="152"/>
      <c r="E665" s="153"/>
      <c r="F665" s="154"/>
      <c r="G665" s="155"/>
    </row>
    <row r="666" ht="15.75" customHeight="1">
      <c r="C666" s="152"/>
      <c r="E666" s="153"/>
      <c r="F666" s="154"/>
      <c r="G666" s="155"/>
    </row>
    <row r="667" ht="15.75" customHeight="1">
      <c r="C667" s="152"/>
      <c r="E667" s="153"/>
      <c r="F667" s="154"/>
      <c r="G667" s="155"/>
    </row>
    <row r="668" ht="15.75" customHeight="1">
      <c r="C668" s="152"/>
      <c r="E668" s="153"/>
      <c r="F668" s="154"/>
      <c r="G668" s="155"/>
    </row>
    <row r="669" ht="15.75" customHeight="1">
      <c r="C669" s="152"/>
      <c r="E669" s="153"/>
      <c r="F669" s="154"/>
      <c r="G669" s="155"/>
    </row>
    <row r="670" ht="15.75" customHeight="1">
      <c r="C670" s="152"/>
      <c r="E670" s="153"/>
      <c r="F670" s="154"/>
      <c r="G670" s="155"/>
    </row>
    <row r="671" ht="15.75" customHeight="1">
      <c r="C671" s="152"/>
      <c r="E671" s="153"/>
      <c r="F671" s="154"/>
      <c r="G671" s="155"/>
    </row>
    <row r="672" ht="15.75" customHeight="1">
      <c r="C672" s="152"/>
      <c r="E672" s="153"/>
      <c r="F672" s="154"/>
      <c r="G672" s="155"/>
    </row>
    <row r="673" ht="15.75" customHeight="1">
      <c r="C673" s="152"/>
      <c r="E673" s="153"/>
      <c r="F673" s="154"/>
      <c r="G673" s="155"/>
    </row>
    <row r="674" ht="15.75" customHeight="1">
      <c r="C674" s="152"/>
      <c r="E674" s="153"/>
      <c r="F674" s="154"/>
      <c r="G674" s="155"/>
    </row>
    <row r="675" ht="15.75" customHeight="1">
      <c r="C675" s="152"/>
      <c r="E675" s="153"/>
      <c r="F675" s="154"/>
      <c r="G675" s="155"/>
    </row>
    <row r="676" ht="15.75" customHeight="1">
      <c r="C676" s="152"/>
      <c r="E676" s="153"/>
      <c r="F676" s="154"/>
      <c r="G676" s="155"/>
    </row>
    <row r="677" ht="15.75" customHeight="1">
      <c r="C677" s="152"/>
      <c r="E677" s="153"/>
      <c r="F677" s="154"/>
      <c r="G677" s="155"/>
    </row>
    <row r="678" ht="15.75" customHeight="1">
      <c r="C678" s="152"/>
      <c r="E678" s="153"/>
      <c r="F678" s="154"/>
      <c r="G678" s="155"/>
    </row>
    <row r="679" ht="15.75" customHeight="1">
      <c r="C679" s="152"/>
      <c r="E679" s="153"/>
      <c r="F679" s="154"/>
      <c r="G679" s="155"/>
    </row>
    <row r="680" ht="15.75" customHeight="1">
      <c r="C680" s="152"/>
      <c r="E680" s="153"/>
      <c r="F680" s="154"/>
      <c r="G680" s="155"/>
    </row>
    <row r="681" ht="15.75" customHeight="1">
      <c r="C681" s="152"/>
      <c r="E681" s="153"/>
      <c r="F681" s="154"/>
      <c r="G681" s="155"/>
    </row>
    <row r="682" ht="15.75" customHeight="1">
      <c r="C682" s="152"/>
      <c r="E682" s="153"/>
      <c r="F682" s="154"/>
      <c r="G682" s="155"/>
    </row>
    <row r="683" ht="15.75" customHeight="1">
      <c r="C683" s="152"/>
      <c r="E683" s="153"/>
      <c r="F683" s="154"/>
      <c r="G683" s="155"/>
    </row>
    <row r="684" ht="15.75" customHeight="1">
      <c r="C684" s="152"/>
      <c r="E684" s="153"/>
      <c r="F684" s="154"/>
      <c r="G684" s="155"/>
    </row>
    <row r="685" ht="15.75" customHeight="1">
      <c r="C685" s="152"/>
      <c r="E685" s="153"/>
      <c r="F685" s="154"/>
      <c r="G685" s="155"/>
    </row>
    <row r="686" ht="15.75" customHeight="1">
      <c r="C686" s="152"/>
      <c r="E686" s="153"/>
      <c r="F686" s="154"/>
      <c r="G686" s="155"/>
    </row>
    <row r="687" ht="15.75" customHeight="1">
      <c r="C687" s="152"/>
      <c r="E687" s="153"/>
      <c r="F687" s="154"/>
      <c r="G687" s="155"/>
    </row>
    <row r="688" ht="15.75" customHeight="1">
      <c r="C688" s="152"/>
      <c r="E688" s="153"/>
      <c r="F688" s="154"/>
      <c r="G688" s="155"/>
    </row>
    <row r="689" ht="15.75" customHeight="1">
      <c r="C689" s="152"/>
      <c r="E689" s="153"/>
      <c r="F689" s="154"/>
      <c r="G689" s="155"/>
    </row>
    <row r="690" ht="15.75" customHeight="1">
      <c r="C690" s="152"/>
      <c r="E690" s="153"/>
      <c r="F690" s="154"/>
      <c r="G690" s="155"/>
    </row>
    <row r="691" ht="15.75" customHeight="1">
      <c r="C691" s="152"/>
      <c r="E691" s="153"/>
      <c r="F691" s="154"/>
      <c r="G691" s="155"/>
    </row>
    <row r="692" ht="15.75" customHeight="1">
      <c r="C692" s="152"/>
      <c r="E692" s="153"/>
      <c r="F692" s="154"/>
      <c r="G692" s="155"/>
    </row>
    <row r="693" ht="15.75" customHeight="1">
      <c r="C693" s="152"/>
      <c r="E693" s="153"/>
      <c r="F693" s="154"/>
      <c r="G693" s="155"/>
    </row>
    <row r="694" ht="15.75" customHeight="1">
      <c r="C694" s="152"/>
      <c r="E694" s="153"/>
      <c r="F694" s="154"/>
      <c r="G694" s="155"/>
    </row>
    <row r="695" ht="15.75" customHeight="1">
      <c r="C695" s="152"/>
      <c r="E695" s="153"/>
      <c r="F695" s="154"/>
      <c r="G695" s="155"/>
    </row>
    <row r="696" ht="15.75" customHeight="1">
      <c r="C696" s="152"/>
      <c r="E696" s="153"/>
      <c r="F696" s="154"/>
      <c r="G696" s="155"/>
    </row>
    <row r="697" ht="15.75" customHeight="1">
      <c r="C697" s="152"/>
      <c r="E697" s="153"/>
      <c r="F697" s="154"/>
      <c r="G697" s="155"/>
    </row>
    <row r="698" ht="15.75" customHeight="1">
      <c r="C698" s="152"/>
      <c r="E698" s="153"/>
      <c r="F698" s="154"/>
      <c r="G698" s="155"/>
    </row>
    <row r="699" ht="15.75" customHeight="1">
      <c r="C699" s="152"/>
      <c r="E699" s="153"/>
      <c r="F699" s="154"/>
      <c r="G699" s="155"/>
    </row>
    <row r="700" ht="15.75" customHeight="1">
      <c r="C700" s="152"/>
      <c r="E700" s="153"/>
      <c r="F700" s="154"/>
      <c r="G700" s="155"/>
    </row>
    <row r="701" ht="15.75" customHeight="1">
      <c r="C701" s="152"/>
      <c r="E701" s="153"/>
      <c r="F701" s="154"/>
      <c r="G701" s="155"/>
    </row>
    <row r="702" ht="15.75" customHeight="1">
      <c r="C702" s="152"/>
      <c r="E702" s="153"/>
      <c r="F702" s="154"/>
      <c r="G702" s="155"/>
    </row>
    <row r="703" ht="15.75" customHeight="1">
      <c r="C703" s="152"/>
      <c r="E703" s="153"/>
      <c r="F703" s="154"/>
      <c r="G703" s="155"/>
    </row>
    <row r="704" ht="15.75" customHeight="1">
      <c r="C704" s="152"/>
      <c r="E704" s="153"/>
      <c r="F704" s="154"/>
      <c r="G704" s="155"/>
    </row>
    <row r="705" ht="15.75" customHeight="1">
      <c r="C705" s="152"/>
      <c r="E705" s="153"/>
      <c r="F705" s="154"/>
      <c r="G705" s="155"/>
    </row>
    <row r="706" ht="15.75" customHeight="1">
      <c r="C706" s="152"/>
      <c r="E706" s="153"/>
      <c r="F706" s="154"/>
      <c r="G706" s="155"/>
    </row>
    <row r="707" ht="15.75" customHeight="1">
      <c r="C707" s="152"/>
      <c r="E707" s="153"/>
      <c r="F707" s="154"/>
      <c r="G707" s="155"/>
    </row>
    <row r="708" ht="15.75" customHeight="1">
      <c r="C708" s="152"/>
      <c r="E708" s="153"/>
      <c r="F708" s="154"/>
      <c r="G708" s="155"/>
    </row>
    <row r="709" ht="15.75" customHeight="1">
      <c r="C709" s="152"/>
      <c r="E709" s="153"/>
      <c r="F709" s="154"/>
      <c r="G709" s="155"/>
    </row>
    <row r="710" ht="15.75" customHeight="1">
      <c r="C710" s="152"/>
      <c r="E710" s="153"/>
      <c r="F710" s="154"/>
      <c r="G710" s="155"/>
    </row>
    <row r="711" ht="15.75" customHeight="1">
      <c r="C711" s="152"/>
      <c r="E711" s="153"/>
      <c r="F711" s="154"/>
      <c r="G711" s="155"/>
    </row>
    <row r="712" ht="15.75" customHeight="1">
      <c r="C712" s="152"/>
      <c r="E712" s="153"/>
      <c r="F712" s="154"/>
      <c r="G712" s="155"/>
    </row>
    <row r="713" ht="15.75" customHeight="1">
      <c r="C713" s="152"/>
      <c r="E713" s="153"/>
      <c r="F713" s="154"/>
      <c r="G713" s="155"/>
    </row>
    <row r="714" ht="15.75" customHeight="1">
      <c r="C714" s="152"/>
      <c r="E714" s="153"/>
      <c r="F714" s="154"/>
      <c r="G714" s="155"/>
    </row>
    <row r="715" ht="15.75" customHeight="1">
      <c r="C715" s="152"/>
      <c r="E715" s="153"/>
      <c r="F715" s="154"/>
      <c r="G715" s="155"/>
    </row>
    <row r="716" ht="15.75" customHeight="1">
      <c r="C716" s="152"/>
      <c r="E716" s="153"/>
      <c r="F716" s="154"/>
      <c r="G716" s="155"/>
    </row>
    <row r="717" ht="15.75" customHeight="1">
      <c r="C717" s="152"/>
      <c r="E717" s="153"/>
      <c r="F717" s="154"/>
      <c r="G717" s="155"/>
    </row>
    <row r="718" ht="15.75" customHeight="1">
      <c r="C718" s="152"/>
      <c r="E718" s="153"/>
      <c r="F718" s="154"/>
      <c r="G718" s="155"/>
    </row>
    <row r="719" ht="15.75" customHeight="1">
      <c r="C719" s="152"/>
      <c r="E719" s="153"/>
      <c r="F719" s="154"/>
      <c r="G719" s="155"/>
    </row>
    <row r="720" ht="15.75" customHeight="1">
      <c r="C720" s="152"/>
      <c r="E720" s="153"/>
      <c r="F720" s="154"/>
      <c r="G720" s="155"/>
    </row>
    <row r="721" ht="15.75" customHeight="1">
      <c r="C721" s="152"/>
      <c r="E721" s="153"/>
      <c r="F721" s="154"/>
      <c r="G721" s="155"/>
    </row>
    <row r="722" ht="15.75" customHeight="1">
      <c r="C722" s="152"/>
      <c r="E722" s="153"/>
      <c r="F722" s="154"/>
      <c r="G722" s="155"/>
    </row>
    <row r="723" ht="15.75" customHeight="1">
      <c r="C723" s="152"/>
      <c r="E723" s="153"/>
      <c r="F723" s="154"/>
      <c r="G723" s="155"/>
    </row>
    <row r="724" ht="15.75" customHeight="1">
      <c r="C724" s="152"/>
      <c r="E724" s="153"/>
      <c r="F724" s="154"/>
      <c r="G724" s="155"/>
    </row>
    <row r="725" ht="15.75" customHeight="1">
      <c r="C725" s="152"/>
      <c r="E725" s="153"/>
      <c r="F725" s="154"/>
      <c r="G725" s="155"/>
    </row>
    <row r="726" ht="15.75" customHeight="1">
      <c r="C726" s="152"/>
      <c r="E726" s="153"/>
      <c r="F726" s="154"/>
      <c r="G726" s="155"/>
    </row>
    <row r="727" ht="15.75" customHeight="1">
      <c r="C727" s="152"/>
      <c r="E727" s="153"/>
      <c r="F727" s="154"/>
      <c r="G727" s="155"/>
    </row>
    <row r="728" ht="15.75" customHeight="1">
      <c r="C728" s="152"/>
      <c r="E728" s="153"/>
      <c r="F728" s="154"/>
      <c r="G728" s="155"/>
    </row>
    <row r="729" ht="15.75" customHeight="1">
      <c r="C729" s="152"/>
      <c r="E729" s="153"/>
      <c r="F729" s="154"/>
      <c r="G729" s="155"/>
    </row>
    <row r="730" ht="15.75" customHeight="1">
      <c r="C730" s="152"/>
      <c r="E730" s="153"/>
      <c r="F730" s="154"/>
      <c r="G730" s="155"/>
    </row>
    <row r="731" ht="15.75" customHeight="1">
      <c r="C731" s="152"/>
      <c r="E731" s="153"/>
      <c r="F731" s="154"/>
      <c r="G731" s="155"/>
    </row>
    <row r="732" ht="15.75" customHeight="1">
      <c r="C732" s="152"/>
      <c r="E732" s="153"/>
      <c r="F732" s="154"/>
      <c r="G732" s="155"/>
    </row>
    <row r="733" ht="15.75" customHeight="1">
      <c r="C733" s="152"/>
      <c r="E733" s="153"/>
      <c r="F733" s="154"/>
      <c r="G733" s="155"/>
    </row>
    <row r="734" ht="15.75" customHeight="1">
      <c r="C734" s="152"/>
      <c r="E734" s="153"/>
      <c r="F734" s="154"/>
      <c r="G734" s="155"/>
    </row>
    <row r="735" ht="15.75" customHeight="1">
      <c r="C735" s="152"/>
      <c r="E735" s="153"/>
      <c r="F735" s="154"/>
      <c r="G735" s="155"/>
    </row>
    <row r="736" ht="15.75" customHeight="1">
      <c r="C736" s="152"/>
      <c r="E736" s="153"/>
      <c r="F736" s="154"/>
      <c r="G736" s="155"/>
    </row>
    <row r="737" ht="15.75" customHeight="1">
      <c r="C737" s="152"/>
      <c r="E737" s="153"/>
      <c r="F737" s="154"/>
      <c r="G737" s="155"/>
    </row>
    <row r="738" ht="15.75" customHeight="1">
      <c r="C738" s="152"/>
      <c r="E738" s="153"/>
      <c r="F738" s="154"/>
      <c r="G738" s="155"/>
    </row>
    <row r="739" ht="15.75" customHeight="1">
      <c r="C739" s="152"/>
      <c r="E739" s="153"/>
      <c r="F739" s="154"/>
      <c r="G739" s="155"/>
    </row>
    <row r="740" ht="15.75" customHeight="1">
      <c r="C740" s="152"/>
      <c r="E740" s="153"/>
      <c r="F740" s="154"/>
      <c r="G740" s="155"/>
    </row>
    <row r="741" ht="15.75" customHeight="1">
      <c r="C741" s="152"/>
      <c r="E741" s="153"/>
      <c r="F741" s="154"/>
      <c r="G741" s="155"/>
    </row>
    <row r="742" ht="15.75" customHeight="1">
      <c r="C742" s="152"/>
      <c r="E742" s="153"/>
      <c r="F742" s="154"/>
      <c r="G742" s="155"/>
    </row>
    <row r="743" ht="15.75" customHeight="1">
      <c r="C743" s="152"/>
      <c r="E743" s="153"/>
      <c r="F743" s="154"/>
      <c r="G743" s="155"/>
    </row>
    <row r="744" ht="15.75" customHeight="1">
      <c r="C744" s="152"/>
      <c r="E744" s="153"/>
      <c r="F744" s="154"/>
      <c r="G744" s="155"/>
    </row>
    <row r="745" ht="15.75" customHeight="1">
      <c r="C745" s="152"/>
      <c r="E745" s="153"/>
      <c r="F745" s="154"/>
      <c r="G745" s="155"/>
    </row>
    <row r="746" ht="15.75" customHeight="1">
      <c r="C746" s="152"/>
      <c r="E746" s="153"/>
      <c r="F746" s="154"/>
      <c r="G746" s="155"/>
    </row>
    <row r="747" ht="15.75" customHeight="1">
      <c r="C747" s="152"/>
      <c r="E747" s="153"/>
      <c r="F747" s="154"/>
      <c r="G747" s="155"/>
    </row>
    <row r="748" ht="15.75" customHeight="1">
      <c r="C748" s="152"/>
      <c r="E748" s="153"/>
      <c r="F748" s="154"/>
      <c r="G748" s="155"/>
    </row>
    <row r="749" ht="15.75" customHeight="1">
      <c r="C749" s="152"/>
      <c r="E749" s="153"/>
      <c r="F749" s="154"/>
      <c r="G749" s="155"/>
    </row>
    <row r="750" ht="15.75" customHeight="1">
      <c r="C750" s="152"/>
      <c r="E750" s="153"/>
      <c r="F750" s="154"/>
      <c r="G750" s="155"/>
    </row>
    <row r="751" ht="15.75" customHeight="1">
      <c r="C751" s="152"/>
      <c r="E751" s="153"/>
      <c r="F751" s="154"/>
      <c r="G751" s="155"/>
    </row>
    <row r="752" ht="15.75" customHeight="1">
      <c r="C752" s="152"/>
      <c r="E752" s="153"/>
      <c r="F752" s="154"/>
      <c r="G752" s="155"/>
    </row>
    <row r="753" ht="15.75" customHeight="1">
      <c r="C753" s="152"/>
      <c r="E753" s="153"/>
      <c r="F753" s="154"/>
      <c r="G753" s="155"/>
    </row>
    <row r="754" ht="15.75" customHeight="1">
      <c r="C754" s="152"/>
      <c r="E754" s="153"/>
      <c r="F754" s="154"/>
      <c r="G754" s="155"/>
    </row>
    <row r="755" ht="15.75" customHeight="1">
      <c r="C755" s="152"/>
      <c r="E755" s="153"/>
      <c r="F755" s="154"/>
      <c r="G755" s="155"/>
    </row>
    <row r="756" ht="15.75" customHeight="1">
      <c r="C756" s="152"/>
      <c r="E756" s="153"/>
      <c r="F756" s="154"/>
      <c r="G756" s="155"/>
    </row>
    <row r="757" ht="15.75" customHeight="1">
      <c r="C757" s="152"/>
      <c r="E757" s="153"/>
      <c r="F757" s="154"/>
      <c r="G757" s="155"/>
    </row>
    <row r="758" ht="15.75" customHeight="1">
      <c r="C758" s="152"/>
      <c r="E758" s="153"/>
      <c r="F758" s="154"/>
      <c r="G758" s="155"/>
    </row>
    <row r="759" ht="15.75" customHeight="1">
      <c r="C759" s="152"/>
      <c r="E759" s="153"/>
      <c r="F759" s="154"/>
      <c r="G759" s="155"/>
    </row>
    <row r="760" ht="15.75" customHeight="1">
      <c r="C760" s="152"/>
      <c r="E760" s="153"/>
      <c r="F760" s="154"/>
      <c r="G760" s="155"/>
    </row>
    <row r="761" ht="15.75" customHeight="1">
      <c r="C761" s="152"/>
      <c r="E761" s="153"/>
      <c r="F761" s="154"/>
      <c r="G761" s="155"/>
    </row>
    <row r="762" ht="15.75" customHeight="1">
      <c r="C762" s="152"/>
      <c r="E762" s="153"/>
      <c r="F762" s="154"/>
      <c r="G762" s="155"/>
    </row>
    <row r="763" ht="15.75" customHeight="1">
      <c r="C763" s="152"/>
      <c r="E763" s="153"/>
      <c r="F763" s="154"/>
      <c r="G763" s="155"/>
    </row>
    <row r="764" ht="15.75" customHeight="1">
      <c r="C764" s="152"/>
      <c r="E764" s="153"/>
      <c r="F764" s="154"/>
      <c r="G764" s="155"/>
    </row>
    <row r="765" ht="15.75" customHeight="1">
      <c r="C765" s="152"/>
      <c r="E765" s="153"/>
      <c r="F765" s="154"/>
      <c r="G765" s="155"/>
    </row>
    <row r="766" ht="15.75" customHeight="1">
      <c r="C766" s="152"/>
      <c r="E766" s="153"/>
      <c r="F766" s="154"/>
      <c r="G766" s="155"/>
    </row>
    <row r="767" ht="15.75" customHeight="1">
      <c r="C767" s="152"/>
      <c r="E767" s="153"/>
      <c r="F767" s="154"/>
      <c r="G767" s="155"/>
    </row>
    <row r="768" ht="15.75" customHeight="1">
      <c r="C768" s="152"/>
      <c r="E768" s="153"/>
      <c r="F768" s="154"/>
      <c r="G768" s="155"/>
    </row>
    <row r="769" ht="15.75" customHeight="1">
      <c r="C769" s="152"/>
      <c r="E769" s="153"/>
      <c r="F769" s="154"/>
      <c r="G769" s="155"/>
    </row>
    <row r="770" ht="15.75" customHeight="1">
      <c r="C770" s="152"/>
      <c r="E770" s="153"/>
      <c r="F770" s="154"/>
      <c r="G770" s="155"/>
    </row>
    <row r="771" ht="15.75" customHeight="1">
      <c r="C771" s="152"/>
      <c r="E771" s="153"/>
      <c r="F771" s="154"/>
      <c r="G771" s="155"/>
    </row>
    <row r="772" ht="15.75" customHeight="1">
      <c r="C772" s="152"/>
      <c r="E772" s="153"/>
      <c r="F772" s="154"/>
      <c r="G772" s="155"/>
    </row>
    <row r="773" ht="15.75" customHeight="1">
      <c r="C773" s="152"/>
      <c r="E773" s="153"/>
      <c r="F773" s="154"/>
      <c r="G773" s="155"/>
    </row>
    <row r="774" ht="15.75" customHeight="1">
      <c r="C774" s="152"/>
      <c r="E774" s="153"/>
      <c r="F774" s="154"/>
      <c r="G774" s="155"/>
    </row>
    <row r="775" ht="15.75" customHeight="1">
      <c r="C775" s="152"/>
      <c r="E775" s="153"/>
      <c r="F775" s="154"/>
      <c r="G775" s="155"/>
    </row>
    <row r="776" ht="15.75" customHeight="1">
      <c r="C776" s="152"/>
      <c r="E776" s="153"/>
      <c r="F776" s="154"/>
      <c r="G776" s="155"/>
    </row>
    <row r="777" ht="15.75" customHeight="1">
      <c r="C777" s="152"/>
      <c r="E777" s="153"/>
      <c r="F777" s="154"/>
      <c r="G777" s="155"/>
    </row>
    <row r="778" ht="15.75" customHeight="1">
      <c r="C778" s="152"/>
      <c r="E778" s="153"/>
      <c r="F778" s="154"/>
      <c r="G778" s="155"/>
    </row>
    <row r="779" ht="15.75" customHeight="1">
      <c r="C779" s="152"/>
      <c r="E779" s="153"/>
      <c r="F779" s="154"/>
      <c r="G779" s="155"/>
    </row>
    <row r="780" ht="15.75" customHeight="1">
      <c r="C780" s="152"/>
      <c r="E780" s="153"/>
      <c r="F780" s="154"/>
      <c r="G780" s="155"/>
    </row>
    <row r="781" ht="15.75" customHeight="1">
      <c r="C781" s="152"/>
      <c r="E781" s="153"/>
      <c r="F781" s="154"/>
      <c r="G781" s="155"/>
    </row>
    <row r="782" ht="15.75" customHeight="1">
      <c r="C782" s="152"/>
      <c r="E782" s="153"/>
      <c r="F782" s="154"/>
      <c r="G782" s="155"/>
    </row>
    <row r="783" ht="15.75" customHeight="1">
      <c r="C783" s="152"/>
      <c r="E783" s="153"/>
      <c r="F783" s="154"/>
      <c r="G783" s="155"/>
    </row>
    <row r="784" ht="15.75" customHeight="1">
      <c r="C784" s="152"/>
      <c r="E784" s="153"/>
      <c r="F784" s="154"/>
      <c r="G784" s="155"/>
    </row>
    <row r="785" ht="15.75" customHeight="1">
      <c r="C785" s="152"/>
      <c r="E785" s="153"/>
      <c r="F785" s="154"/>
      <c r="G785" s="155"/>
    </row>
    <row r="786" ht="15.75" customHeight="1">
      <c r="C786" s="152"/>
      <c r="E786" s="153"/>
      <c r="F786" s="154"/>
      <c r="G786" s="155"/>
    </row>
    <row r="787" ht="15.75" customHeight="1">
      <c r="C787" s="152"/>
      <c r="E787" s="153"/>
      <c r="F787" s="154"/>
      <c r="G787" s="155"/>
    </row>
    <row r="788" ht="15.75" customHeight="1">
      <c r="C788" s="152"/>
      <c r="E788" s="153"/>
      <c r="F788" s="154"/>
      <c r="G788" s="155"/>
    </row>
    <row r="789" ht="15.75" customHeight="1">
      <c r="C789" s="152"/>
      <c r="E789" s="153"/>
      <c r="F789" s="154"/>
      <c r="G789" s="155"/>
    </row>
    <row r="790" ht="15.75" customHeight="1">
      <c r="C790" s="152"/>
      <c r="E790" s="153"/>
      <c r="F790" s="154"/>
      <c r="G790" s="155"/>
    </row>
    <row r="791" ht="15.75" customHeight="1">
      <c r="C791" s="152"/>
      <c r="E791" s="153"/>
      <c r="F791" s="154"/>
      <c r="G791" s="155"/>
    </row>
    <row r="792" ht="15.75" customHeight="1">
      <c r="C792" s="152"/>
      <c r="E792" s="153"/>
      <c r="F792" s="154"/>
      <c r="G792" s="155"/>
    </row>
    <row r="793" ht="15.75" customHeight="1">
      <c r="C793" s="152"/>
      <c r="E793" s="153"/>
      <c r="F793" s="154"/>
      <c r="G793" s="155"/>
    </row>
    <row r="794" ht="15.75" customHeight="1">
      <c r="C794" s="152"/>
      <c r="E794" s="153"/>
      <c r="F794" s="154"/>
      <c r="G794" s="155"/>
    </row>
    <row r="795" ht="15.75" customHeight="1">
      <c r="C795" s="152"/>
      <c r="E795" s="153"/>
      <c r="F795" s="154"/>
      <c r="G795" s="155"/>
    </row>
    <row r="796" ht="15.75" customHeight="1">
      <c r="C796" s="152"/>
      <c r="E796" s="153"/>
      <c r="F796" s="154"/>
      <c r="G796" s="155"/>
    </row>
    <row r="797" ht="15.75" customHeight="1">
      <c r="C797" s="152"/>
      <c r="E797" s="153"/>
      <c r="F797" s="154"/>
      <c r="G797" s="155"/>
    </row>
    <row r="798" ht="15.75" customHeight="1">
      <c r="C798" s="152"/>
      <c r="E798" s="153"/>
      <c r="F798" s="154"/>
      <c r="G798" s="155"/>
    </row>
    <row r="799" ht="15.75" customHeight="1">
      <c r="C799" s="152"/>
      <c r="E799" s="153"/>
      <c r="F799" s="154"/>
      <c r="G799" s="155"/>
    </row>
    <row r="800" ht="15.75" customHeight="1">
      <c r="C800" s="152"/>
      <c r="E800" s="153"/>
      <c r="F800" s="154"/>
      <c r="G800" s="155"/>
    </row>
    <row r="801" ht="15.75" customHeight="1">
      <c r="C801" s="152"/>
      <c r="E801" s="153"/>
      <c r="F801" s="154"/>
      <c r="G801" s="155"/>
    </row>
    <row r="802" ht="15.75" customHeight="1">
      <c r="C802" s="152"/>
      <c r="E802" s="153"/>
      <c r="F802" s="154"/>
      <c r="G802" s="155"/>
    </row>
    <row r="803" ht="15.75" customHeight="1">
      <c r="C803" s="152"/>
      <c r="E803" s="153"/>
      <c r="F803" s="154"/>
      <c r="G803" s="155"/>
    </row>
    <row r="804" ht="15.75" customHeight="1">
      <c r="C804" s="152"/>
      <c r="E804" s="153"/>
      <c r="F804" s="154"/>
      <c r="G804" s="155"/>
    </row>
    <row r="805" ht="15.75" customHeight="1">
      <c r="C805" s="152"/>
      <c r="E805" s="153"/>
      <c r="F805" s="154"/>
      <c r="G805" s="155"/>
    </row>
    <row r="806" ht="15.75" customHeight="1">
      <c r="C806" s="152"/>
      <c r="E806" s="153"/>
      <c r="F806" s="154"/>
      <c r="G806" s="155"/>
    </row>
    <row r="807" ht="15.75" customHeight="1">
      <c r="C807" s="152"/>
      <c r="E807" s="153"/>
      <c r="F807" s="154"/>
      <c r="G807" s="155"/>
    </row>
    <row r="808" ht="15.75" customHeight="1">
      <c r="C808" s="152"/>
      <c r="E808" s="153"/>
      <c r="F808" s="154"/>
      <c r="G808" s="155"/>
    </row>
    <row r="809" ht="15.75" customHeight="1">
      <c r="C809" s="152"/>
      <c r="E809" s="153"/>
      <c r="F809" s="154"/>
      <c r="G809" s="155"/>
    </row>
    <row r="810" ht="15.75" customHeight="1">
      <c r="C810" s="152"/>
      <c r="E810" s="153"/>
      <c r="F810" s="154"/>
      <c r="G810" s="155"/>
    </row>
    <row r="811" ht="15.75" customHeight="1">
      <c r="C811" s="152"/>
      <c r="E811" s="153"/>
      <c r="F811" s="154"/>
      <c r="G811" s="155"/>
    </row>
    <row r="812" ht="15.75" customHeight="1">
      <c r="C812" s="152"/>
      <c r="E812" s="153"/>
      <c r="F812" s="154"/>
      <c r="G812" s="155"/>
    </row>
    <row r="813" ht="15.75" customHeight="1">
      <c r="C813" s="152"/>
      <c r="E813" s="153"/>
      <c r="F813" s="154"/>
      <c r="G813" s="155"/>
    </row>
    <row r="814" ht="15.75" customHeight="1">
      <c r="C814" s="152"/>
      <c r="E814" s="153"/>
      <c r="F814" s="154"/>
      <c r="G814" s="155"/>
    </row>
    <row r="815" ht="15.75" customHeight="1">
      <c r="C815" s="152"/>
      <c r="E815" s="153"/>
      <c r="F815" s="154"/>
      <c r="G815" s="155"/>
    </row>
    <row r="816" ht="15.75" customHeight="1">
      <c r="C816" s="152"/>
      <c r="E816" s="153"/>
      <c r="F816" s="154"/>
      <c r="G816" s="155"/>
    </row>
    <row r="817" ht="15.75" customHeight="1">
      <c r="C817" s="152"/>
      <c r="E817" s="153"/>
      <c r="F817" s="154"/>
      <c r="G817" s="155"/>
    </row>
    <row r="818" ht="15.75" customHeight="1">
      <c r="C818" s="152"/>
      <c r="E818" s="153"/>
      <c r="F818" s="154"/>
      <c r="G818" s="155"/>
    </row>
    <row r="819" ht="15.75" customHeight="1">
      <c r="C819" s="152"/>
      <c r="E819" s="153"/>
      <c r="F819" s="154"/>
      <c r="G819" s="155"/>
    </row>
    <row r="820" ht="15.75" customHeight="1">
      <c r="C820" s="152"/>
      <c r="E820" s="153"/>
      <c r="F820" s="154"/>
      <c r="G820" s="155"/>
    </row>
    <row r="821" ht="15.75" customHeight="1">
      <c r="C821" s="152"/>
      <c r="E821" s="153"/>
      <c r="F821" s="154"/>
      <c r="G821" s="155"/>
    </row>
    <row r="822" ht="15.75" customHeight="1">
      <c r="C822" s="152"/>
      <c r="E822" s="153"/>
      <c r="F822" s="154"/>
      <c r="G822" s="155"/>
    </row>
    <row r="823" ht="15.75" customHeight="1">
      <c r="C823" s="152"/>
      <c r="E823" s="153"/>
      <c r="F823" s="154"/>
      <c r="G823" s="155"/>
    </row>
    <row r="824" ht="15.75" customHeight="1">
      <c r="C824" s="152"/>
      <c r="E824" s="153"/>
      <c r="F824" s="154"/>
      <c r="G824" s="155"/>
    </row>
    <row r="825" ht="15.75" customHeight="1">
      <c r="C825" s="152"/>
      <c r="E825" s="153"/>
      <c r="F825" s="154"/>
      <c r="G825" s="155"/>
    </row>
    <row r="826" ht="15.75" customHeight="1">
      <c r="C826" s="152"/>
      <c r="E826" s="153"/>
      <c r="F826" s="154"/>
      <c r="G826" s="155"/>
    </row>
    <row r="827" ht="15.75" customHeight="1">
      <c r="C827" s="152"/>
      <c r="E827" s="153"/>
      <c r="F827" s="154"/>
      <c r="G827" s="155"/>
    </row>
    <row r="828" ht="15.75" customHeight="1">
      <c r="C828" s="152"/>
      <c r="E828" s="153"/>
      <c r="F828" s="154"/>
      <c r="G828" s="155"/>
    </row>
    <row r="829" ht="15.75" customHeight="1">
      <c r="C829" s="152"/>
      <c r="E829" s="153"/>
      <c r="F829" s="154"/>
      <c r="G829" s="155"/>
    </row>
    <row r="830" ht="15.75" customHeight="1">
      <c r="C830" s="152"/>
      <c r="E830" s="153"/>
      <c r="F830" s="154"/>
      <c r="G830" s="155"/>
    </row>
    <row r="831" ht="15.75" customHeight="1">
      <c r="C831" s="152"/>
      <c r="E831" s="153"/>
      <c r="F831" s="154"/>
      <c r="G831" s="155"/>
    </row>
    <row r="832" ht="15.75" customHeight="1">
      <c r="C832" s="152"/>
      <c r="E832" s="153"/>
      <c r="F832" s="154"/>
      <c r="G832" s="155"/>
    </row>
    <row r="833" ht="15.75" customHeight="1">
      <c r="C833" s="152"/>
      <c r="E833" s="153"/>
      <c r="F833" s="154"/>
      <c r="G833" s="155"/>
    </row>
    <row r="834" ht="15.75" customHeight="1">
      <c r="C834" s="152"/>
      <c r="E834" s="153"/>
      <c r="F834" s="154"/>
      <c r="G834" s="155"/>
    </row>
    <row r="835" ht="15.75" customHeight="1">
      <c r="C835" s="152"/>
      <c r="E835" s="153"/>
      <c r="F835" s="154"/>
      <c r="G835" s="155"/>
    </row>
    <row r="836" ht="15.75" customHeight="1">
      <c r="C836" s="152"/>
      <c r="E836" s="153"/>
      <c r="F836" s="154"/>
      <c r="G836" s="155"/>
    </row>
    <row r="837" ht="15.75" customHeight="1">
      <c r="C837" s="152"/>
      <c r="E837" s="153"/>
      <c r="F837" s="154"/>
      <c r="G837" s="155"/>
    </row>
    <row r="838" ht="15.75" customHeight="1">
      <c r="C838" s="152"/>
      <c r="E838" s="153"/>
      <c r="F838" s="154"/>
      <c r="G838" s="155"/>
    </row>
    <row r="839" ht="15.75" customHeight="1">
      <c r="C839" s="152"/>
      <c r="E839" s="153"/>
      <c r="F839" s="154"/>
      <c r="G839" s="155"/>
    </row>
    <row r="840" ht="15.75" customHeight="1">
      <c r="C840" s="152"/>
      <c r="E840" s="153"/>
      <c r="F840" s="154"/>
      <c r="G840" s="155"/>
    </row>
    <row r="841" ht="15.75" customHeight="1">
      <c r="C841" s="152"/>
      <c r="E841" s="153"/>
      <c r="F841" s="154"/>
      <c r="G841" s="155"/>
    </row>
    <row r="842" ht="15.75" customHeight="1">
      <c r="C842" s="152"/>
      <c r="E842" s="153"/>
      <c r="F842" s="154"/>
      <c r="G842" s="155"/>
    </row>
    <row r="843" ht="15.75" customHeight="1">
      <c r="C843" s="152"/>
      <c r="E843" s="153"/>
      <c r="F843" s="154"/>
      <c r="G843" s="155"/>
    </row>
    <row r="844" ht="15.75" customHeight="1">
      <c r="C844" s="152"/>
      <c r="E844" s="153"/>
      <c r="F844" s="154"/>
      <c r="G844" s="155"/>
    </row>
    <row r="845" ht="15.75" customHeight="1">
      <c r="C845" s="152"/>
      <c r="E845" s="153"/>
      <c r="F845" s="154"/>
      <c r="G845" s="155"/>
    </row>
    <row r="846" ht="15.75" customHeight="1">
      <c r="C846" s="152"/>
      <c r="E846" s="153"/>
      <c r="F846" s="154"/>
      <c r="G846" s="155"/>
    </row>
    <row r="847" ht="15.75" customHeight="1">
      <c r="C847" s="152"/>
      <c r="E847" s="153"/>
      <c r="F847" s="154"/>
      <c r="G847" s="155"/>
    </row>
    <row r="848" ht="15.75" customHeight="1">
      <c r="C848" s="152"/>
      <c r="E848" s="153"/>
      <c r="F848" s="154"/>
      <c r="G848" s="155"/>
    </row>
    <row r="849" ht="15.75" customHeight="1">
      <c r="C849" s="152"/>
      <c r="E849" s="153"/>
      <c r="F849" s="154"/>
      <c r="G849" s="155"/>
    </row>
    <row r="850" ht="15.75" customHeight="1">
      <c r="C850" s="152"/>
      <c r="E850" s="153"/>
      <c r="F850" s="154"/>
      <c r="G850" s="155"/>
    </row>
    <row r="851" ht="15.75" customHeight="1">
      <c r="C851" s="152"/>
      <c r="E851" s="153"/>
      <c r="F851" s="154"/>
      <c r="G851" s="155"/>
    </row>
    <row r="852" ht="15.75" customHeight="1">
      <c r="C852" s="152"/>
      <c r="E852" s="153"/>
      <c r="F852" s="154"/>
      <c r="G852" s="155"/>
    </row>
    <row r="853" ht="15.75" customHeight="1">
      <c r="C853" s="152"/>
      <c r="E853" s="153"/>
      <c r="F853" s="154"/>
      <c r="G853" s="155"/>
    </row>
    <row r="854" ht="15.75" customHeight="1">
      <c r="C854" s="152"/>
      <c r="E854" s="153"/>
      <c r="F854" s="154"/>
      <c r="G854" s="155"/>
    </row>
    <row r="855" ht="15.75" customHeight="1">
      <c r="C855" s="152"/>
      <c r="E855" s="153"/>
      <c r="F855" s="154"/>
      <c r="G855" s="155"/>
    </row>
    <row r="856" ht="15.75" customHeight="1">
      <c r="C856" s="152"/>
      <c r="E856" s="153"/>
      <c r="F856" s="154"/>
      <c r="G856" s="155"/>
    </row>
    <row r="857" ht="15.75" customHeight="1">
      <c r="C857" s="152"/>
      <c r="E857" s="153"/>
      <c r="F857" s="154"/>
      <c r="G857" s="155"/>
    </row>
    <row r="858" ht="15.75" customHeight="1">
      <c r="C858" s="152"/>
      <c r="E858" s="153"/>
      <c r="F858" s="154"/>
      <c r="G858" s="155"/>
    </row>
    <row r="859" ht="15.75" customHeight="1">
      <c r="C859" s="152"/>
      <c r="E859" s="153"/>
      <c r="F859" s="154"/>
      <c r="G859" s="155"/>
    </row>
    <row r="860" ht="15.75" customHeight="1">
      <c r="C860" s="152"/>
      <c r="E860" s="153"/>
      <c r="F860" s="154"/>
      <c r="G860" s="155"/>
    </row>
    <row r="861" ht="15.75" customHeight="1">
      <c r="C861" s="152"/>
      <c r="E861" s="153"/>
      <c r="F861" s="154"/>
      <c r="G861" s="155"/>
    </row>
    <row r="862" ht="15.75" customHeight="1">
      <c r="C862" s="152"/>
      <c r="E862" s="153"/>
      <c r="F862" s="154"/>
      <c r="G862" s="155"/>
    </row>
    <row r="863" ht="15.75" customHeight="1">
      <c r="C863" s="152"/>
      <c r="E863" s="153"/>
      <c r="F863" s="154"/>
      <c r="G863" s="155"/>
    </row>
    <row r="864" ht="15.75" customHeight="1">
      <c r="C864" s="152"/>
      <c r="E864" s="153"/>
      <c r="F864" s="154"/>
      <c r="G864" s="155"/>
    </row>
    <row r="865" ht="15.75" customHeight="1">
      <c r="C865" s="152"/>
      <c r="E865" s="153"/>
      <c r="F865" s="154"/>
      <c r="G865" s="155"/>
    </row>
    <row r="866" ht="15.75" customHeight="1">
      <c r="C866" s="152"/>
      <c r="E866" s="153"/>
      <c r="F866" s="154"/>
      <c r="G866" s="155"/>
    </row>
    <row r="867" ht="15.75" customHeight="1">
      <c r="C867" s="152"/>
      <c r="E867" s="153"/>
      <c r="F867" s="154"/>
      <c r="G867" s="155"/>
    </row>
    <row r="868" ht="15.75" customHeight="1">
      <c r="C868" s="152"/>
      <c r="E868" s="153"/>
      <c r="F868" s="154"/>
      <c r="G868" s="155"/>
    </row>
    <row r="869" ht="15.75" customHeight="1">
      <c r="C869" s="152"/>
      <c r="E869" s="153"/>
      <c r="F869" s="154"/>
      <c r="G869" s="155"/>
    </row>
    <row r="870" ht="15.75" customHeight="1">
      <c r="C870" s="152"/>
      <c r="E870" s="153"/>
      <c r="F870" s="154"/>
      <c r="G870" s="155"/>
    </row>
    <row r="871" ht="15.75" customHeight="1">
      <c r="C871" s="152"/>
      <c r="E871" s="153"/>
      <c r="F871" s="154"/>
      <c r="G871" s="155"/>
    </row>
    <row r="872" ht="15.75" customHeight="1">
      <c r="C872" s="152"/>
      <c r="E872" s="153"/>
      <c r="F872" s="154"/>
      <c r="G872" s="155"/>
    </row>
    <row r="873" ht="15.75" customHeight="1">
      <c r="C873" s="152"/>
      <c r="E873" s="153"/>
      <c r="F873" s="154"/>
      <c r="G873" s="155"/>
    </row>
    <row r="874" ht="15.75" customHeight="1">
      <c r="C874" s="152"/>
      <c r="E874" s="153"/>
      <c r="F874" s="154"/>
      <c r="G874" s="155"/>
    </row>
    <row r="875" ht="15.75" customHeight="1">
      <c r="C875" s="152"/>
      <c r="E875" s="153"/>
      <c r="F875" s="154"/>
      <c r="G875" s="155"/>
    </row>
    <row r="876" ht="15.75" customHeight="1">
      <c r="C876" s="152"/>
      <c r="E876" s="153"/>
      <c r="F876" s="154"/>
      <c r="G876" s="155"/>
    </row>
    <row r="877" ht="15.75" customHeight="1">
      <c r="C877" s="152"/>
      <c r="E877" s="153"/>
      <c r="F877" s="154"/>
      <c r="G877" s="155"/>
    </row>
    <row r="878" ht="15.75" customHeight="1">
      <c r="C878" s="152"/>
      <c r="E878" s="153"/>
      <c r="F878" s="154"/>
      <c r="G878" s="155"/>
    </row>
    <row r="879" ht="15.75" customHeight="1">
      <c r="C879" s="152"/>
      <c r="E879" s="153"/>
      <c r="F879" s="154"/>
      <c r="G879" s="155"/>
    </row>
    <row r="880" ht="15.75" customHeight="1">
      <c r="C880" s="152"/>
      <c r="E880" s="153"/>
      <c r="F880" s="154"/>
      <c r="G880" s="155"/>
    </row>
    <row r="881" ht="15.75" customHeight="1">
      <c r="C881" s="152"/>
      <c r="E881" s="153"/>
      <c r="F881" s="154"/>
      <c r="G881" s="155"/>
    </row>
    <row r="882" ht="15.75" customHeight="1">
      <c r="C882" s="152"/>
      <c r="E882" s="153"/>
      <c r="F882" s="154"/>
      <c r="G882" s="155"/>
    </row>
    <row r="883" ht="15.75" customHeight="1">
      <c r="C883" s="152"/>
      <c r="E883" s="153"/>
      <c r="F883" s="154"/>
      <c r="G883" s="155"/>
    </row>
    <row r="884" ht="15.75" customHeight="1">
      <c r="C884" s="152"/>
      <c r="E884" s="153"/>
      <c r="F884" s="154"/>
      <c r="G884" s="155"/>
    </row>
    <row r="885" ht="15.75" customHeight="1">
      <c r="C885" s="152"/>
      <c r="E885" s="153"/>
      <c r="F885" s="154"/>
      <c r="G885" s="155"/>
    </row>
    <row r="886" ht="15.75" customHeight="1">
      <c r="C886" s="152"/>
      <c r="E886" s="153"/>
      <c r="F886" s="154"/>
      <c r="G886" s="155"/>
    </row>
    <row r="887" ht="15.75" customHeight="1">
      <c r="C887" s="152"/>
      <c r="E887" s="153"/>
      <c r="F887" s="154"/>
      <c r="G887" s="155"/>
    </row>
    <row r="888" ht="15.75" customHeight="1">
      <c r="C888" s="152"/>
      <c r="E888" s="153"/>
      <c r="F888" s="154"/>
      <c r="G888" s="155"/>
    </row>
    <row r="889" ht="15.75" customHeight="1">
      <c r="C889" s="152"/>
      <c r="E889" s="153"/>
      <c r="F889" s="154"/>
      <c r="G889" s="155"/>
    </row>
    <row r="890" ht="15.75" customHeight="1">
      <c r="C890" s="152"/>
      <c r="E890" s="153"/>
      <c r="F890" s="154"/>
      <c r="G890" s="155"/>
    </row>
    <row r="891" ht="15.75" customHeight="1">
      <c r="C891" s="152"/>
      <c r="E891" s="153"/>
      <c r="F891" s="154"/>
      <c r="G891" s="155"/>
    </row>
    <row r="892" ht="15.75" customHeight="1">
      <c r="C892" s="152"/>
      <c r="E892" s="153"/>
      <c r="F892" s="154"/>
      <c r="G892" s="155"/>
    </row>
    <row r="893" ht="15.75" customHeight="1">
      <c r="C893" s="152"/>
      <c r="E893" s="153"/>
      <c r="F893" s="154"/>
      <c r="G893" s="155"/>
    </row>
    <row r="894" ht="15.75" customHeight="1">
      <c r="C894" s="152"/>
      <c r="E894" s="153"/>
      <c r="F894" s="154"/>
      <c r="G894" s="155"/>
    </row>
    <row r="895" ht="15.75" customHeight="1">
      <c r="C895" s="152"/>
      <c r="E895" s="153"/>
      <c r="F895" s="154"/>
      <c r="G895" s="155"/>
    </row>
    <row r="896" ht="15.75" customHeight="1">
      <c r="C896" s="152"/>
      <c r="E896" s="153"/>
      <c r="F896" s="154"/>
      <c r="G896" s="155"/>
    </row>
    <row r="897" ht="15.75" customHeight="1">
      <c r="C897" s="152"/>
      <c r="E897" s="153"/>
      <c r="F897" s="154"/>
      <c r="G897" s="155"/>
    </row>
    <row r="898" ht="15.75" customHeight="1">
      <c r="C898" s="152"/>
      <c r="E898" s="153"/>
      <c r="F898" s="154"/>
      <c r="G898" s="155"/>
    </row>
    <row r="899" ht="15.75" customHeight="1">
      <c r="C899" s="152"/>
      <c r="E899" s="153"/>
      <c r="F899" s="154"/>
      <c r="G899" s="155"/>
    </row>
    <row r="900" ht="15.75" customHeight="1">
      <c r="C900" s="152"/>
      <c r="E900" s="153"/>
      <c r="F900" s="154"/>
      <c r="G900" s="155"/>
    </row>
    <row r="901" ht="15.75" customHeight="1">
      <c r="C901" s="152"/>
      <c r="E901" s="153"/>
      <c r="F901" s="154"/>
      <c r="G901" s="155"/>
    </row>
    <row r="902" ht="15.75" customHeight="1">
      <c r="C902" s="152"/>
      <c r="E902" s="153"/>
      <c r="F902" s="154"/>
      <c r="G902" s="155"/>
    </row>
    <row r="903" ht="15.75" customHeight="1">
      <c r="C903" s="152"/>
      <c r="E903" s="153"/>
      <c r="F903" s="154"/>
      <c r="G903" s="155"/>
    </row>
    <row r="904" ht="15.75" customHeight="1">
      <c r="C904" s="152"/>
      <c r="E904" s="153"/>
      <c r="F904" s="154"/>
      <c r="G904" s="155"/>
    </row>
    <row r="905" ht="15.75" customHeight="1">
      <c r="C905" s="152"/>
      <c r="E905" s="153"/>
      <c r="F905" s="154"/>
      <c r="G905" s="155"/>
    </row>
    <row r="906" ht="15.75" customHeight="1">
      <c r="C906" s="152"/>
      <c r="E906" s="153"/>
      <c r="F906" s="154"/>
      <c r="G906" s="155"/>
    </row>
    <row r="907" ht="15.75" customHeight="1">
      <c r="C907" s="152"/>
      <c r="E907" s="153"/>
      <c r="F907" s="154"/>
      <c r="G907" s="155"/>
    </row>
    <row r="908" ht="15.75" customHeight="1">
      <c r="C908" s="152"/>
      <c r="E908" s="153"/>
      <c r="F908" s="154"/>
      <c r="G908" s="155"/>
    </row>
    <row r="909" ht="15.75" customHeight="1">
      <c r="C909" s="152"/>
      <c r="E909" s="153"/>
      <c r="F909" s="154"/>
      <c r="G909" s="155"/>
    </row>
    <row r="910" ht="15.75" customHeight="1">
      <c r="C910" s="152"/>
      <c r="E910" s="153"/>
      <c r="F910" s="154"/>
      <c r="G910" s="155"/>
    </row>
    <row r="911" ht="15.75" customHeight="1">
      <c r="C911" s="152"/>
      <c r="E911" s="153"/>
      <c r="F911" s="154"/>
      <c r="G911" s="155"/>
    </row>
    <row r="912" ht="15.75" customHeight="1">
      <c r="C912" s="152"/>
      <c r="E912" s="153"/>
      <c r="F912" s="154"/>
      <c r="G912" s="155"/>
    </row>
    <row r="913" ht="15.75" customHeight="1">
      <c r="C913" s="152"/>
      <c r="E913" s="153"/>
      <c r="F913" s="154"/>
      <c r="G913" s="155"/>
    </row>
    <row r="914" ht="15.75" customHeight="1">
      <c r="C914" s="152"/>
      <c r="E914" s="153"/>
      <c r="F914" s="154"/>
      <c r="G914" s="155"/>
    </row>
    <row r="915" ht="15.75" customHeight="1">
      <c r="C915" s="152"/>
      <c r="E915" s="153"/>
      <c r="F915" s="154"/>
      <c r="G915" s="155"/>
    </row>
    <row r="916" ht="15.75" customHeight="1">
      <c r="C916" s="152"/>
      <c r="E916" s="153"/>
      <c r="F916" s="154"/>
      <c r="G916" s="155"/>
    </row>
    <row r="917" ht="15.75" customHeight="1">
      <c r="C917" s="152"/>
      <c r="E917" s="153"/>
      <c r="F917" s="154"/>
      <c r="G917" s="155"/>
    </row>
    <row r="918" ht="15.75" customHeight="1">
      <c r="C918" s="152"/>
      <c r="E918" s="153"/>
      <c r="F918" s="154"/>
      <c r="G918" s="155"/>
    </row>
    <row r="919" ht="15.75" customHeight="1">
      <c r="C919" s="152"/>
      <c r="E919" s="153"/>
      <c r="F919" s="154"/>
      <c r="G919" s="155"/>
    </row>
    <row r="920" ht="15.75" customHeight="1">
      <c r="C920" s="152"/>
      <c r="E920" s="153"/>
      <c r="F920" s="154"/>
      <c r="G920" s="155"/>
    </row>
    <row r="921" ht="15.75" customHeight="1">
      <c r="C921" s="152"/>
      <c r="E921" s="153"/>
      <c r="F921" s="154"/>
      <c r="G921" s="155"/>
    </row>
    <row r="922" ht="15.75" customHeight="1">
      <c r="C922" s="152"/>
      <c r="E922" s="153"/>
      <c r="F922" s="154"/>
      <c r="G922" s="155"/>
    </row>
    <row r="923" ht="15.75" customHeight="1">
      <c r="C923" s="152"/>
      <c r="E923" s="153"/>
      <c r="F923" s="154"/>
      <c r="G923" s="155"/>
    </row>
    <row r="924" ht="15.75" customHeight="1">
      <c r="C924" s="152"/>
      <c r="E924" s="153"/>
      <c r="F924" s="154"/>
      <c r="G924" s="155"/>
    </row>
    <row r="925" ht="15.75" customHeight="1">
      <c r="C925" s="152"/>
      <c r="E925" s="153"/>
      <c r="F925" s="154"/>
      <c r="G925" s="155"/>
    </row>
    <row r="926" ht="15.75" customHeight="1">
      <c r="C926" s="152"/>
      <c r="E926" s="153"/>
      <c r="F926" s="154"/>
      <c r="G926" s="155"/>
    </row>
    <row r="927" ht="15.75" customHeight="1">
      <c r="C927" s="152"/>
      <c r="E927" s="153"/>
      <c r="F927" s="154"/>
      <c r="G927" s="155"/>
    </row>
    <row r="928" ht="15.75" customHeight="1">
      <c r="C928" s="152"/>
      <c r="E928" s="153"/>
      <c r="F928" s="154"/>
      <c r="G928" s="155"/>
    </row>
    <row r="929" ht="15.75" customHeight="1">
      <c r="C929" s="152"/>
      <c r="E929" s="153"/>
      <c r="F929" s="154"/>
      <c r="G929" s="155"/>
    </row>
    <row r="930" ht="15.75" customHeight="1">
      <c r="C930" s="152"/>
      <c r="E930" s="153"/>
      <c r="F930" s="154"/>
      <c r="G930" s="155"/>
    </row>
    <row r="931" ht="15.75" customHeight="1">
      <c r="C931" s="152"/>
      <c r="E931" s="153"/>
      <c r="F931" s="154"/>
      <c r="G931" s="155"/>
    </row>
    <row r="932" ht="15.75" customHeight="1">
      <c r="C932" s="152"/>
      <c r="E932" s="153"/>
      <c r="F932" s="154"/>
      <c r="G932" s="155"/>
    </row>
    <row r="933" ht="15.75" customHeight="1">
      <c r="C933" s="152"/>
      <c r="E933" s="153"/>
      <c r="F933" s="154"/>
      <c r="G933" s="155"/>
    </row>
    <row r="934" ht="15.75" customHeight="1">
      <c r="C934" s="152"/>
      <c r="E934" s="153"/>
      <c r="F934" s="154"/>
      <c r="G934" s="155"/>
    </row>
    <row r="935" ht="15.75" customHeight="1">
      <c r="C935" s="152"/>
      <c r="E935" s="153"/>
      <c r="F935" s="154"/>
      <c r="G935" s="155"/>
    </row>
    <row r="936" ht="15.75" customHeight="1">
      <c r="C936" s="152"/>
      <c r="E936" s="153"/>
      <c r="F936" s="154"/>
      <c r="G936" s="155"/>
    </row>
    <row r="937" ht="15.75" customHeight="1">
      <c r="C937" s="152"/>
      <c r="E937" s="153"/>
      <c r="F937" s="154"/>
      <c r="G937" s="155"/>
    </row>
    <row r="938" ht="15.75" customHeight="1">
      <c r="C938" s="152"/>
      <c r="E938" s="153"/>
      <c r="F938" s="154"/>
      <c r="G938" s="155"/>
    </row>
    <row r="939" ht="15.75" customHeight="1">
      <c r="C939" s="152"/>
      <c r="E939" s="153"/>
      <c r="F939" s="154"/>
      <c r="G939" s="155"/>
    </row>
    <row r="940" ht="15.75" customHeight="1">
      <c r="C940" s="152"/>
      <c r="E940" s="153"/>
      <c r="F940" s="154"/>
      <c r="G940" s="155"/>
    </row>
    <row r="941" ht="15.75" customHeight="1">
      <c r="C941" s="152"/>
      <c r="E941" s="153"/>
      <c r="F941" s="154"/>
      <c r="G941" s="155"/>
    </row>
    <row r="942" ht="15.75" customHeight="1">
      <c r="C942" s="152"/>
      <c r="E942" s="153"/>
      <c r="F942" s="154"/>
      <c r="G942" s="155"/>
    </row>
    <row r="943" ht="15.75" customHeight="1">
      <c r="C943" s="152"/>
      <c r="E943" s="153"/>
      <c r="F943" s="154"/>
      <c r="G943" s="155"/>
    </row>
    <row r="944" ht="15.75" customHeight="1">
      <c r="C944" s="152"/>
      <c r="E944" s="153"/>
      <c r="F944" s="154"/>
      <c r="G944" s="155"/>
    </row>
    <row r="945" ht="15.75" customHeight="1">
      <c r="C945" s="152"/>
      <c r="E945" s="153"/>
      <c r="F945" s="154"/>
      <c r="G945" s="155"/>
    </row>
    <row r="946" ht="15.75" customHeight="1">
      <c r="C946" s="152"/>
      <c r="E946" s="153"/>
      <c r="F946" s="154"/>
      <c r="G946" s="155"/>
    </row>
    <row r="947" ht="15.75" customHeight="1">
      <c r="C947" s="152"/>
      <c r="E947" s="153"/>
      <c r="F947" s="154"/>
      <c r="G947" s="155"/>
    </row>
    <row r="948" ht="15.75" customHeight="1">
      <c r="C948" s="152"/>
      <c r="E948" s="153"/>
      <c r="F948" s="154"/>
      <c r="G948" s="155"/>
    </row>
    <row r="949" ht="15.75" customHeight="1">
      <c r="C949" s="152"/>
      <c r="E949" s="153"/>
      <c r="F949" s="154"/>
      <c r="G949" s="155"/>
    </row>
    <row r="950" ht="15.75" customHeight="1">
      <c r="C950" s="152"/>
      <c r="E950" s="153"/>
      <c r="F950" s="154"/>
      <c r="G950" s="155"/>
    </row>
    <row r="951" ht="15.75" customHeight="1">
      <c r="C951" s="152"/>
      <c r="E951" s="153"/>
      <c r="F951" s="154"/>
      <c r="G951" s="155"/>
    </row>
    <row r="952" ht="15.75" customHeight="1">
      <c r="C952" s="152"/>
      <c r="E952" s="153"/>
      <c r="F952" s="154"/>
      <c r="G952" s="155"/>
    </row>
    <row r="953" ht="15.75" customHeight="1">
      <c r="C953" s="152"/>
      <c r="E953" s="153"/>
      <c r="F953" s="154"/>
      <c r="G953" s="155"/>
    </row>
    <row r="954" ht="15.75" customHeight="1">
      <c r="C954" s="152"/>
      <c r="E954" s="153"/>
      <c r="F954" s="154"/>
      <c r="G954" s="155"/>
    </row>
    <row r="955" ht="15.75" customHeight="1">
      <c r="C955" s="152"/>
      <c r="E955" s="153"/>
      <c r="F955" s="154"/>
      <c r="G955" s="155"/>
    </row>
    <row r="956" ht="15.75" customHeight="1">
      <c r="C956" s="152"/>
      <c r="E956" s="153"/>
      <c r="F956" s="154"/>
      <c r="G956" s="155"/>
    </row>
    <row r="957" ht="15.75" customHeight="1">
      <c r="C957" s="152"/>
      <c r="E957" s="153"/>
      <c r="F957" s="154"/>
      <c r="G957" s="155"/>
    </row>
    <row r="958" ht="15.75" customHeight="1">
      <c r="C958" s="152"/>
      <c r="E958" s="153"/>
      <c r="F958" s="154"/>
      <c r="G958" s="155"/>
    </row>
    <row r="959" ht="15.75" customHeight="1">
      <c r="C959" s="152"/>
      <c r="E959" s="153"/>
      <c r="F959" s="154"/>
      <c r="G959" s="155"/>
    </row>
    <row r="960" ht="15.75" customHeight="1">
      <c r="C960" s="152"/>
      <c r="E960" s="153"/>
      <c r="F960" s="154"/>
      <c r="G960" s="155"/>
    </row>
    <row r="961" ht="15.75" customHeight="1">
      <c r="C961" s="152"/>
      <c r="E961" s="153"/>
      <c r="F961" s="154"/>
      <c r="G961" s="155"/>
    </row>
    <row r="962" ht="15.75" customHeight="1">
      <c r="C962" s="152"/>
      <c r="E962" s="153"/>
      <c r="F962" s="154"/>
      <c r="G962" s="155"/>
    </row>
    <row r="963" ht="15.75" customHeight="1">
      <c r="C963" s="152"/>
      <c r="E963" s="153"/>
      <c r="F963" s="154"/>
      <c r="G963" s="155"/>
    </row>
    <row r="964" ht="15.75" customHeight="1">
      <c r="C964" s="152"/>
      <c r="E964" s="153"/>
      <c r="F964" s="154"/>
      <c r="G964" s="155"/>
    </row>
    <row r="965" ht="15.75" customHeight="1">
      <c r="C965" s="152"/>
      <c r="E965" s="153"/>
      <c r="F965" s="154"/>
      <c r="G965" s="155"/>
    </row>
    <row r="966" ht="15.75" customHeight="1">
      <c r="C966" s="152"/>
      <c r="E966" s="153"/>
      <c r="F966" s="154"/>
      <c r="G966" s="155"/>
    </row>
    <row r="967" ht="15.75" customHeight="1">
      <c r="C967" s="152"/>
      <c r="E967" s="153"/>
      <c r="F967" s="154"/>
      <c r="G967" s="155"/>
    </row>
    <row r="968" ht="15.75" customHeight="1">
      <c r="C968" s="152"/>
      <c r="E968" s="153"/>
      <c r="F968" s="154"/>
      <c r="G968" s="155"/>
    </row>
    <row r="969" ht="15.75" customHeight="1">
      <c r="C969" s="152"/>
      <c r="E969" s="153"/>
      <c r="F969" s="154"/>
      <c r="G969" s="155"/>
    </row>
    <row r="970" ht="15.75" customHeight="1">
      <c r="C970" s="152"/>
      <c r="E970" s="153"/>
      <c r="F970" s="154"/>
      <c r="G970" s="155"/>
    </row>
    <row r="971" ht="15.75" customHeight="1">
      <c r="C971" s="152"/>
      <c r="E971" s="153"/>
      <c r="F971" s="154"/>
      <c r="G971" s="155"/>
    </row>
    <row r="972" ht="15.75" customHeight="1">
      <c r="C972" s="152"/>
      <c r="E972" s="153"/>
      <c r="F972" s="154"/>
      <c r="G972" s="155"/>
    </row>
    <row r="973" ht="15.75" customHeight="1">
      <c r="C973" s="152"/>
      <c r="E973" s="153"/>
      <c r="F973" s="154"/>
      <c r="G973" s="155"/>
    </row>
    <row r="974" ht="15.75" customHeight="1">
      <c r="C974" s="152"/>
      <c r="E974" s="153"/>
      <c r="F974" s="154"/>
      <c r="G974" s="155"/>
    </row>
    <row r="975" ht="15.75" customHeight="1">
      <c r="C975" s="152"/>
      <c r="E975" s="153"/>
      <c r="F975" s="154"/>
      <c r="G975" s="155"/>
    </row>
    <row r="976" ht="15.75" customHeight="1">
      <c r="C976" s="152"/>
      <c r="E976" s="153"/>
      <c r="F976" s="154"/>
      <c r="G976" s="155"/>
    </row>
    <row r="977" ht="15.75" customHeight="1">
      <c r="C977" s="152"/>
      <c r="E977" s="153"/>
      <c r="F977" s="154"/>
      <c r="G977" s="155"/>
    </row>
    <row r="978" ht="15.75" customHeight="1">
      <c r="C978" s="152"/>
      <c r="E978" s="153"/>
      <c r="F978" s="154"/>
      <c r="G978" s="155"/>
    </row>
    <row r="979" ht="15.75" customHeight="1">
      <c r="C979" s="152"/>
      <c r="E979" s="153"/>
      <c r="F979" s="154"/>
      <c r="G979" s="155"/>
    </row>
    <row r="980" ht="15.75" customHeight="1">
      <c r="C980" s="152"/>
      <c r="E980" s="153"/>
      <c r="F980" s="154"/>
      <c r="G980" s="155"/>
    </row>
    <row r="981" ht="15.75" customHeight="1">
      <c r="C981" s="152"/>
      <c r="E981" s="153"/>
      <c r="F981" s="154"/>
      <c r="G981" s="155"/>
    </row>
    <row r="982" ht="15.75" customHeight="1">
      <c r="C982" s="152"/>
      <c r="E982" s="153"/>
      <c r="F982" s="154"/>
      <c r="G982" s="155"/>
    </row>
    <row r="983" ht="15.75" customHeight="1">
      <c r="C983" s="152"/>
      <c r="E983" s="153"/>
      <c r="F983" s="154"/>
      <c r="G983" s="155"/>
    </row>
    <row r="984" ht="15.75" customHeight="1">
      <c r="C984" s="152"/>
      <c r="E984" s="153"/>
      <c r="F984" s="154"/>
      <c r="G984" s="155"/>
    </row>
    <row r="985" ht="15.75" customHeight="1">
      <c r="C985" s="152"/>
      <c r="E985" s="153"/>
      <c r="F985" s="154"/>
      <c r="G985" s="155"/>
    </row>
    <row r="986" ht="15.75" customHeight="1">
      <c r="C986" s="152"/>
      <c r="E986" s="153"/>
      <c r="F986" s="154"/>
      <c r="G986" s="155"/>
    </row>
    <row r="987" ht="15.75" customHeight="1">
      <c r="C987" s="152"/>
      <c r="E987" s="153"/>
      <c r="F987" s="154"/>
      <c r="G987" s="155"/>
    </row>
    <row r="988" ht="15.75" customHeight="1">
      <c r="C988" s="152"/>
      <c r="E988" s="153"/>
      <c r="F988" s="154"/>
      <c r="G988" s="155"/>
    </row>
    <row r="989" ht="15.75" customHeight="1">
      <c r="C989" s="152"/>
      <c r="E989" s="153"/>
      <c r="F989" s="154"/>
      <c r="G989" s="155"/>
    </row>
    <row r="990" ht="15.75" customHeight="1">
      <c r="C990" s="152"/>
      <c r="E990" s="153"/>
      <c r="F990" s="154"/>
      <c r="G990" s="155"/>
    </row>
    <row r="991" ht="15.75" customHeight="1">
      <c r="C991" s="152"/>
      <c r="E991" s="153"/>
      <c r="F991" s="154"/>
      <c r="G991" s="155"/>
    </row>
    <row r="992" ht="15.75" customHeight="1">
      <c r="C992" s="152"/>
      <c r="E992" s="153"/>
      <c r="F992" s="154"/>
      <c r="G992" s="155"/>
    </row>
    <row r="993" ht="15.75" customHeight="1">
      <c r="C993" s="152"/>
      <c r="E993" s="153"/>
      <c r="F993" s="154"/>
      <c r="G993" s="155"/>
    </row>
    <row r="994" ht="15.75" customHeight="1">
      <c r="C994" s="152"/>
      <c r="E994" s="153"/>
      <c r="F994" s="154"/>
      <c r="G994" s="155"/>
    </row>
    <row r="995" ht="15.75" customHeight="1">
      <c r="C995" s="152"/>
      <c r="E995" s="153"/>
      <c r="F995" s="154"/>
      <c r="G995" s="155"/>
    </row>
    <row r="996" ht="15.75" customHeight="1">
      <c r="C996" s="152"/>
      <c r="E996" s="153"/>
      <c r="F996" s="154"/>
      <c r="G996" s="155"/>
    </row>
    <row r="997" ht="15.75" customHeight="1">
      <c r="C997" s="152"/>
      <c r="E997" s="153"/>
      <c r="F997" s="154"/>
      <c r="G997" s="155"/>
    </row>
    <row r="998" ht="15.75" customHeight="1">
      <c r="C998" s="152"/>
      <c r="E998" s="153"/>
      <c r="F998" s="154"/>
      <c r="G998" s="155"/>
    </row>
    <row r="999" ht="15.75" customHeight="1">
      <c r="C999" s="152"/>
      <c r="E999" s="153"/>
      <c r="F999" s="154"/>
      <c r="G999" s="155"/>
    </row>
    <row r="1000" ht="15.75" customHeight="1">
      <c r="C1000" s="152"/>
      <c r="E1000" s="153"/>
      <c r="F1000" s="154"/>
      <c r="G1000" s="155"/>
    </row>
    <row r="1001" ht="15.75" customHeight="1">
      <c r="C1001" s="152"/>
      <c r="E1001" s="153"/>
      <c r="F1001" s="154"/>
      <c r="G1001" s="155"/>
    </row>
    <row r="1002" ht="15.75" customHeight="1">
      <c r="C1002" s="152"/>
      <c r="E1002" s="153"/>
      <c r="F1002" s="154"/>
      <c r="G1002" s="155"/>
    </row>
    <row r="1003" ht="15.75" customHeight="1">
      <c r="C1003" s="152"/>
      <c r="E1003" s="153"/>
      <c r="F1003" s="154"/>
      <c r="G1003" s="155"/>
    </row>
    <row r="1004" ht="15.75" customHeight="1">
      <c r="C1004" s="152"/>
      <c r="E1004" s="153"/>
      <c r="F1004" s="154"/>
      <c r="G1004" s="155"/>
    </row>
    <row r="1005" ht="15.75" customHeight="1">
      <c r="C1005" s="152"/>
      <c r="E1005" s="153"/>
      <c r="F1005" s="154"/>
      <c r="G1005" s="155"/>
    </row>
    <row r="1006" ht="15.75" customHeight="1">
      <c r="C1006" s="152"/>
      <c r="E1006" s="153"/>
      <c r="F1006" s="154"/>
      <c r="G1006" s="155"/>
    </row>
    <row r="1007" ht="15.75" customHeight="1">
      <c r="C1007" s="152"/>
      <c r="E1007" s="153"/>
      <c r="F1007" s="154"/>
      <c r="G1007" s="155"/>
    </row>
    <row r="1008" ht="15.75" customHeight="1">
      <c r="C1008" s="152"/>
      <c r="E1008" s="153"/>
      <c r="F1008" s="154"/>
      <c r="G1008" s="155"/>
    </row>
    <row r="1009" ht="15.75" customHeight="1">
      <c r="C1009" s="152"/>
      <c r="E1009" s="153"/>
      <c r="F1009" s="154"/>
      <c r="G1009" s="155"/>
    </row>
    <row r="1010" ht="15.75" customHeight="1">
      <c r="C1010" s="152"/>
      <c r="E1010" s="153"/>
      <c r="F1010" s="154"/>
      <c r="G1010" s="155"/>
    </row>
    <row r="1011" ht="15.75" customHeight="1">
      <c r="C1011" s="152"/>
      <c r="E1011" s="153"/>
      <c r="F1011" s="154"/>
      <c r="G1011" s="155"/>
    </row>
    <row r="1012" ht="15.75" customHeight="1">
      <c r="C1012" s="152"/>
      <c r="E1012" s="153"/>
      <c r="F1012" s="154"/>
      <c r="G1012" s="155"/>
    </row>
    <row r="1013" ht="15.75" customHeight="1">
      <c r="C1013" s="152"/>
      <c r="E1013" s="153"/>
      <c r="F1013" s="154"/>
      <c r="G1013" s="155"/>
    </row>
    <row r="1014" ht="15.75" customHeight="1">
      <c r="C1014" s="152"/>
      <c r="E1014" s="153"/>
      <c r="F1014" s="154"/>
      <c r="G1014" s="155"/>
    </row>
    <row r="1015" ht="15.75" customHeight="1">
      <c r="C1015" s="152"/>
      <c r="E1015" s="153"/>
      <c r="F1015" s="154"/>
      <c r="G1015" s="155"/>
    </row>
    <row r="1016" ht="15.75" customHeight="1">
      <c r="C1016" s="152"/>
      <c r="E1016" s="153"/>
      <c r="F1016" s="154"/>
      <c r="G1016" s="155"/>
    </row>
    <row r="1017" ht="15.75" customHeight="1">
      <c r="C1017" s="152"/>
      <c r="E1017" s="153"/>
      <c r="F1017" s="154"/>
      <c r="G1017" s="155"/>
    </row>
    <row r="1018" ht="15.75" customHeight="1">
      <c r="C1018" s="152"/>
      <c r="E1018" s="153"/>
      <c r="F1018" s="154"/>
      <c r="G1018" s="155"/>
    </row>
    <row r="1019" ht="15.75" customHeight="1">
      <c r="C1019" s="152"/>
      <c r="E1019" s="153"/>
      <c r="F1019" s="154"/>
      <c r="G1019" s="155"/>
    </row>
    <row r="1020" ht="15.75" customHeight="1">
      <c r="C1020" s="152"/>
      <c r="E1020" s="153"/>
      <c r="F1020" s="154"/>
      <c r="G1020" s="155"/>
    </row>
    <row r="1021" ht="15.75" customHeight="1">
      <c r="C1021" s="152"/>
      <c r="E1021" s="153"/>
      <c r="F1021" s="154"/>
      <c r="G1021" s="155"/>
    </row>
    <row r="1022" ht="15.75" customHeight="1">
      <c r="C1022" s="152"/>
      <c r="E1022" s="153"/>
      <c r="F1022" s="154"/>
      <c r="G1022" s="155"/>
    </row>
    <row r="1023" ht="15.75" customHeight="1">
      <c r="C1023" s="152"/>
      <c r="E1023" s="153"/>
      <c r="F1023" s="154"/>
      <c r="G1023" s="155"/>
    </row>
    <row r="1024" ht="15.75" customHeight="1">
      <c r="C1024" s="152"/>
      <c r="E1024" s="153"/>
      <c r="F1024" s="154"/>
      <c r="G1024" s="15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208</v>
      </c>
      <c r="B3" s="163">
        <v>44682.0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209</v>
      </c>
      <c r="B4" s="163">
        <v>44683.0</v>
      </c>
      <c r="C4" s="164">
        <v>1623657.0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210</v>
      </c>
      <c r="B5" s="163">
        <v>44684.0</v>
      </c>
      <c r="C5" s="164">
        <v>61000.0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211</v>
      </c>
      <c r="B6" s="163">
        <v>44685.0</v>
      </c>
      <c r="C6" s="166">
        <v>1589000.0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212</v>
      </c>
      <c r="B7" s="163">
        <v>44686.0</v>
      </c>
      <c r="C7" s="164">
        <v>1405000.0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213</v>
      </c>
      <c r="B8" s="163">
        <v>44687.0</v>
      </c>
      <c r="C8" s="164">
        <v>2113450.0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214</v>
      </c>
      <c r="B9" s="163">
        <v>44688.0</v>
      </c>
      <c r="C9" s="166">
        <v>877570.0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215</v>
      </c>
      <c r="B10" s="163">
        <v>44689.0</v>
      </c>
      <c r="C10" s="164">
        <v>3791160.0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216</v>
      </c>
      <c r="B11" s="163">
        <v>44690.0</v>
      </c>
      <c r="C11" s="164">
        <v>18000.0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217</v>
      </c>
      <c r="B12" s="163">
        <v>44691.0</v>
      </c>
      <c r="C12" s="167">
        <v>338000.0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218</v>
      </c>
      <c r="B13" s="163">
        <v>44692.0</v>
      </c>
      <c r="C13" s="164">
        <v>4138000.0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219</v>
      </c>
      <c r="B14" s="163">
        <v>44693.0</v>
      </c>
      <c r="C14" s="166">
        <v>2545622.0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220</v>
      </c>
      <c r="B15" s="163">
        <v>44694.0</v>
      </c>
      <c r="C15" s="164">
        <v>1705000.0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221</v>
      </c>
      <c r="B16" s="163">
        <v>44695.0</v>
      </c>
      <c r="C16" s="166">
        <v>3770000.0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222</v>
      </c>
      <c r="B17" s="163">
        <v>44696.0</v>
      </c>
      <c r="C17" s="166">
        <v>7102412.0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223</v>
      </c>
      <c r="B18" s="163">
        <v>44697.0</v>
      </c>
      <c r="C18" s="164">
        <v>1848000.0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224</v>
      </c>
      <c r="B19" s="163">
        <v>44698.0</v>
      </c>
      <c r="C19" s="166">
        <v>3380000.0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225</v>
      </c>
      <c r="B20" s="163">
        <v>44699.0</v>
      </c>
      <c r="C20" s="166">
        <v>1126554.0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226</v>
      </c>
      <c r="B21" s="163">
        <v>44700.0</v>
      </c>
      <c r="C21" s="166">
        <v>2027000.0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227</v>
      </c>
      <c r="B22" s="163">
        <v>44701.0</v>
      </c>
      <c r="C22" s="166">
        <v>2059640.0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228</v>
      </c>
      <c r="B23" s="163">
        <v>44702.0</v>
      </c>
      <c r="C23" s="164">
        <v>2881000.0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229</v>
      </c>
      <c r="B24" s="163">
        <v>44703.0</v>
      </c>
      <c r="C24" s="164">
        <v>149000.0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230</v>
      </c>
      <c r="B25" s="163">
        <v>44704.0</v>
      </c>
      <c r="C25" s="164">
        <v>90000.0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231</v>
      </c>
      <c r="B26" s="163">
        <v>44705.0</v>
      </c>
      <c r="C26" s="168">
        <v>52000.0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232</v>
      </c>
      <c r="B27" s="163">
        <v>44706.0</v>
      </c>
      <c r="C27" s="168">
        <v>2149000.0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233</v>
      </c>
      <c r="B28" s="163">
        <v>44707.0</v>
      </c>
      <c r="C28" s="168">
        <v>2233000.0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234</v>
      </c>
      <c r="B29" s="163">
        <v>44708.0</v>
      </c>
      <c r="C29" s="168">
        <v>2472900.0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235</v>
      </c>
      <c r="B30" s="163">
        <v>44709.0</v>
      </c>
      <c r="C30" s="168">
        <v>5444000.0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236</v>
      </c>
      <c r="B31" s="163">
        <v>44710.0</v>
      </c>
      <c r="C31" s="168">
        <v>3792000.0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237</v>
      </c>
      <c r="B32" s="163">
        <v>44711.0</v>
      </c>
      <c r="C32" s="168">
        <v>5805000.0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238</v>
      </c>
      <c r="B33" s="163">
        <v>44712.0</v>
      </c>
      <c r="C33" s="168">
        <v>1906000.0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57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18.71"/>
    <col customWidth="1" min="11" max="24" width="8.0"/>
  </cols>
  <sheetData>
    <row r="1" ht="24.0" customHeight="1">
      <c r="A1" s="171" t="s">
        <v>239</v>
      </c>
      <c r="B1" s="172">
        <v>1.754161E7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1">SUM(E3:E33)</f>
        <v>16646000</v>
      </c>
      <c r="F2" s="186">
        <f t="shared" si="1"/>
        <v>47118520</v>
      </c>
      <c r="G2" s="187">
        <f t="shared" si="1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ht="24.0" customHeight="1">
      <c r="A3" s="192">
        <v>44682.0</v>
      </c>
      <c r="B3" s="193">
        <f>'DOANH THU'!C4-CHI!C3</f>
        <v>0</v>
      </c>
      <c r="C3" s="194">
        <f t="shared" ref="C3:C33" si="2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ht="15.75" customHeight="1">
      <c r="A4" s="192">
        <v>44683.0</v>
      </c>
      <c r="B4" s="193">
        <f>'DOANH THU'!C5-CHI!C4</f>
        <v>8158983</v>
      </c>
      <c r="C4" s="203">
        <f t="shared" si="2"/>
        <v>2443343</v>
      </c>
      <c r="D4" s="204"/>
      <c r="E4" s="205">
        <f>165000+91000+105000</f>
        <v>361000</v>
      </c>
      <c r="F4" s="205">
        <v>1784640.0</v>
      </c>
      <c r="G4" s="206">
        <v>3320000.0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ht="24.0" customHeight="1">
      <c r="A5" s="192">
        <v>44684.0</v>
      </c>
      <c r="B5" s="193">
        <f>'DOANH THU'!C6-CHI!C5</f>
        <v>9119960</v>
      </c>
      <c r="C5" s="203">
        <f t="shared" si="2"/>
        <v>4386600</v>
      </c>
      <c r="D5" s="204"/>
      <c r="E5" s="205"/>
      <c r="F5" s="205">
        <v>1194360.0</v>
      </c>
      <c r="G5" s="206">
        <v>2952000.0</v>
      </c>
      <c r="H5" s="206">
        <v>457000.0</v>
      </c>
      <c r="I5" s="207">
        <v>130000.0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ht="15.75" customHeight="1">
      <c r="A6" s="192">
        <v>44685.0</v>
      </c>
      <c r="B6" s="193">
        <f>'DOANH THU'!C7-CHI!C6</f>
        <v>8398400</v>
      </c>
      <c r="C6" s="203">
        <f t="shared" si="2"/>
        <v>1622000</v>
      </c>
      <c r="D6" s="204"/>
      <c r="E6" s="205">
        <f>60000+30000</f>
        <v>90000</v>
      </c>
      <c r="F6" s="205">
        <v>969400.0</v>
      </c>
      <c r="G6" s="206">
        <v>4566000.0</v>
      </c>
      <c r="H6" s="206">
        <v>876000.0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ht="28.5" customHeight="1">
      <c r="A7" s="192">
        <v>44686.0</v>
      </c>
      <c r="B7" s="193">
        <f>'DOANH THU'!C8-CHI!C7</f>
        <v>10742540</v>
      </c>
      <c r="C7" s="203">
        <f t="shared" si="2"/>
        <v>3368000</v>
      </c>
      <c r="D7" s="204"/>
      <c r="E7" s="205">
        <v>1125000.0</v>
      </c>
      <c r="F7" s="205">
        <v>1014540.0</v>
      </c>
      <c r="G7" s="206">
        <v>4490000.0</v>
      </c>
      <c r="H7" s="206">
        <v>480000.0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ht="15.75" customHeight="1">
      <c r="A8" s="192">
        <v>44687.0</v>
      </c>
      <c r="B8" s="193">
        <f>'DOANH THU'!C9-CHI!C8</f>
        <v>9721310</v>
      </c>
      <c r="C8" s="203">
        <f t="shared" si="2"/>
        <v>965550</v>
      </c>
      <c r="D8" s="204"/>
      <c r="E8" s="205">
        <f>105000+200000+140000+65000+50000+110000</f>
        <v>670000</v>
      </c>
      <c r="F8" s="205">
        <v>1238760.0</v>
      </c>
      <c r="G8" s="206">
        <v>5045000.0</v>
      </c>
      <c r="H8" s="206">
        <v>777000.0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ht="15.75" customHeight="1">
      <c r="A9" s="192">
        <v>44688.0</v>
      </c>
      <c r="B9" s="193">
        <f>'DOANH THU'!C10-CHI!C9</f>
        <v>11342810</v>
      </c>
      <c r="C9" s="203">
        <f t="shared" si="2"/>
        <v>4169430</v>
      </c>
      <c r="D9" s="204"/>
      <c r="E9" s="205">
        <f>185000+40000+150000+210000+40000+170000</f>
        <v>795000</v>
      </c>
      <c r="F9" s="205">
        <v>397380.0</v>
      </c>
      <c r="G9" s="206">
        <v>4670000.0</v>
      </c>
      <c r="H9" s="206">
        <v>761000.0</v>
      </c>
      <c r="I9" s="207">
        <v>550000.0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ht="15.75" customHeight="1">
      <c r="A10" s="192">
        <v>44689.0</v>
      </c>
      <c r="B10" s="193">
        <f>'DOANH THU'!C11-CHI!C10</f>
        <v>11159900</v>
      </c>
      <c r="C10" s="203">
        <f t="shared" si="2"/>
        <v>2481840</v>
      </c>
      <c r="D10" s="204"/>
      <c r="E10" s="205">
        <v>915000.0</v>
      </c>
      <c r="F10" s="205">
        <v>1531060.0</v>
      </c>
      <c r="G10" s="206">
        <v>4977000.0</v>
      </c>
      <c r="H10" s="206">
        <v>745000.0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ht="15.75" customHeight="1">
      <c r="A11" s="192">
        <v>44690.0</v>
      </c>
      <c r="B11" s="193">
        <f>'DOANH THU'!C12-CHI!C11</f>
        <v>7403820</v>
      </c>
      <c r="C11" s="203">
        <f t="shared" si="2"/>
        <v>3953000</v>
      </c>
      <c r="D11" s="204"/>
      <c r="E11" s="205">
        <f>190000+120000</f>
        <v>310000</v>
      </c>
      <c r="F11" s="205">
        <v>549820.0</v>
      </c>
      <c r="G11" s="206">
        <v>2061000.0</v>
      </c>
      <c r="H11" s="206">
        <v>80000.0</v>
      </c>
      <c r="I11" s="207">
        <v>450000.0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ht="15.75" customHeight="1">
      <c r="A12" s="192">
        <v>44691.0</v>
      </c>
      <c r="B12" s="193">
        <f>'DOANH THU'!C13-CHI!C12</f>
        <v>10815640</v>
      </c>
      <c r="C12" s="203">
        <f t="shared" si="2"/>
        <v>3444920</v>
      </c>
      <c r="D12" s="204"/>
      <c r="E12" s="205">
        <f>205000+65000+90000+138000</f>
        <v>498000</v>
      </c>
      <c r="F12" s="205">
        <v>2018720.0</v>
      </c>
      <c r="G12" s="206">
        <v>3524000.0</v>
      </c>
      <c r="H12" s="206">
        <v>940000.0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ht="15.75" customHeight="1">
      <c r="A13" s="192">
        <v>44692.0</v>
      </c>
      <c r="B13" s="193">
        <f>'DOANH THU'!C14-CHI!C13</f>
        <v>7815720</v>
      </c>
      <c r="C13" s="203">
        <f t="shared" si="2"/>
        <v>1175000</v>
      </c>
      <c r="D13" s="204"/>
      <c r="E13" s="205">
        <f>201000+340000</f>
        <v>541000</v>
      </c>
      <c r="F13" s="205">
        <v>1352720.0</v>
      </c>
      <c r="G13" s="206">
        <v>3463000.0</v>
      </c>
      <c r="H13" s="206">
        <v>894000.0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ht="15.75" customHeight="1">
      <c r="A14" s="192">
        <v>44693.0</v>
      </c>
      <c r="B14" s="193">
        <f>'DOANH THU'!C15-CHI!C14</f>
        <v>11285338</v>
      </c>
      <c r="C14" s="203">
        <f t="shared" si="2"/>
        <v>2410378</v>
      </c>
      <c r="D14" s="204"/>
      <c r="E14" s="205">
        <f>185000+580000</f>
        <v>765000</v>
      </c>
      <c r="F14" s="205">
        <v>1926960.0</v>
      </c>
      <c r="G14" s="206">
        <v>4247000.0</v>
      </c>
      <c r="H14" s="206">
        <v>610000.0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ht="15.75" customHeight="1">
      <c r="A15" s="192">
        <v>44694.0</v>
      </c>
      <c r="B15" s="193">
        <f>'DOANH THU'!C16-CHI!C15</f>
        <v>12752800</v>
      </c>
      <c r="C15" s="203">
        <f t="shared" si="2"/>
        <v>3118960</v>
      </c>
      <c r="D15" s="204"/>
      <c r="E15" s="196">
        <f>125000+345000+50000+58000</f>
        <v>578000</v>
      </c>
      <c r="F15" s="197">
        <v>2342840.0</v>
      </c>
      <c r="G15" s="198">
        <v>4019000.0</v>
      </c>
      <c r="H15" s="199">
        <v>1447000.0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ht="15.75" customHeight="1">
      <c r="A16" s="192">
        <v>44695.0</v>
      </c>
      <c r="B16" s="193">
        <f>'DOANH THU'!C17-CHI!C16</f>
        <v>17519000</v>
      </c>
      <c r="C16" s="203">
        <f t="shared" si="2"/>
        <v>7163000</v>
      </c>
      <c r="D16" s="204"/>
      <c r="E16" s="196">
        <f>80000+55000+185000+150000+100000+85000+195000</f>
        <v>850000</v>
      </c>
      <c r="F16" s="197">
        <v>1813000.0</v>
      </c>
      <c r="G16" s="198">
        <v>5569000.0</v>
      </c>
      <c r="H16" s="199">
        <v>1419000.0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ht="15.75" customHeight="1">
      <c r="A17" s="192">
        <v>44696.0</v>
      </c>
      <c r="B17" s="193">
        <f>'DOANH THU'!C18-CHI!C17</f>
        <v>21973728</v>
      </c>
      <c r="C17" s="203">
        <f t="shared" si="2"/>
        <v>8939588</v>
      </c>
      <c r="D17" s="204"/>
      <c r="E17" s="196">
        <f>305000+215000+53000+35000+180000+150000+60000+230000+70000+105000</f>
        <v>1403000</v>
      </c>
      <c r="F17" s="197">
        <v>3967140.0</v>
      </c>
      <c r="G17" s="198">
        <v>6319000.0</v>
      </c>
      <c r="H17" s="199">
        <v>735000.0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ht="15.75" customHeight="1">
      <c r="A18" s="192">
        <v>44697.0</v>
      </c>
      <c r="B18" s="193">
        <f>'DOANH THU'!C19-CHI!C18</f>
        <v>9887220</v>
      </c>
      <c r="C18" s="203">
        <f t="shared" si="2"/>
        <v>2921000</v>
      </c>
      <c r="D18" s="204"/>
      <c r="E18" s="196">
        <f>70000+315000+108000+35000+185000+115000+103000+160000+136000</f>
        <v>1227000</v>
      </c>
      <c r="F18" s="197">
        <v>2000220.0</v>
      </c>
      <c r="G18" s="198">
        <v>2495000.0</v>
      </c>
      <c r="H18" s="199">
        <v>1059000.0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ht="15.75" customHeight="1">
      <c r="A19" s="192">
        <v>44698.0</v>
      </c>
      <c r="B19" s="193">
        <f>'DOANH THU'!C20-CHI!C19</f>
        <v>6079220</v>
      </c>
      <c r="C19" s="203">
        <f t="shared" si="2"/>
        <v>975000</v>
      </c>
      <c r="D19" s="204"/>
      <c r="E19" s="196">
        <f>174000+45000+93000+83000+45000+45000</f>
        <v>485000</v>
      </c>
      <c r="F19" s="212">
        <v>1519220.0</v>
      </c>
      <c r="G19" s="213">
        <v>2321000.0</v>
      </c>
      <c r="H19" s="214">
        <v>284000.0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ht="15.75" customHeight="1">
      <c r="A20" s="192">
        <v>44699.0</v>
      </c>
      <c r="B20" s="193">
        <f>'DOANH THU'!C21-CHI!C20</f>
        <v>11643406</v>
      </c>
      <c r="C20" s="203">
        <f t="shared" si="2"/>
        <v>4175446</v>
      </c>
      <c r="D20" s="204"/>
      <c r="E20" s="216">
        <f>80000+45000</f>
        <v>125000</v>
      </c>
      <c r="F20" s="197">
        <v>1704960.0</v>
      </c>
      <c r="G20" s="198">
        <v>3519000.0</v>
      </c>
      <c r="H20" s="199">
        <v>919000.0</v>
      </c>
      <c r="I20" s="200">
        <v>1200000.0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ht="15.75" customHeight="1">
      <c r="A21" s="192">
        <v>44700.0</v>
      </c>
      <c r="B21" s="193">
        <f>'DOANH THU'!C22-CHI!C21</f>
        <v>11547760</v>
      </c>
      <c r="C21" s="203">
        <f t="shared" si="2"/>
        <v>2653000</v>
      </c>
      <c r="D21" s="204"/>
      <c r="E21" s="218">
        <f>80000+245000+40000+110000+124000</f>
        <v>599000</v>
      </c>
      <c r="F21" s="212">
        <v>1978760.0</v>
      </c>
      <c r="G21" s="213">
        <v>4594000.0</v>
      </c>
      <c r="H21" s="214">
        <v>1143000.0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ht="15.75" customHeight="1">
      <c r="A22" s="192">
        <v>44701.0</v>
      </c>
      <c r="B22" s="193">
        <f>'DOANH THU'!C23-CHI!C22</f>
        <v>9665760</v>
      </c>
      <c r="C22" s="203">
        <f t="shared" si="2"/>
        <v>2017360</v>
      </c>
      <c r="D22" s="204"/>
      <c r="E22" s="220">
        <f>215000+220000+55000+53000</f>
        <v>543000</v>
      </c>
      <c r="F22" s="212">
        <v>1931400.0</v>
      </c>
      <c r="G22" s="198">
        <v>4185000.0</v>
      </c>
      <c r="H22" s="221">
        <v>711000.0</v>
      </c>
      <c r="I22" s="200">
        <v>278000.0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ht="15.75" customHeight="1">
      <c r="A23" s="192">
        <v>44702.0</v>
      </c>
      <c r="B23" s="193">
        <f>'DOANH THU'!C24-CHI!C23</f>
        <v>7874300</v>
      </c>
      <c r="C23" s="203">
        <f t="shared" si="2"/>
        <v>3225000</v>
      </c>
      <c r="D23" s="204"/>
      <c r="E23" s="220">
        <f>25000+90000+40000+35000+85000</f>
        <v>275000</v>
      </c>
      <c r="F23" s="212">
        <v>1217300.0</v>
      </c>
      <c r="G23" s="198">
        <v>2353000.0</v>
      </c>
      <c r="H23" s="221">
        <v>714000.0</v>
      </c>
      <c r="I23" s="200">
        <f>90000 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ht="15.75" customHeight="1">
      <c r="A24" s="192">
        <v>44703.0</v>
      </c>
      <c r="B24" s="193">
        <f>'DOANH THU'!C25-CHI!C24</f>
        <v>11774580</v>
      </c>
      <c r="C24" s="203">
        <f t="shared" si="2"/>
        <v>5296000</v>
      </c>
      <c r="D24" s="204"/>
      <c r="E24" s="220">
        <v>600000.0</v>
      </c>
      <c r="F24" s="212">
        <v>900580.0</v>
      </c>
      <c r="G24" s="198">
        <v>3968000.0</v>
      </c>
      <c r="H24" s="221">
        <v>709000.0</v>
      </c>
      <c r="I24" s="200">
        <v>301000.0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ht="15.75" customHeight="1">
      <c r="A25" s="192">
        <v>44704.0</v>
      </c>
      <c r="B25" s="193">
        <f>'DOANH THU'!C26-CHI!C25</f>
        <v>15710720</v>
      </c>
      <c r="C25" s="203">
        <f t="shared" si="2"/>
        <v>7411000</v>
      </c>
      <c r="D25" s="204"/>
      <c r="E25" s="220">
        <v>848000.0</v>
      </c>
      <c r="F25" s="212">
        <v>1167720.0</v>
      </c>
      <c r="G25" s="198">
        <v>4876000.0</v>
      </c>
      <c r="H25" s="221">
        <v>633000.0</v>
      </c>
      <c r="I25" s="200">
        <v>775000.0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ht="15.75" customHeight="1">
      <c r="A26" s="192">
        <v>44705.0</v>
      </c>
      <c r="B26" s="193">
        <f>'DOANH THU'!C27-CHI!C26</f>
        <v>13320960</v>
      </c>
      <c r="C26" s="203">
        <f t="shared" si="2"/>
        <v>5667000</v>
      </c>
      <c r="D26" s="204"/>
      <c r="E26" s="220">
        <f>18000+154000+140000+70000+95000+80000</f>
        <v>557000</v>
      </c>
      <c r="F26" s="212">
        <v>816960.0</v>
      </c>
      <c r="G26" s="198">
        <v>5119000.0</v>
      </c>
      <c r="H26" s="221">
        <v>868000.0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ht="15.75" customHeight="1">
      <c r="A27" s="192">
        <v>44706.0</v>
      </c>
      <c r="B27" s="193">
        <f>'DOANH THU'!C28-CHI!C27</f>
        <v>8121160</v>
      </c>
      <c r="C27" s="203">
        <f t="shared" si="2"/>
        <v>2428000</v>
      </c>
      <c r="D27" s="204"/>
      <c r="E27" s="220">
        <v>93000.0</v>
      </c>
      <c r="F27" s="212">
        <v>802160.0</v>
      </c>
      <c r="G27" s="198">
        <v>3240000.0</v>
      </c>
      <c r="H27" s="221">
        <v>1558000.0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ht="15.75" customHeight="1">
      <c r="A28" s="192">
        <v>44707.0</v>
      </c>
      <c r="B28" s="193">
        <f>'DOANH THU'!C29-CHI!C28</f>
        <v>11420540</v>
      </c>
      <c r="C28" s="203">
        <f t="shared" si="2"/>
        <v>2029000</v>
      </c>
      <c r="D28" s="204"/>
      <c r="E28" s="220">
        <f>220000+185000+290000</f>
        <v>695000</v>
      </c>
      <c r="F28" s="212">
        <v>1014540.0</v>
      </c>
      <c r="G28" s="198">
        <v>4816000.0</v>
      </c>
      <c r="H28" s="221">
        <v>876000.0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ht="15.75" customHeight="1">
      <c r="A29" s="192">
        <v>44708.0</v>
      </c>
      <c r="B29" s="193">
        <f>'DOANH THU'!C30-CHI!C29</f>
        <v>9700562</v>
      </c>
      <c r="C29" s="203">
        <f t="shared" si="2"/>
        <v>3379102</v>
      </c>
      <c r="D29" s="204"/>
      <c r="E29" s="220">
        <f>25000+215000+115000</f>
        <v>355000</v>
      </c>
      <c r="F29" s="212">
        <v>1538460.0</v>
      </c>
      <c r="G29" s="198">
        <v>3405000.0</v>
      </c>
      <c r="H29" s="221">
        <v>1023000.0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ht="15.75" customHeight="1">
      <c r="A30" s="192">
        <v>44709.0</v>
      </c>
      <c r="B30" s="193">
        <f>'DOANH THU'!C31-CHI!C30</f>
        <v>5632640</v>
      </c>
      <c r="C30" s="203">
        <f t="shared" si="2"/>
        <v>202000</v>
      </c>
      <c r="D30" s="204"/>
      <c r="E30" s="220">
        <f>65000+45000+215000+60000</f>
        <v>385000</v>
      </c>
      <c r="F30" s="212">
        <v>729640.0</v>
      </c>
      <c r="G30" s="198">
        <v>2769000.0</v>
      </c>
      <c r="H30" s="221">
        <v>772000.0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ht="15.75" customHeight="1">
      <c r="A31" s="192">
        <v>44710.0</v>
      </c>
      <c r="B31" s="193">
        <f>'DOANH THU'!C32-CHI!C31</f>
        <v>12204720</v>
      </c>
      <c r="C31" s="203">
        <f t="shared" si="2"/>
        <v>3046000</v>
      </c>
      <c r="D31" s="204"/>
      <c r="E31" s="220">
        <f>215000+50000+173000+45000</f>
        <v>483000</v>
      </c>
      <c r="F31" s="212">
        <v>2462720.0</v>
      </c>
      <c r="G31" s="198">
        <v>4699000.0</v>
      </c>
      <c r="H31" s="221">
        <v>1171000.0</v>
      </c>
      <c r="I31" s="200">
        <v>343000.0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ht="15.75" customHeight="1">
      <c r="A32" s="192">
        <v>44711.0</v>
      </c>
      <c r="B32" s="193">
        <f>'DOANH THU'!C33-CHI!C32</f>
        <v>20345620</v>
      </c>
      <c r="C32" s="203">
        <f t="shared" si="2"/>
        <v>6350000</v>
      </c>
      <c r="D32" s="204"/>
      <c r="E32" s="220">
        <f>75000</f>
        <v>75000</v>
      </c>
      <c r="F32" s="212">
        <v>4116620.0</v>
      </c>
      <c r="G32" s="198">
        <v>6401000.0</v>
      </c>
      <c r="H32" s="221">
        <v>1023000.0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ht="15.75" customHeight="1">
      <c r="A33" s="192">
        <v>44712.0</v>
      </c>
      <c r="B33" s="193">
        <f>'DOANH THU'!C34-CHI!C33</f>
        <v>12184920</v>
      </c>
      <c r="C33" s="203">
        <f t="shared" si="2"/>
        <v>3546000</v>
      </c>
      <c r="D33" s="204"/>
      <c r="E33" s="220">
        <v>400000.0</v>
      </c>
      <c r="F33" s="212">
        <v>1115920.0</v>
      </c>
      <c r="G33" s="198">
        <v>4904000.0</v>
      </c>
      <c r="H33" s="221">
        <v>1354000.0</v>
      </c>
      <c r="I33" s="200">
        <v>865000.0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ht="15.75" customHeight="1">
      <c r="A227" s="31"/>
      <c r="C227" s="255"/>
    </row>
    <row r="228" ht="15.75" customHeight="1">
      <c r="A228" s="31"/>
      <c r="C228" s="255"/>
    </row>
    <row r="229" ht="15.75" customHeight="1">
      <c r="A229" s="31"/>
      <c r="C229" s="255"/>
    </row>
    <row r="230" ht="15.75" customHeight="1">
      <c r="A230" s="31"/>
      <c r="C230" s="255"/>
    </row>
    <row r="231" ht="15.75" customHeight="1">
      <c r="A231" s="31"/>
      <c r="C231" s="255"/>
    </row>
    <row r="232" ht="15.75" customHeight="1">
      <c r="A232" s="31"/>
      <c r="C232" s="255"/>
    </row>
    <row r="233" ht="15.75" customHeight="1">
      <c r="A233" s="31"/>
      <c r="C233" s="255"/>
    </row>
    <row r="234" ht="15.75" customHeight="1">
      <c r="A234" s="31"/>
      <c r="C234" s="255"/>
    </row>
    <row r="235" ht="15.75" customHeight="1">
      <c r="A235" s="31"/>
      <c r="C235" s="255"/>
    </row>
    <row r="236" ht="15.75" customHeight="1">
      <c r="A236" s="31"/>
      <c r="C236" s="255"/>
    </row>
    <row r="237" ht="15.75" customHeight="1">
      <c r="A237" s="31"/>
      <c r="C237" s="255"/>
    </row>
    <row r="238" ht="15.75" customHeight="1">
      <c r="A238" s="31"/>
      <c r="C238" s="255"/>
    </row>
    <row r="239" ht="15.75" customHeight="1">
      <c r="A239" s="31"/>
      <c r="C239" s="255"/>
    </row>
    <row r="240" ht="15.75" customHeight="1">
      <c r="A240" s="31"/>
      <c r="C240" s="255"/>
    </row>
    <row r="241" ht="15.75" customHeight="1">
      <c r="A241" s="31"/>
      <c r="C241" s="255"/>
    </row>
    <row r="242" ht="15.75" customHeight="1">
      <c r="A242" s="31"/>
      <c r="C242" s="255"/>
    </row>
    <row r="243" ht="15.75" customHeight="1">
      <c r="A243" s="31"/>
      <c r="C243" s="255"/>
    </row>
    <row r="244" ht="15.75" customHeight="1">
      <c r="A244" s="31"/>
      <c r="C244" s="255"/>
    </row>
    <row r="245" ht="15.75" customHeight="1">
      <c r="A245" s="31"/>
      <c r="C245" s="255"/>
    </row>
    <row r="246" ht="15.75" customHeight="1">
      <c r="A246" s="31"/>
      <c r="C246" s="255"/>
    </row>
    <row r="247" ht="15.75" customHeight="1">
      <c r="A247" s="31"/>
      <c r="C247" s="255"/>
    </row>
    <row r="248" ht="15.75" customHeight="1">
      <c r="A248" s="31"/>
      <c r="C248" s="255"/>
    </row>
    <row r="249" ht="15.75" customHeight="1">
      <c r="A249" s="31"/>
      <c r="C249" s="255"/>
    </row>
    <row r="250" ht="15.75" customHeight="1">
      <c r="A250" s="31"/>
      <c r="C250" s="255"/>
    </row>
    <row r="251" ht="15.75" customHeight="1">
      <c r="A251" s="31"/>
      <c r="C251" s="255"/>
    </row>
    <row r="252" ht="15.75" customHeight="1">
      <c r="A252" s="31"/>
      <c r="C252" s="255"/>
    </row>
    <row r="253" ht="15.75" customHeight="1">
      <c r="A253" s="31"/>
      <c r="C253" s="255"/>
    </row>
    <row r="254" ht="15.75" customHeight="1">
      <c r="A254" s="31"/>
      <c r="C254" s="255"/>
    </row>
    <row r="255" ht="15.75" customHeight="1">
      <c r="A255" s="31"/>
      <c r="C255" s="255"/>
    </row>
    <row r="256" ht="15.75" customHeight="1">
      <c r="A256" s="31"/>
      <c r="C256" s="255"/>
    </row>
    <row r="257" ht="15.75" customHeight="1">
      <c r="A257" s="31"/>
      <c r="C257" s="255"/>
    </row>
    <row r="258" ht="15.75" customHeight="1">
      <c r="A258" s="31"/>
      <c r="C258" s="255"/>
    </row>
    <row r="259" ht="15.75" customHeight="1">
      <c r="A259" s="31"/>
      <c r="C259" s="255"/>
    </row>
    <row r="260" ht="15.75" customHeight="1">
      <c r="A260" s="31"/>
      <c r="C260" s="255"/>
    </row>
    <row r="261" ht="15.75" customHeight="1">
      <c r="A261" s="31"/>
      <c r="C261" s="255"/>
    </row>
    <row r="262" ht="15.75" customHeight="1">
      <c r="A262" s="31"/>
      <c r="C262" s="255"/>
    </row>
    <row r="263" ht="15.75" customHeight="1">
      <c r="A263" s="31"/>
      <c r="C263" s="255"/>
    </row>
    <row r="264" ht="15.75" customHeight="1">
      <c r="A264" s="31"/>
      <c r="C264" s="255"/>
    </row>
    <row r="265" ht="15.75" customHeight="1">
      <c r="A265" s="31"/>
      <c r="C265" s="255"/>
    </row>
    <row r="266" ht="15.75" customHeight="1">
      <c r="A266" s="31"/>
      <c r="C266" s="255"/>
    </row>
    <row r="267" ht="15.75" customHeight="1">
      <c r="A267" s="31"/>
      <c r="C267" s="255"/>
    </row>
    <row r="268" ht="15.75" customHeight="1">
      <c r="A268" s="31"/>
      <c r="C268" s="255"/>
    </row>
    <row r="269" ht="15.75" customHeight="1">
      <c r="A269" s="31"/>
      <c r="C269" s="255"/>
    </row>
    <row r="270" ht="15.75" customHeight="1">
      <c r="A270" s="31"/>
      <c r="C270" s="255"/>
    </row>
    <row r="271" ht="15.75" customHeight="1">
      <c r="A271" s="31"/>
      <c r="C271" s="255"/>
    </row>
    <row r="272" ht="15.75" customHeight="1">
      <c r="A272" s="31"/>
      <c r="C272" s="255"/>
    </row>
    <row r="273" ht="15.75" customHeight="1">
      <c r="A273" s="31"/>
      <c r="C273" s="255"/>
    </row>
    <row r="274" ht="15.75" customHeight="1">
      <c r="A274" s="31"/>
      <c r="C274" s="255"/>
    </row>
    <row r="275" ht="15.75" customHeight="1">
      <c r="A275" s="31"/>
      <c r="C275" s="255"/>
    </row>
    <row r="276" ht="15.75" customHeight="1">
      <c r="A276" s="31"/>
      <c r="C276" s="255"/>
    </row>
    <row r="277" ht="15.75" customHeight="1">
      <c r="A277" s="31"/>
      <c r="C277" s="255"/>
    </row>
    <row r="278" ht="15.75" customHeight="1">
      <c r="A278" s="31"/>
      <c r="C278" s="255"/>
    </row>
    <row r="279" ht="15.75" customHeight="1">
      <c r="A279" s="31"/>
      <c r="C279" s="255"/>
    </row>
    <row r="280" ht="15.75" customHeight="1">
      <c r="A280" s="31"/>
      <c r="C280" s="255"/>
    </row>
    <row r="281" ht="15.75" customHeight="1">
      <c r="A281" s="31"/>
      <c r="C281" s="255"/>
    </row>
    <row r="282" ht="15.75" customHeight="1">
      <c r="A282" s="31"/>
      <c r="C282" s="255"/>
    </row>
    <row r="283" ht="15.75" customHeight="1">
      <c r="A283" s="31"/>
      <c r="C283" s="255"/>
    </row>
    <row r="284" ht="15.75" customHeight="1">
      <c r="A284" s="31"/>
      <c r="C284" s="255"/>
    </row>
    <row r="285" ht="15.75" customHeight="1">
      <c r="A285" s="31"/>
      <c r="C285" s="255"/>
    </row>
    <row r="286" ht="15.75" customHeight="1">
      <c r="A286" s="31"/>
      <c r="C286" s="255"/>
    </row>
    <row r="287" ht="15.75" customHeight="1">
      <c r="A287" s="31"/>
      <c r="C287" s="255"/>
    </row>
    <row r="288" ht="15.75" customHeight="1">
      <c r="A288" s="31"/>
      <c r="C288" s="255"/>
    </row>
    <row r="289" ht="15.75" customHeight="1">
      <c r="A289" s="31"/>
      <c r="C289" s="255"/>
    </row>
    <row r="290" ht="15.75" customHeight="1">
      <c r="A290" s="31"/>
      <c r="C290" s="255"/>
    </row>
    <row r="291" ht="15.75" customHeight="1">
      <c r="A291" s="31"/>
      <c r="C291" s="255"/>
    </row>
    <row r="292" ht="15.75" customHeight="1">
      <c r="A292" s="31"/>
      <c r="C292" s="255"/>
    </row>
    <row r="293" ht="15.75" customHeight="1">
      <c r="A293" s="31"/>
      <c r="C293" s="255"/>
    </row>
    <row r="294" ht="15.75" customHeight="1">
      <c r="A294" s="31"/>
      <c r="C294" s="255"/>
    </row>
    <row r="295" ht="15.75" customHeight="1">
      <c r="A295" s="31"/>
      <c r="C295" s="255"/>
    </row>
    <row r="296" ht="15.75" customHeight="1">
      <c r="A296" s="31"/>
      <c r="C296" s="255"/>
    </row>
    <row r="297" ht="15.75" customHeight="1">
      <c r="A297" s="31"/>
      <c r="C297" s="255"/>
    </row>
    <row r="298" ht="15.75" customHeight="1">
      <c r="A298" s="31"/>
      <c r="C298" s="255"/>
    </row>
    <row r="299" ht="15.75" customHeight="1">
      <c r="A299" s="31"/>
      <c r="C299" s="255"/>
    </row>
    <row r="300" ht="15.75" customHeight="1">
      <c r="A300" s="31"/>
      <c r="C300" s="255"/>
    </row>
    <row r="301" ht="15.75" customHeight="1">
      <c r="A301" s="31"/>
      <c r="C301" s="255"/>
    </row>
    <row r="302" ht="15.75" customHeight="1">
      <c r="A302" s="31"/>
      <c r="C302" s="255"/>
    </row>
    <row r="303" ht="15.75" customHeight="1">
      <c r="A303" s="31"/>
      <c r="C303" s="255"/>
    </row>
    <row r="304" ht="15.75" customHeight="1">
      <c r="A304" s="31"/>
      <c r="C304" s="255"/>
    </row>
    <row r="305" ht="15.75" customHeight="1">
      <c r="A305" s="31"/>
      <c r="C305" s="255"/>
    </row>
    <row r="306" ht="15.75" customHeight="1">
      <c r="A306" s="31"/>
      <c r="C306" s="255"/>
    </row>
    <row r="307" ht="15.75" customHeight="1">
      <c r="A307" s="31"/>
      <c r="C307" s="255"/>
    </row>
    <row r="308" ht="15.75" customHeight="1">
      <c r="A308" s="31"/>
      <c r="C308" s="255"/>
    </row>
    <row r="309" ht="15.75" customHeight="1">
      <c r="A309" s="31"/>
      <c r="C309" s="255"/>
    </row>
    <row r="310" ht="15.75" customHeight="1">
      <c r="A310" s="31"/>
      <c r="C310" s="255"/>
    </row>
    <row r="311" ht="15.75" customHeight="1">
      <c r="A311" s="31"/>
      <c r="C311" s="255"/>
    </row>
    <row r="312" ht="15.75" customHeight="1">
      <c r="A312" s="31"/>
      <c r="C312" s="255"/>
    </row>
    <row r="313" ht="15.75" customHeight="1">
      <c r="A313" s="31"/>
      <c r="C313" s="255"/>
    </row>
    <row r="314" ht="15.75" customHeight="1">
      <c r="A314" s="31"/>
      <c r="C314" s="255"/>
    </row>
    <row r="315" ht="15.75" customHeight="1">
      <c r="A315" s="31"/>
      <c r="C315" s="255"/>
    </row>
    <row r="316" ht="15.75" customHeight="1">
      <c r="A316" s="31"/>
      <c r="C316" s="255"/>
    </row>
    <row r="317" ht="15.75" customHeight="1">
      <c r="A317" s="31"/>
      <c r="C317" s="255"/>
    </row>
    <row r="318" ht="15.75" customHeight="1">
      <c r="A318" s="31"/>
      <c r="C318" s="255"/>
    </row>
    <row r="319" ht="15.75" customHeight="1">
      <c r="A319" s="31"/>
      <c r="C319" s="255"/>
    </row>
    <row r="320" ht="15.75" customHeight="1">
      <c r="A320" s="31"/>
      <c r="C320" s="255"/>
    </row>
    <row r="321" ht="15.75" customHeight="1">
      <c r="A321" s="31"/>
      <c r="C321" s="255"/>
    </row>
    <row r="322" ht="15.75" customHeight="1">
      <c r="A322" s="31"/>
      <c r="C322" s="255"/>
    </row>
    <row r="323" ht="15.75" customHeight="1">
      <c r="A323" s="31"/>
      <c r="C323" s="255"/>
    </row>
    <row r="324" ht="15.75" customHeight="1">
      <c r="A324" s="31"/>
      <c r="C324" s="255"/>
    </row>
    <row r="325" ht="15.75" customHeight="1">
      <c r="A325" s="31"/>
      <c r="C325" s="255"/>
    </row>
    <row r="326" ht="15.75" customHeight="1">
      <c r="A326" s="31"/>
      <c r="C326" s="255"/>
    </row>
    <row r="327" ht="15.75" customHeight="1">
      <c r="A327" s="31"/>
      <c r="C327" s="255"/>
    </row>
    <row r="328" ht="15.75" customHeight="1">
      <c r="A328" s="31"/>
      <c r="C328" s="255"/>
    </row>
    <row r="329" ht="15.75" customHeight="1">
      <c r="A329" s="31"/>
      <c r="C329" s="255"/>
    </row>
    <row r="330" ht="15.75" customHeight="1">
      <c r="A330" s="31"/>
      <c r="C330" s="255"/>
    </row>
    <row r="331" ht="15.75" customHeight="1">
      <c r="A331" s="31"/>
      <c r="C331" s="255"/>
    </row>
    <row r="332" ht="15.75" customHeight="1">
      <c r="A332" s="31"/>
      <c r="C332" s="255"/>
    </row>
    <row r="333" ht="15.75" customHeight="1">
      <c r="A333" s="31"/>
      <c r="C333" s="255"/>
    </row>
    <row r="334" ht="15.75" customHeight="1">
      <c r="A334" s="31"/>
      <c r="C334" s="255"/>
    </row>
    <row r="335" ht="15.75" customHeight="1">
      <c r="A335" s="31"/>
      <c r="C335" s="255"/>
    </row>
    <row r="336" ht="15.75" customHeight="1">
      <c r="A336" s="31"/>
      <c r="C336" s="255"/>
    </row>
    <row r="337" ht="15.75" customHeight="1">
      <c r="A337" s="31"/>
      <c r="C337" s="255"/>
    </row>
    <row r="338" ht="15.75" customHeight="1">
      <c r="A338" s="31"/>
      <c r="C338" s="255"/>
    </row>
    <row r="339" ht="15.75" customHeight="1">
      <c r="A339" s="31"/>
      <c r="C339" s="255"/>
    </row>
    <row r="340" ht="15.75" customHeight="1">
      <c r="A340" s="31"/>
      <c r="C340" s="255"/>
    </row>
    <row r="341" ht="15.75" customHeight="1">
      <c r="A341" s="31"/>
      <c r="C341" s="255"/>
    </row>
    <row r="342" ht="15.75" customHeight="1">
      <c r="A342" s="31"/>
      <c r="C342" s="255"/>
    </row>
    <row r="343" ht="15.75" customHeight="1">
      <c r="A343" s="31"/>
      <c r="C343" s="255"/>
    </row>
    <row r="344" ht="15.75" customHeight="1">
      <c r="A344" s="31"/>
      <c r="C344" s="255"/>
    </row>
    <row r="345" ht="15.75" customHeight="1">
      <c r="A345" s="31"/>
      <c r="C345" s="255"/>
    </row>
    <row r="346" ht="15.75" customHeight="1">
      <c r="A346" s="31"/>
      <c r="C346" s="255"/>
    </row>
    <row r="347" ht="15.75" customHeight="1">
      <c r="A347" s="31"/>
      <c r="C347" s="255"/>
    </row>
    <row r="348" ht="15.75" customHeight="1">
      <c r="A348" s="31"/>
      <c r="C348" s="255"/>
    </row>
    <row r="349" ht="15.75" customHeight="1">
      <c r="A349" s="31"/>
      <c r="C349" s="255"/>
    </row>
    <row r="350" ht="15.75" customHeight="1">
      <c r="A350" s="31"/>
      <c r="C350" s="255"/>
    </row>
    <row r="351" ht="15.75" customHeight="1">
      <c r="A351" s="31"/>
      <c r="C351" s="255"/>
    </row>
    <row r="352" ht="15.75" customHeight="1">
      <c r="A352" s="31"/>
      <c r="C352" s="255"/>
    </row>
    <row r="353" ht="15.75" customHeight="1">
      <c r="A353" s="31"/>
      <c r="C353" s="255"/>
    </row>
    <row r="354" ht="15.75" customHeight="1">
      <c r="A354" s="31"/>
      <c r="C354" s="255"/>
    </row>
    <row r="355" ht="15.75" customHeight="1">
      <c r="A355" s="31"/>
      <c r="C355" s="255"/>
    </row>
    <row r="356" ht="15.75" customHeight="1">
      <c r="A356" s="31"/>
      <c r="C356" s="255"/>
    </row>
    <row r="357" ht="15.75" customHeight="1">
      <c r="A357" s="31"/>
      <c r="C357" s="255"/>
    </row>
    <row r="358" ht="15.75" customHeight="1">
      <c r="A358" s="31"/>
      <c r="C358" s="255"/>
    </row>
    <row r="359" ht="15.75" customHeight="1">
      <c r="A359" s="31"/>
      <c r="C359" s="255"/>
    </row>
    <row r="360" ht="15.75" customHeight="1">
      <c r="A360" s="31"/>
      <c r="C360" s="255"/>
    </row>
    <row r="361" ht="15.75" customHeight="1">
      <c r="A361" s="31"/>
      <c r="C361" s="255"/>
    </row>
    <row r="362" ht="15.75" customHeight="1">
      <c r="A362" s="31"/>
      <c r="C362" s="255"/>
    </row>
    <row r="363" ht="15.75" customHeight="1">
      <c r="A363" s="31"/>
      <c r="C363" s="255"/>
    </row>
    <row r="364" ht="15.75" customHeight="1">
      <c r="A364" s="31"/>
      <c r="C364" s="255"/>
    </row>
    <row r="365" ht="15.75" customHeight="1">
      <c r="A365" s="31"/>
      <c r="C365" s="255"/>
    </row>
    <row r="366" ht="15.75" customHeight="1">
      <c r="A366" s="31"/>
      <c r="C366" s="255"/>
    </row>
    <row r="367" ht="15.75" customHeight="1">
      <c r="A367" s="31"/>
      <c r="C367" s="255"/>
    </row>
    <row r="368" ht="15.75" customHeight="1">
      <c r="A368" s="31"/>
      <c r="C368" s="255"/>
    </row>
    <row r="369" ht="15.75" customHeight="1">
      <c r="A369" s="31"/>
      <c r="C369" s="255"/>
    </row>
    <row r="370" ht="15.75" customHeight="1">
      <c r="A370" s="31"/>
      <c r="C370" s="255"/>
    </row>
    <row r="371" ht="15.75" customHeight="1">
      <c r="A371" s="31"/>
      <c r="C371" s="255"/>
    </row>
    <row r="372" ht="15.75" customHeight="1">
      <c r="A372" s="31"/>
      <c r="C372" s="255"/>
    </row>
    <row r="373" ht="15.75" customHeight="1">
      <c r="A373" s="31"/>
      <c r="C373" s="255"/>
    </row>
    <row r="374" ht="15.75" customHeight="1">
      <c r="A374" s="31"/>
      <c r="C374" s="255"/>
    </row>
    <row r="375" ht="15.75" customHeight="1">
      <c r="A375" s="31"/>
      <c r="C375" s="255"/>
    </row>
    <row r="376" ht="15.75" customHeight="1">
      <c r="A376" s="31"/>
      <c r="C376" s="255"/>
    </row>
    <row r="377" ht="15.75" customHeight="1">
      <c r="A377" s="31"/>
      <c r="C377" s="255"/>
    </row>
    <row r="378" ht="15.75" customHeight="1">
      <c r="A378" s="31"/>
      <c r="C378" s="255"/>
    </row>
    <row r="379" ht="15.75" customHeight="1">
      <c r="A379" s="31"/>
      <c r="C379" s="255"/>
    </row>
    <row r="380" ht="15.75" customHeight="1">
      <c r="A380" s="31"/>
      <c r="C380" s="255"/>
    </row>
    <row r="381" ht="15.75" customHeight="1">
      <c r="A381" s="31"/>
      <c r="C381" s="255"/>
    </row>
    <row r="382" ht="15.75" customHeight="1">
      <c r="A382" s="31"/>
      <c r="C382" s="255"/>
    </row>
    <row r="383" ht="15.75" customHeight="1">
      <c r="A383" s="31"/>
      <c r="C383" s="255"/>
    </row>
    <row r="384" ht="15.75" customHeight="1">
      <c r="A384" s="31"/>
      <c r="C384" s="255"/>
    </row>
    <row r="385" ht="15.75" customHeight="1">
      <c r="A385" s="31"/>
      <c r="C385" s="255"/>
    </row>
    <row r="386" ht="15.75" customHeight="1">
      <c r="A386" s="31"/>
      <c r="C386" s="255"/>
    </row>
    <row r="387" ht="15.75" customHeight="1">
      <c r="A387" s="31"/>
      <c r="C387" s="255"/>
    </row>
    <row r="388" ht="15.75" customHeight="1">
      <c r="A388" s="31"/>
      <c r="C388" s="255"/>
    </row>
    <row r="389" ht="15.75" customHeight="1">
      <c r="A389" s="31"/>
      <c r="C389" s="255"/>
    </row>
    <row r="390" ht="15.75" customHeight="1">
      <c r="A390" s="31"/>
      <c r="C390" s="255"/>
    </row>
    <row r="391" ht="15.75" customHeight="1">
      <c r="A391" s="31"/>
      <c r="C391" s="255"/>
    </row>
    <row r="392" ht="15.75" customHeight="1">
      <c r="A392" s="31"/>
      <c r="C392" s="255"/>
    </row>
    <row r="393" ht="15.75" customHeight="1">
      <c r="A393" s="31"/>
      <c r="C393" s="255"/>
    </row>
    <row r="394" ht="15.75" customHeight="1">
      <c r="A394" s="31"/>
      <c r="C394" s="255"/>
    </row>
    <row r="395" ht="15.75" customHeight="1">
      <c r="A395" s="31"/>
      <c r="C395" s="255"/>
    </row>
    <row r="396" ht="15.75" customHeight="1">
      <c r="A396" s="31"/>
      <c r="C396" s="255"/>
    </row>
    <row r="397" ht="15.75" customHeight="1">
      <c r="A397" s="31"/>
      <c r="C397" s="255"/>
    </row>
    <row r="398" ht="15.75" customHeight="1">
      <c r="A398" s="31"/>
      <c r="C398" s="255"/>
    </row>
    <row r="399" ht="15.75" customHeight="1">
      <c r="A399" s="31"/>
      <c r="C399" s="255"/>
    </row>
    <row r="400" ht="15.75" customHeight="1">
      <c r="A400" s="31"/>
      <c r="C400" s="255"/>
    </row>
    <row r="401" ht="15.75" customHeight="1">
      <c r="A401" s="31"/>
      <c r="C401" s="255"/>
    </row>
    <row r="402" ht="15.75" customHeight="1">
      <c r="A402" s="31"/>
      <c r="C402" s="255"/>
    </row>
    <row r="403" ht="15.75" customHeight="1">
      <c r="A403" s="31"/>
      <c r="C403" s="255"/>
    </row>
    <row r="404" ht="15.75" customHeight="1">
      <c r="A404" s="31"/>
      <c r="C404" s="255"/>
    </row>
    <row r="405" ht="15.75" customHeight="1">
      <c r="A405" s="31"/>
      <c r="C405" s="255"/>
    </row>
    <row r="406" ht="15.75" customHeight="1">
      <c r="A406" s="31"/>
      <c r="C406" s="255"/>
    </row>
    <row r="407" ht="15.75" customHeight="1">
      <c r="A407" s="31"/>
      <c r="C407" s="255"/>
    </row>
    <row r="408" ht="15.75" customHeight="1">
      <c r="A408" s="31"/>
      <c r="C408" s="255"/>
    </row>
    <row r="409" ht="15.75" customHeight="1">
      <c r="A409" s="31"/>
      <c r="C409" s="255"/>
    </row>
    <row r="410" ht="15.75" customHeight="1">
      <c r="A410" s="31"/>
      <c r="C410" s="255"/>
    </row>
    <row r="411" ht="15.75" customHeight="1">
      <c r="A411" s="31"/>
      <c r="C411" s="255"/>
    </row>
    <row r="412" ht="15.75" customHeight="1">
      <c r="A412" s="31"/>
      <c r="C412" s="255"/>
    </row>
    <row r="413" ht="15.75" customHeight="1">
      <c r="A413" s="31"/>
      <c r="C413" s="255"/>
    </row>
    <row r="414" ht="15.75" customHeight="1">
      <c r="A414" s="31"/>
      <c r="C414" s="255"/>
    </row>
    <row r="415" ht="15.75" customHeight="1">
      <c r="A415" s="31"/>
      <c r="C415" s="255"/>
    </row>
    <row r="416" ht="15.75" customHeight="1">
      <c r="A416" s="31"/>
      <c r="C416" s="255"/>
    </row>
    <row r="417" ht="15.75" customHeight="1">
      <c r="A417" s="31"/>
      <c r="C417" s="255"/>
    </row>
    <row r="418" ht="15.75" customHeight="1">
      <c r="A418" s="31"/>
      <c r="C418" s="255"/>
    </row>
    <row r="419" ht="15.75" customHeight="1">
      <c r="A419" s="31"/>
      <c r="C419" s="255"/>
    </row>
    <row r="420" ht="15.75" customHeight="1">
      <c r="A420" s="31"/>
      <c r="C420" s="255"/>
    </row>
    <row r="421" ht="15.75" customHeight="1">
      <c r="A421" s="31"/>
      <c r="C421" s="255"/>
    </row>
    <row r="422" ht="15.75" customHeight="1">
      <c r="A422" s="31"/>
      <c r="C422" s="255"/>
    </row>
    <row r="423" ht="15.75" customHeight="1">
      <c r="A423" s="31"/>
      <c r="C423" s="255"/>
    </row>
    <row r="424" ht="15.75" customHeight="1">
      <c r="A424" s="31"/>
      <c r="C424" s="255"/>
    </row>
    <row r="425" ht="15.75" customHeight="1">
      <c r="A425" s="31"/>
      <c r="C425" s="255"/>
    </row>
    <row r="426" ht="15.75" customHeight="1">
      <c r="A426" s="31"/>
      <c r="C426" s="255"/>
    </row>
    <row r="427" ht="15.75" customHeight="1">
      <c r="A427" s="31"/>
      <c r="C427" s="255"/>
    </row>
    <row r="428" ht="15.75" customHeight="1">
      <c r="A428" s="31"/>
      <c r="C428" s="255"/>
    </row>
    <row r="429" ht="15.75" customHeight="1">
      <c r="A429" s="31"/>
      <c r="C429" s="255"/>
    </row>
    <row r="430" ht="15.75" customHeight="1">
      <c r="A430" s="31"/>
      <c r="C430" s="255"/>
    </row>
    <row r="431" ht="15.75" customHeight="1">
      <c r="A431" s="31"/>
      <c r="C431" s="255"/>
    </row>
    <row r="432" ht="15.75" customHeight="1">
      <c r="A432" s="31"/>
      <c r="C432" s="255"/>
    </row>
    <row r="433" ht="15.75" customHeight="1">
      <c r="A433" s="31"/>
      <c r="C433" s="255"/>
    </row>
    <row r="434" ht="15.75" customHeight="1">
      <c r="A434" s="31"/>
      <c r="C434" s="255"/>
    </row>
    <row r="435" ht="15.75" customHeight="1">
      <c r="A435" s="31"/>
      <c r="C435" s="255"/>
    </row>
    <row r="436" ht="15.75" customHeight="1">
      <c r="A436" s="31"/>
      <c r="C436" s="255"/>
    </row>
    <row r="437" ht="15.75" customHeight="1">
      <c r="A437" s="31"/>
      <c r="C437" s="255"/>
    </row>
    <row r="438" ht="15.75" customHeight="1">
      <c r="A438" s="31"/>
      <c r="C438" s="255"/>
    </row>
    <row r="439" ht="15.75" customHeight="1">
      <c r="A439" s="31"/>
      <c r="C439" s="255"/>
    </row>
    <row r="440" ht="15.75" customHeight="1">
      <c r="A440" s="31"/>
      <c r="C440" s="255"/>
    </row>
    <row r="441" ht="15.75" customHeight="1">
      <c r="A441" s="31"/>
      <c r="C441" s="255"/>
    </row>
    <row r="442" ht="15.75" customHeight="1">
      <c r="A442" s="31"/>
      <c r="C442" s="255"/>
    </row>
    <row r="443" ht="15.75" customHeight="1">
      <c r="A443" s="31"/>
      <c r="C443" s="255"/>
    </row>
    <row r="444" ht="15.75" customHeight="1">
      <c r="A444" s="31"/>
      <c r="C444" s="255"/>
    </row>
    <row r="445" ht="15.75" customHeight="1">
      <c r="A445" s="31"/>
      <c r="C445" s="255"/>
    </row>
    <row r="446" ht="15.75" customHeight="1">
      <c r="A446" s="31"/>
      <c r="C446" s="255"/>
    </row>
    <row r="447" ht="15.75" customHeight="1">
      <c r="A447" s="31"/>
      <c r="C447" s="255"/>
    </row>
    <row r="448" ht="15.75" customHeight="1">
      <c r="A448" s="31"/>
      <c r="C448" s="255"/>
    </row>
    <row r="449" ht="15.75" customHeight="1">
      <c r="A449" s="31"/>
      <c r="C449" s="255"/>
    </row>
    <row r="450" ht="15.75" customHeight="1">
      <c r="A450" s="31"/>
      <c r="C450" s="255"/>
    </row>
    <row r="451" ht="15.75" customHeight="1">
      <c r="A451" s="31"/>
      <c r="C451" s="255"/>
    </row>
    <row r="452" ht="15.75" customHeight="1">
      <c r="A452" s="31"/>
      <c r="C452" s="255"/>
    </row>
    <row r="453" ht="15.75" customHeight="1">
      <c r="A453" s="31"/>
      <c r="C453" s="255"/>
    </row>
    <row r="454" ht="15.75" customHeight="1">
      <c r="A454" s="31"/>
      <c r="C454" s="255"/>
    </row>
    <row r="455" ht="15.75" customHeight="1">
      <c r="A455" s="31"/>
      <c r="C455" s="255"/>
    </row>
    <row r="456" ht="15.75" customHeight="1">
      <c r="A456" s="31"/>
      <c r="C456" s="255"/>
    </row>
    <row r="457" ht="15.75" customHeight="1">
      <c r="A457" s="31"/>
      <c r="C457" s="255"/>
    </row>
    <row r="458" ht="15.75" customHeight="1">
      <c r="A458" s="31"/>
      <c r="C458" s="255"/>
    </row>
    <row r="459" ht="15.75" customHeight="1">
      <c r="A459" s="31"/>
      <c r="C459" s="255"/>
    </row>
    <row r="460" ht="15.75" customHeight="1">
      <c r="A460" s="31"/>
      <c r="C460" s="255"/>
    </row>
    <row r="461" ht="15.75" customHeight="1">
      <c r="A461" s="31"/>
      <c r="C461" s="255"/>
    </row>
    <row r="462" ht="15.75" customHeight="1">
      <c r="A462" s="31"/>
      <c r="C462" s="255"/>
    </row>
    <row r="463" ht="15.75" customHeight="1">
      <c r="A463" s="31"/>
      <c r="C463" s="255"/>
    </row>
    <row r="464" ht="15.75" customHeight="1">
      <c r="A464" s="31"/>
      <c r="C464" s="255"/>
    </row>
    <row r="465" ht="15.75" customHeight="1">
      <c r="A465" s="31"/>
      <c r="C465" s="255"/>
    </row>
    <row r="466" ht="15.75" customHeight="1">
      <c r="A466" s="31"/>
      <c r="C466" s="255"/>
    </row>
    <row r="467" ht="15.75" customHeight="1">
      <c r="A467" s="31"/>
      <c r="C467" s="255"/>
    </row>
    <row r="468" ht="15.75" customHeight="1">
      <c r="A468" s="31"/>
      <c r="C468" s="255"/>
    </row>
    <row r="469" ht="15.75" customHeight="1">
      <c r="A469" s="31"/>
      <c r="C469" s="255"/>
    </row>
    <row r="470" ht="15.75" customHeight="1">
      <c r="A470" s="31"/>
      <c r="C470" s="255"/>
    </row>
    <row r="471" ht="15.75" customHeight="1">
      <c r="A471" s="31"/>
      <c r="C471" s="255"/>
    </row>
    <row r="472" ht="15.75" customHeight="1">
      <c r="A472" s="31"/>
      <c r="C472" s="255"/>
    </row>
    <row r="473" ht="15.75" customHeight="1">
      <c r="A473" s="31"/>
      <c r="C473" s="255"/>
    </row>
    <row r="474" ht="15.75" customHeight="1">
      <c r="A474" s="31"/>
      <c r="C474" s="255"/>
    </row>
    <row r="475" ht="15.75" customHeight="1">
      <c r="A475" s="31"/>
      <c r="C475" s="255"/>
    </row>
    <row r="476" ht="15.75" customHeight="1">
      <c r="A476" s="31"/>
      <c r="C476" s="255"/>
    </row>
    <row r="477" ht="15.75" customHeight="1">
      <c r="A477" s="31"/>
      <c r="C477" s="255"/>
    </row>
    <row r="478" ht="15.75" customHeight="1">
      <c r="A478" s="31"/>
      <c r="C478" s="255"/>
    </row>
    <row r="479" ht="15.75" customHeight="1">
      <c r="A479" s="31"/>
      <c r="C479" s="255"/>
    </row>
    <row r="480" ht="15.75" customHeight="1">
      <c r="A480" s="31"/>
      <c r="C480" s="255"/>
    </row>
    <row r="481" ht="15.75" customHeight="1">
      <c r="A481" s="31"/>
      <c r="C481" s="255"/>
    </row>
    <row r="482" ht="15.75" customHeight="1">
      <c r="A482" s="31"/>
      <c r="C482" s="255"/>
    </row>
    <row r="483" ht="15.75" customHeight="1">
      <c r="A483" s="31"/>
      <c r="C483" s="255"/>
    </row>
    <row r="484" ht="15.75" customHeight="1">
      <c r="A484" s="31"/>
      <c r="C484" s="255"/>
    </row>
    <row r="485" ht="15.75" customHeight="1">
      <c r="A485" s="31"/>
      <c r="C485" s="255"/>
    </row>
    <row r="486" ht="15.75" customHeight="1">
      <c r="A486" s="31"/>
      <c r="C486" s="255"/>
    </row>
    <row r="487" ht="15.75" customHeight="1">
      <c r="A487" s="31"/>
      <c r="C487" s="255"/>
    </row>
    <row r="488" ht="15.75" customHeight="1">
      <c r="A488" s="31"/>
      <c r="C488" s="255"/>
    </row>
    <row r="489" ht="15.75" customHeight="1">
      <c r="A489" s="31"/>
      <c r="C489" s="255"/>
    </row>
    <row r="490" ht="15.75" customHeight="1">
      <c r="A490" s="31"/>
      <c r="C490" s="255"/>
    </row>
    <row r="491" ht="15.75" customHeight="1">
      <c r="A491" s="31"/>
      <c r="C491" s="255"/>
    </row>
    <row r="492" ht="15.75" customHeight="1">
      <c r="A492" s="31"/>
      <c r="C492" s="255"/>
    </row>
    <row r="493" ht="15.75" customHeight="1">
      <c r="A493" s="31"/>
      <c r="C493" s="255"/>
    </row>
    <row r="494" ht="15.75" customHeight="1">
      <c r="A494" s="31"/>
      <c r="C494" s="255"/>
    </row>
    <row r="495" ht="15.75" customHeight="1">
      <c r="A495" s="31"/>
      <c r="C495" s="255"/>
    </row>
    <row r="496" ht="15.75" customHeight="1">
      <c r="A496" s="31"/>
      <c r="C496" s="255"/>
    </row>
    <row r="497" ht="15.75" customHeight="1">
      <c r="A497" s="31"/>
      <c r="C497" s="255"/>
    </row>
    <row r="498" ht="15.75" customHeight="1">
      <c r="A498" s="31"/>
      <c r="C498" s="255"/>
    </row>
    <row r="499" ht="15.75" customHeight="1">
      <c r="A499" s="31"/>
      <c r="C499" s="255"/>
    </row>
    <row r="500" ht="15.75" customHeight="1">
      <c r="A500" s="31"/>
      <c r="C500" s="255"/>
    </row>
    <row r="501" ht="15.75" customHeight="1">
      <c r="A501" s="31"/>
      <c r="C501" s="255"/>
    </row>
    <row r="502" ht="15.75" customHeight="1">
      <c r="A502" s="31"/>
      <c r="C502" s="255"/>
    </row>
    <row r="503" ht="15.75" customHeight="1">
      <c r="A503" s="31"/>
      <c r="C503" s="255"/>
    </row>
    <row r="504" ht="15.75" customHeight="1">
      <c r="A504" s="31"/>
      <c r="C504" s="255"/>
    </row>
    <row r="505" ht="15.75" customHeight="1">
      <c r="A505" s="31"/>
      <c r="C505" s="255"/>
    </row>
    <row r="506" ht="15.75" customHeight="1">
      <c r="A506" s="31"/>
      <c r="C506" s="255"/>
    </row>
    <row r="507" ht="15.75" customHeight="1">
      <c r="A507" s="31"/>
      <c r="C507" s="255"/>
    </row>
    <row r="508" ht="15.75" customHeight="1">
      <c r="A508" s="31"/>
      <c r="C508" s="255"/>
    </row>
    <row r="509" ht="15.75" customHeight="1">
      <c r="A509" s="31"/>
      <c r="C509" s="255"/>
    </row>
    <row r="510" ht="15.75" customHeight="1">
      <c r="A510" s="31"/>
      <c r="C510" s="255"/>
    </row>
    <row r="511" ht="15.75" customHeight="1">
      <c r="A511" s="31"/>
      <c r="C511" s="255"/>
    </row>
    <row r="512" ht="15.75" customHeight="1">
      <c r="A512" s="31"/>
      <c r="C512" s="255"/>
    </row>
    <row r="513" ht="15.75" customHeight="1">
      <c r="A513" s="31"/>
      <c r="C513" s="255"/>
    </row>
    <row r="514" ht="15.75" customHeight="1">
      <c r="A514" s="31"/>
      <c r="C514" s="255"/>
    </row>
    <row r="515" ht="15.75" customHeight="1">
      <c r="A515" s="31"/>
      <c r="C515" s="255"/>
    </row>
    <row r="516" ht="15.75" customHeight="1">
      <c r="A516" s="31"/>
      <c r="C516" s="255"/>
    </row>
    <row r="517" ht="15.75" customHeight="1">
      <c r="A517" s="31"/>
      <c r="C517" s="255"/>
    </row>
    <row r="518" ht="15.75" customHeight="1">
      <c r="A518" s="31"/>
      <c r="C518" s="255"/>
    </row>
    <row r="519" ht="15.75" customHeight="1">
      <c r="A519" s="31"/>
      <c r="C519" s="255"/>
    </row>
    <row r="520" ht="15.75" customHeight="1">
      <c r="A520" s="31"/>
      <c r="C520" s="255"/>
    </row>
    <row r="521" ht="15.75" customHeight="1">
      <c r="A521" s="31"/>
      <c r="C521" s="255"/>
    </row>
    <row r="522" ht="15.75" customHeight="1">
      <c r="A522" s="31"/>
      <c r="C522" s="255"/>
    </row>
    <row r="523" ht="15.75" customHeight="1">
      <c r="A523" s="31"/>
      <c r="C523" s="255"/>
    </row>
    <row r="524" ht="15.75" customHeight="1">
      <c r="A524" s="31"/>
      <c r="C524" s="255"/>
    </row>
    <row r="525" ht="15.75" customHeight="1">
      <c r="A525" s="31"/>
      <c r="C525" s="255"/>
    </row>
    <row r="526" ht="15.75" customHeight="1">
      <c r="A526" s="31"/>
      <c r="C526" s="255"/>
    </row>
    <row r="527" ht="15.75" customHeight="1">
      <c r="A527" s="31"/>
      <c r="C527" s="255"/>
    </row>
    <row r="528" ht="15.75" customHeight="1">
      <c r="A528" s="31"/>
      <c r="C528" s="255"/>
    </row>
    <row r="529" ht="15.75" customHeight="1">
      <c r="A529" s="31"/>
      <c r="C529" s="255"/>
    </row>
    <row r="530" ht="15.75" customHeight="1">
      <c r="A530" s="31"/>
      <c r="C530" s="255"/>
    </row>
    <row r="531" ht="15.75" customHeight="1">
      <c r="A531" s="31"/>
      <c r="C531" s="255"/>
    </row>
    <row r="532" ht="15.75" customHeight="1">
      <c r="A532" s="31"/>
      <c r="C532" s="255"/>
    </row>
    <row r="533" ht="15.75" customHeight="1">
      <c r="A533" s="31"/>
      <c r="C533" s="255"/>
    </row>
    <row r="534" ht="15.75" customHeight="1">
      <c r="A534" s="31"/>
      <c r="C534" s="255"/>
    </row>
    <row r="535" ht="15.75" customHeight="1">
      <c r="A535" s="31"/>
      <c r="C535" s="255"/>
    </row>
    <row r="536" ht="15.75" customHeight="1">
      <c r="A536" s="31"/>
      <c r="C536" s="255"/>
    </row>
    <row r="537" ht="15.75" customHeight="1">
      <c r="A537" s="31"/>
      <c r="C537" s="255"/>
    </row>
    <row r="538" ht="15.75" customHeight="1">
      <c r="A538" s="31"/>
      <c r="C538" s="255"/>
    </row>
    <row r="539" ht="15.75" customHeight="1">
      <c r="A539" s="31"/>
      <c r="C539" s="255"/>
    </row>
    <row r="540" ht="15.75" customHeight="1">
      <c r="A540" s="31"/>
      <c r="C540" s="255"/>
    </row>
    <row r="541" ht="15.75" customHeight="1">
      <c r="A541" s="31"/>
      <c r="C541" s="255"/>
    </row>
    <row r="542" ht="15.75" customHeight="1">
      <c r="A542" s="31"/>
      <c r="C542" s="255"/>
    </row>
    <row r="543" ht="15.75" customHeight="1">
      <c r="A543" s="31"/>
      <c r="C543" s="255"/>
    </row>
    <row r="544" ht="15.75" customHeight="1">
      <c r="A544" s="31"/>
      <c r="C544" s="255"/>
    </row>
    <row r="545" ht="15.75" customHeight="1">
      <c r="A545" s="31"/>
      <c r="C545" s="255"/>
    </row>
    <row r="546" ht="15.75" customHeight="1">
      <c r="A546" s="31"/>
      <c r="C546" s="255"/>
    </row>
    <row r="547" ht="15.75" customHeight="1">
      <c r="A547" s="31"/>
      <c r="C547" s="255"/>
    </row>
    <row r="548" ht="15.75" customHeight="1">
      <c r="A548" s="31"/>
      <c r="C548" s="255"/>
    </row>
    <row r="549" ht="15.75" customHeight="1">
      <c r="A549" s="31"/>
      <c r="C549" s="255"/>
    </row>
    <row r="550" ht="15.75" customHeight="1">
      <c r="A550" s="31"/>
      <c r="C550" s="255"/>
    </row>
    <row r="551" ht="15.75" customHeight="1">
      <c r="A551" s="31"/>
      <c r="C551" s="255"/>
    </row>
    <row r="552" ht="15.75" customHeight="1">
      <c r="A552" s="31"/>
      <c r="C552" s="255"/>
    </row>
    <row r="553" ht="15.75" customHeight="1">
      <c r="A553" s="31"/>
      <c r="C553" s="255"/>
    </row>
    <row r="554" ht="15.75" customHeight="1">
      <c r="A554" s="31"/>
      <c r="C554" s="255"/>
    </row>
    <row r="555" ht="15.75" customHeight="1">
      <c r="A555" s="31"/>
      <c r="C555" s="255"/>
    </row>
    <row r="556" ht="15.75" customHeight="1">
      <c r="A556" s="31"/>
      <c r="C556" s="255"/>
    </row>
    <row r="557" ht="15.75" customHeight="1">
      <c r="A557" s="31"/>
      <c r="C557" s="255"/>
    </row>
    <row r="558" ht="15.75" customHeight="1">
      <c r="A558" s="31"/>
      <c r="C558" s="255"/>
    </row>
    <row r="559" ht="15.75" customHeight="1">
      <c r="A559" s="31"/>
      <c r="C559" s="255"/>
    </row>
    <row r="560" ht="15.75" customHeight="1">
      <c r="A560" s="31"/>
      <c r="C560" s="255"/>
    </row>
    <row r="561" ht="15.75" customHeight="1">
      <c r="A561" s="31"/>
      <c r="C561" s="255"/>
    </row>
    <row r="562" ht="15.75" customHeight="1">
      <c r="A562" s="31"/>
      <c r="C562" s="255"/>
    </row>
    <row r="563" ht="15.75" customHeight="1">
      <c r="A563" s="31"/>
      <c r="C563" s="255"/>
    </row>
    <row r="564" ht="15.75" customHeight="1">
      <c r="A564" s="31"/>
      <c r="C564" s="255"/>
    </row>
    <row r="565" ht="15.75" customHeight="1">
      <c r="A565" s="31"/>
      <c r="C565" s="255"/>
    </row>
    <row r="566" ht="15.75" customHeight="1">
      <c r="A566" s="31"/>
      <c r="C566" s="255"/>
    </row>
    <row r="567" ht="15.75" customHeight="1">
      <c r="A567" s="31"/>
      <c r="C567" s="255"/>
    </row>
    <row r="568" ht="15.75" customHeight="1">
      <c r="A568" s="31"/>
      <c r="C568" s="255"/>
    </row>
    <row r="569" ht="15.75" customHeight="1">
      <c r="A569" s="31"/>
      <c r="C569" s="255"/>
    </row>
    <row r="570" ht="15.75" customHeight="1">
      <c r="A570" s="31"/>
      <c r="C570" s="255"/>
    </row>
    <row r="571" ht="15.75" customHeight="1">
      <c r="A571" s="31"/>
      <c r="C571" s="255"/>
    </row>
    <row r="572" ht="15.75" customHeight="1">
      <c r="A572" s="31"/>
      <c r="C572" s="255"/>
    </row>
    <row r="573" ht="15.75" customHeight="1">
      <c r="A573" s="31"/>
      <c r="C573" s="255"/>
    </row>
    <row r="574" ht="15.75" customHeight="1">
      <c r="A574" s="31"/>
      <c r="C574" s="255"/>
    </row>
    <row r="575" ht="15.75" customHeight="1">
      <c r="A575" s="31"/>
      <c r="C575" s="255"/>
    </row>
    <row r="576" ht="15.75" customHeight="1">
      <c r="A576" s="31"/>
      <c r="C576" s="255"/>
    </row>
    <row r="577" ht="15.75" customHeight="1">
      <c r="A577" s="31"/>
      <c r="C577" s="255"/>
    </row>
    <row r="578" ht="15.75" customHeight="1">
      <c r="A578" s="31"/>
      <c r="C578" s="255"/>
    </row>
    <row r="579" ht="15.75" customHeight="1">
      <c r="A579" s="31"/>
      <c r="C579" s="255"/>
    </row>
    <row r="580" ht="15.75" customHeight="1">
      <c r="A580" s="31"/>
      <c r="C580" s="255"/>
    </row>
    <row r="581" ht="15.75" customHeight="1">
      <c r="A581" s="31"/>
      <c r="C581" s="255"/>
    </row>
    <row r="582" ht="15.75" customHeight="1">
      <c r="A582" s="31"/>
      <c r="C582" s="255"/>
    </row>
    <row r="583" ht="15.75" customHeight="1">
      <c r="A583" s="31"/>
      <c r="C583" s="255"/>
    </row>
    <row r="584" ht="15.75" customHeight="1">
      <c r="A584" s="31"/>
      <c r="C584" s="255"/>
    </row>
    <row r="585" ht="15.75" customHeight="1">
      <c r="A585" s="31"/>
      <c r="C585" s="255"/>
    </row>
    <row r="586" ht="15.75" customHeight="1">
      <c r="A586" s="31"/>
      <c r="C586" s="255"/>
    </row>
    <row r="587" ht="15.75" customHeight="1">
      <c r="A587" s="31"/>
      <c r="C587" s="255"/>
    </row>
    <row r="588" ht="15.75" customHeight="1">
      <c r="A588" s="31"/>
      <c r="C588" s="255"/>
    </row>
    <row r="589" ht="15.75" customHeight="1">
      <c r="A589" s="31"/>
      <c r="C589" s="255"/>
    </row>
    <row r="590" ht="15.75" customHeight="1">
      <c r="A590" s="31"/>
      <c r="C590" s="255"/>
    </row>
    <row r="591" ht="15.75" customHeight="1">
      <c r="A591" s="31"/>
      <c r="C591" s="255"/>
    </row>
    <row r="592" ht="15.75" customHeight="1">
      <c r="A592" s="31"/>
      <c r="C592" s="255"/>
    </row>
    <row r="593" ht="15.75" customHeight="1">
      <c r="A593" s="31"/>
      <c r="C593" s="255"/>
    </row>
    <row r="594" ht="15.75" customHeight="1">
      <c r="A594" s="31"/>
      <c r="C594" s="255"/>
    </row>
    <row r="595" ht="15.75" customHeight="1">
      <c r="A595" s="31"/>
      <c r="C595" s="255"/>
    </row>
    <row r="596" ht="15.75" customHeight="1">
      <c r="A596" s="31"/>
      <c r="C596" s="255"/>
    </row>
    <row r="597" ht="15.75" customHeight="1">
      <c r="A597" s="31"/>
      <c r="C597" s="255"/>
    </row>
    <row r="598" ht="15.75" customHeight="1">
      <c r="A598" s="31"/>
      <c r="C598" s="255"/>
    </row>
    <row r="599" ht="15.75" customHeight="1">
      <c r="A599" s="31"/>
      <c r="C599" s="255"/>
    </row>
    <row r="600" ht="15.75" customHeight="1">
      <c r="A600" s="31"/>
      <c r="C600" s="255"/>
    </row>
    <row r="601" ht="15.75" customHeight="1">
      <c r="A601" s="31"/>
      <c r="C601" s="255"/>
    </row>
    <row r="602" ht="15.75" customHeight="1">
      <c r="A602" s="31"/>
      <c r="C602" s="255"/>
    </row>
    <row r="603" ht="15.75" customHeight="1">
      <c r="A603" s="31"/>
      <c r="C603" s="255"/>
    </row>
    <row r="604" ht="15.75" customHeight="1">
      <c r="A604" s="31"/>
      <c r="C604" s="255"/>
    </row>
    <row r="605" ht="15.75" customHeight="1">
      <c r="A605" s="31"/>
      <c r="C605" s="255"/>
    </row>
    <row r="606" ht="15.75" customHeight="1">
      <c r="A606" s="31"/>
      <c r="C606" s="255"/>
    </row>
    <row r="607" ht="15.75" customHeight="1">
      <c r="A607" s="31"/>
      <c r="C607" s="255"/>
    </row>
    <row r="608" ht="15.75" customHeight="1">
      <c r="A608" s="31"/>
      <c r="C608" s="255"/>
    </row>
    <row r="609" ht="15.75" customHeight="1">
      <c r="A609" s="31"/>
      <c r="C609" s="255"/>
    </row>
    <row r="610" ht="15.75" customHeight="1">
      <c r="A610" s="31"/>
      <c r="C610" s="255"/>
    </row>
    <row r="611" ht="15.75" customHeight="1">
      <c r="A611" s="31"/>
      <c r="C611" s="255"/>
    </row>
    <row r="612" ht="15.75" customHeight="1">
      <c r="A612" s="31"/>
      <c r="C612" s="255"/>
    </row>
    <row r="613" ht="15.75" customHeight="1">
      <c r="A613" s="31"/>
      <c r="C613" s="255"/>
    </row>
    <row r="614" ht="15.75" customHeight="1">
      <c r="A614" s="31"/>
      <c r="C614" s="255"/>
    </row>
    <row r="615" ht="15.75" customHeight="1">
      <c r="A615" s="31"/>
      <c r="C615" s="255"/>
    </row>
    <row r="616" ht="15.75" customHeight="1">
      <c r="A616" s="31"/>
      <c r="C616" s="255"/>
    </row>
    <row r="617" ht="15.75" customHeight="1">
      <c r="A617" s="31"/>
      <c r="C617" s="255"/>
    </row>
    <row r="618" ht="15.75" customHeight="1">
      <c r="A618" s="31"/>
      <c r="C618" s="255"/>
    </row>
    <row r="619" ht="15.75" customHeight="1">
      <c r="A619" s="31"/>
      <c r="C619" s="255"/>
    </row>
    <row r="620" ht="15.75" customHeight="1">
      <c r="A620" s="31"/>
      <c r="C620" s="255"/>
    </row>
    <row r="621" ht="15.75" customHeight="1">
      <c r="A621" s="31"/>
      <c r="C621" s="255"/>
    </row>
    <row r="622" ht="15.75" customHeight="1">
      <c r="A622" s="31"/>
      <c r="C622" s="255"/>
    </row>
    <row r="623" ht="15.75" customHeight="1">
      <c r="A623" s="31"/>
      <c r="C623" s="255"/>
    </row>
    <row r="624" ht="15.75" customHeight="1">
      <c r="A624" s="31"/>
      <c r="C624" s="255"/>
    </row>
    <row r="625" ht="15.75" customHeight="1">
      <c r="A625" s="31"/>
      <c r="C625" s="255"/>
    </row>
    <row r="626" ht="15.75" customHeight="1">
      <c r="A626" s="31"/>
      <c r="C626" s="255"/>
    </row>
    <row r="627" ht="15.75" customHeight="1">
      <c r="A627" s="31"/>
      <c r="C627" s="255"/>
    </row>
    <row r="628" ht="15.75" customHeight="1">
      <c r="A628" s="31"/>
      <c r="C628" s="255"/>
    </row>
    <row r="629" ht="15.75" customHeight="1">
      <c r="A629" s="31"/>
      <c r="C629" s="255"/>
    </row>
    <row r="630" ht="15.75" customHeight="1">
      <c r="A630" s="31"/>
      <c r="C630" s="255"/>
    </row>
    <row r="631" ht="15.75" customHeight="1">
      <c r="A631" s="31"/>
      <c r="C631" s="255"/>
    </row>
    <row r="632" ht="15.75" customHeight="1">
      <c r="A632" s="31"/>
      <c r="C632" s="255"/>
    </row>
    <row r="633" ht="15.75" customHeight="1">
      <c r="A633" s="31"/>
      <c r="C633" s="255"/>
    </row>
    <row r="634" ht="15.75" customHeight="1">
      <c r="A634" s="31"/>
      <c r="C634" s="255"/>
    </row>
    <row r="635" ht="15.75" customHeight="1">
      <c r="A635" s="31"/>
      <c r="C635" s="255"/>
    </row>
    <row r="636" ht="15.75" customHeight="1">
      <c r="A636" s="31"/>
      <c r="C636" s="255"/>
    </row>
    <row r="637" ht="15.75" customHeight="1">
      <c r="C637" s="255"/>
    </row>
    <row r="638" ht="15.75" customHeight="1">
      <c r="C638" s="255"/>
    </row>
    <row r="639" ht="15.75" customHeight="1">
      <c r="C639" s="255"/>
    </row>
    <row r="640" ht="15.75" customHeight="1">
      <c r="C640" s="255"/>
    </row>
    <row r="641" ht="15.75" customHeight="1">
      <c r="C641" s="255"/>
    </row>
    <row r="642" ht="15.75" customHeight="1">
      <c r="C642" s="255"/>
    </row>
    <row r="643" ht="15.75" customHeight="1">
      <c r="C643" s="255"/>
    </row>
    <row r="644" ht="15.75" customHeight="1">
      <c r="C644" s="255"/>
    </row>
    <row r="645" ht="15.75" customHeight="1">
      <c r="C645" s="255"/>
    </row>
    <row r="646" ht="15.75" customHeight="1">
      <c r="C646" s="255"/>
    </row>
    <row r="647" ht="15.75" customHeight="1">
      <c r="C647" s="255"/>
    </row>
    <row r="648" ht="15.75" customHeight="1">
      <c r="C648" s="255"/>
    </row>
    <row r="649" ht="15.75" customHeight="1">
      <c r="C649" s="255"/>
    </row>
    <row r="650" ht="15.75" customHeight="1">
      <c r="C650" s="255"/>
    </row>
    <row r="651" ht="15.75" customHeight="1">
      <c r="C651" s="255"/>
    </row>
    <row r="652" ht="15.75" customHeight="1">
      <c r="C652" s="255"/>
    </row>
    <row r="653" ht="15.75" customHeight="1">
      <c r="C653" s="255"/>
    </row>
    <row r="654" ht="15.75" customHeight="1">
      <c r="C654" s="255"/>
    </row>
    <row r="655" ht="15.75" customHeight="1">
      <c r="C655" s="255"/>
    </row>
    <row r="656" ht="15.75" customHeight="1">
      <c r="C656" s="255"/>
    </row>
    <row r="657" ht="15.75" customHeight="1">
      <c r="C657" s="255"/>
    </row>
    <row r="658" ht="15.75" customHeight="1">
      <c r="C658" s="255"/>
    </row>
    <row r="659" ht="15.75" customHeight="1">
      <c r="C659" s="255"/>
    </row>
    <row r="660" ht="15.75" customHeight="1">
      <c r="C660" s="255"/>
    </row>
    <row r="661" ht="15.75" customHeight="1">
      <c r="C661" s="255"/>
    </row>
    <row r="662" ht="15.75" customHeight="1">
      <c r="C662" s="255"/>
    </row>
    <row r="663" ht="15.75" customHeight="1">
      <c r="C663" s="255"/>
    </row>
    <row r="664" ht="15.75" customHeight="1">
      <c r="C664" s="255"/>
    </row>
    <row r="665" ht="15.75" customHeight="1">
      <c r="C665" s="255"/>
    </row>
    <row r="666" ht="15.75" customHeight="1">
      <c r="C666" s="255"/>
    </row>
    <row r="667" ht="15.75" customHeight="1">
      <c r="C667" s="255"/>
    </row>
    <row r="668" ht="15.75" customHeight="1">
      <c r="C668" s="255"/>
    </row>
    <row r="669" ht="15.75" customHeight="1">
      <c r="C669" s="255"/>
    </row>
    <row r="670" ht="15.75" customHeight="1">
      <c r="C670" s="255"/>
    </row>
    <row r="671" ht="15.75" customHeight="1">
      <c r="C671" s="255"/>
    </row>
    <row r="672" ht="15.75" customHeight="1">
      <c r="C672" s="255"/>
    </row>
    <row r="673" ht="15.75" customHeight="1">
      <c r="C673" s="255"/>
    </row>
    <row r="674" ht="15.75" customHeight="1">
      <c r="C674" s="255"/>
    </row>
    <row r="675" ht="15.75" customHeight="1">
      <c r="C675" s="255"/>
    </row>
    <row r="676" ht="15.75" customHeight="1">
      <c r="C676" s="255"/>
    </row>
    <row r="677" ht="15.75" customHeight="1">
      <c r="C677" s="255"/>
    </row>
    <row r="678" ht="15.75" customHeight="1">
      <c r="C678" s="255"/>
    </row>
    <row r="679" ht="15.75" customHeight="1">
      <c r="C679" s="255"/>
    </row>
    <row r="680" ht="15.75" customHeight="1">
      <c r="C680" s="255"/>
    </row>
    <row r="681" ht="15.75" customHeight="1">
      <c r="C681" s="255"/>
    </row>
    <row r="682" ht="15.75" customHeight="1">
      <c r="C682" s="255"/>
    </row>
    <row r="683" ht="15.75" customHeight="1">
      <c r="C683" s="255"/>
    </row>
    <row r="684" ht="15.75" customHeight="1">
      <c r="C684" s="255"/>
    </row>
    <row r="685" ht="15.75" customHeight="1">
      <c r="C685" s="255"/>
    </row>
    <row r="686" ht="15.75" customHeight="1">
      <c r="C686" s="255"/>
    </row>
    <row r="687" ht="15.75" customHeight="1">
      <c r="C687" s="255"/>
    </row>
    <row r="688" ht="15.75" customHeight="1">
      <c r="C688" s="255"/>
    </row>
    <row r="689" ht="15.75" customHeight="1">
      <c r="C689" s="255"/>
    </row>
    <row r="690" ht="15.75" customHeight="1">
      <c r="C690" s="255"/>
    </row>
    <row r="691" ht="15.75" customHeight="1">
      <c r="C691" s="255"/>
    </row>
    <row r="692" ht="15.75" customHeight="1">
      <c r="C692" s="255"/>
    </row>
    <row r="693" ht="15.75" customHeight="1">
      <c r="C693" s="255"/>
    </row>
    <row r="694" ht="15.75" customHeight="1">
      <c r="C694" s="255"/>
    </row>
    <row r="695" ht="15.75" customHeight="1">
      <c r="C695" s="255"/>
    </row>
    <row r="696" ht="15.75" customHeight="1">
      <c r="C696" s="255"/>
    </row>
    <row r="697" ht="15.75" customHeight="1">
      <c r="C697" s="255"/>
    </row>
    <row r="698" ht="15.75" customHeight="1">
      <c r="C698" s="255"/>
    </row>
    <row r="699" ht="15.75" customHeight="1">
      <c r="C699" s="255"/>
    </row>
    <row r="700" ht="15.75" customHeight="1">
      <c r="C700" s="255"/>
    </row>
    <row r="701" ht="15.75" customHeight="1">
      <c r="C701" s="255"/>
    </row>
    <row r="702" ht="15.75" customHeight="1">
      <c r="C702" s="255"/>
    </row>
    <row r="703" ht="15.75" customHeight="1">
      <c r="C703" s="255"/>
    </row>
    <row r="704" ht="15.75" customHeight="1">
      <c r="C704" s="255"/>
    </row>
    <row r="705" ht="15.75" customHeight="1">
      <c r="C705" s="255"/>
    </row>
    <row r="706" ht="15.75" customHeight="1">
      <c r="C706" s="255"/>
    </row>
    <row r="707" ht="15.75" customHeight="1">
      <c r="C707" s="255"/>
    </row>
    <row r="708" ht="15.75" customHeight="1">
      <c r="C708" s="255"/>
    </row>
    <row r="709" ht="15.75" customHeight="1">
      <c r="C709" s="255"/>
    </row>
    <row r="710" ht="15.75" customHeight="1">
      <c r="C710" s="255"/>
    </row>
    <row r="711" ht="15.75" customHeight="1">
      <c r="C711" s="255"/>
    </row>
    <row r="712" ht="15.75" customHeight="1">
      <c r="C712" s="255"/>
    </row>
    <row r="713" ht="15.75" customHeight="1">
      <c r="C713" s="255"/>
    </row>
    <row r="714" ht="15.75" customHeight="1">
      <c r="C714" s="255"/>
    </row>
    <row r="715" ht="15.75" customHeight="1">
      <c r="C715" s="255"/>
    </row>
    <row r="716" ht="15.75" customHeight="1">
      <c r="C716" s="255"/>
    </row>
    <row r="717" ht="15.75" customHeight="1">
      <c r="C717" s="255"/>
    </row>
    <row r="718" ht="15.75" customHeight="1">
      <c r="C718" s="255"/>
    </row>
    <row r="719" ht="15.75" customHeight="1">
      <c r="C719" s="255"/>
    </row>
    <row r="720" ht="15.75" customHeight="1">
      <c r="C720" s="255"/>
    </row>
    <row r="721" ht="15.75" customHeight="1">
      <c r="C721" s="255"/>
    </row>
    <row r="722" ht="15.75" customHeight="1">
      <c r="C722" s="255"/>
    </row>
    <row r="723" ht="15.75" customHeight="1">
      <c r="C723" s="255"/>
    </row>
    <row r="724" ht="15.75" customHeight="1">
      <c r="C724" s="255"/>
    </row>
    <row r="725" ht="15.75" customHeight="1">
      <c r="C725" s="255"/>
    </row>
    <row r="726" ht="15.75" customHeight="1">
      <c r="C726" s="255"/>
    </row>
    <row r="727" ht="15.75" customHeight="1">
      <c r="C727" s="255"/>
    </row>
    <row r="728" ht="15.75" customHeight="1">
      <c r="C728" s="255"/>
    </row>
    <row r="729" ht="15.75" customHeight="1">
      <c r="C729" s="255"/>
    </row>
    <row r="730" ht="15.75" customHeight="1">
      <c r="C730" s="255"/>
    </row>
    <row r="731" ht="15.75" customHeight="1">
      <c r="C731" s="255"/>
    </row>
    <row r="732" ht="15.75" customHeight="1">
      <c r="C732" s="255"/>
    </row>
    <row r="733" ht="15.75" customHeight="1">
      <c r="C733" s="255"/>
    </row>
    <row r="734" ht="15.75" customHeight="1">
      <c r="C734" s="255"/>
    </row>
    <row r="735" ht="15.75" customHeight="1">
      <c r="C735" s="255"/>
    </row>
    <row r="736" ht="15.75" customHeight="1">
      <c r="C736" s="255"/>
    </row>
    <row r="737" ht="15.75" customHeight="1">
      <c r="C737" s="255"/>
    </row>
    <row r="738" ht="15.75" customHeight="1">
      <c r="C738" s="255"/>
    </row>
    <row r="739" ht="15.75" customHeight="1">
      <c r="C739" s="255"/>
    </row>
    <row r="740" ht="15.75" customHeight="1">
      <c r="C740" s="255"/>
    </row>
    <row r="741" ht="15.75" customHeight="1">
      <c r="C741" s="255"/>
    </row>
    <row r="742" ht="15.75" customHeight="1">
      <c r="C742" s="255"/>
    </row>
    <row r="743" ht="15.75" customHeight="1">
      <c r="C743" s="255"/>
    </row>
    <row r="744" ht="15.75" customHeight="1">
      <c r="C744" s="255"/>
    </row>
    <row r="745" ht="15.75" customHeight="1">
      <c r="C745" s="255"/>
    </row>
    <row r="746" ht="15.75" customHeight="1">
      <c r="C746" s="255"/>
    </row>
    <row r="747" ht="15.75" customHeight="1">
      <c r="C747" s="255"/>
    </row>
    <row r="748" ht="15.75" customHeight="1">
      <c r="C748" s="255"/>
    </row>
    <row r="749" ht="15.75" customHeight="1">
      <c r="C749" s="255"/>
    </row>
    <row r="750" ht="15.75" customHeight="1">
      <c r="C750" s="255"/>
    </row>
    <row r="751" ht="15.75" customHeight="1">
      <c r="C751" s="255"/>
    </row>
    <row r="752" ht="15.75" customHeight="1">
      <c r="C752" s="255"/>
    </row>
    <row r="753" ht="15.75" customHeight="1">
      <c r="C753" s="255"/>
    </row>
    <row r="754" ht="15.75" customHeight="1">
      <c r="C754" s="255"/>
    </row>
    <row r="755" ht="15.75" customHeight="1">
      <c r="C755" s="255"/>
    </row>
    <row r="756" ht="15.75" customHeight="1">
      <c r="C756" s="255"/>
    </row>
    <row r="757" ht="15.75" customHeight="1">
      <c r="C757" s="255"/>
    </row>
    <row r="758" ht="15.75" customHeight="1">
      <c r="C758" s="255"/>
    </row>
    <row r="759" ht="15.75" customHeight="1">
      <c r="C759" s="255"/>
    </row>
    <row r="760" ht="15.75" customHeight="1">
      <c r="C760" s="255"/>
    </row>
    <row r="761" ht="15.75" customHeight="1">
      <c r="C761" s="255"/>
    </row>
    <row r="762" ht="15.75" customHeight="1">
      <c r="C762" s="255"/>
    </row>
    <row r="763" ht="15.75" customHeight="1">
      <c r="C763" s="255"/>
    </row>
    <row r="764" ht="15.75" customHeight="1">
      <c r="C764" s="255"/>
    </row>
    <row r="765" ht="15.75" customHeight="1">
      <c r="C765" s="255"/>
    </row>
    <row r="766" ht="15.75" customHeight="1">
      <c r="C766" s="255"/>
    </row>
    <row r="767" ht="15.75" customHeight="1">
      <c r="C767" s="255"/>
    </row>
    <row r="768" ht="15.75" customHeight="1">
      <c r="C768" s="255"/>
    </row>
    <row r="769" ht="15.75" customHeight="1">
      <c r="C769" s="255"/>
    </row>
    <row r="770" ht="15.75" customHeight="1">
      <c r="C770" s="255"/>
    </row>
    <row r="771" ht="15.75" customHeight="1">
      <c r="C771" s="255"/>
    </row>
    <row r="772" ht="15.75" customHeight="1">
      <c r="C772" s="255"/>
    </row>
    <row r="773" ht="15.75" customHeight="1">
      <c r="C773" s="255"/>
    </row>
    <row r="774" ht="15.75" customHeight="1">
      <c r="C774" s="255"/>
    </row>
    <row r="775" ht="15.75" customHeight="1">
      <c r="C775" s="255"/>
    </row>
    <row r="776" ht="15.75" customHeight="1">
      <c r="C776" s="255"/>
    </row>
    <row r="777" ht="15.75" customHeight="1">
      <c r="C777" s="255"/>
    </row>
    <row r="778" ht="15.75" customHeight="1">
      <c r="C778" s="255"/>
    </row>
    <row r="779" ht="15.75" customHeight="1">
      <c r="C779" s="255"/>
    </row>
    <row r="780" ht="15.75" customHeight="1">
      <c r="C780" s="255"/>
    </row>
    <row r="781" ht="15.75" customHeight="1">
      <c r="C781" s="255"/>
    </row>
    <row r="782" ht="15.75" customHeight="1">
      <c r="C782" s="255"/>
    </row>
    <row r="783" ht="15.75" customHeight="1">
      <c r="C783" s="255"/>
    </row>
    <row r="784" ht="15.75" customHeight="1">
      <c r="C784" s="255"/>
    </row>
    <row r="785" ht="15.75" customHeight="1">
      <c r="C785" s="255"/>
    </row>
    <row r="786" ht="15.75" customHeight="1">
      <c r="C786" s="255"/>
    </row>
    <row r="787" ht="15.75" customHeight="1">
      <c r="C787" s="255"/>
    </row>
    <row r="788" ht="15.75" customHeight="1">
      <c r="C788" s="255"/>
    </row>
    <row r="789" ht="15.75" customHeight="1">
      <c r="C789" s="255"/>
    </row>
    <row r="790" ht="15.75" customHeight="1">
      <c r="C790" s="255"/>
    </row>
    <row r="791" ht="15.75" customHeight="1">
      <c r="C791" s="255"/>
    </row>
    <row r="792" ht="15.75" customHeight="1">
      <c r="C792" s="255"/>
    </row>
    <row r="793" ht="15.75" customHeight="1">
      <c r="C793" s="255"/>
    </row>
    <row r="794" ht="15.75" customHeight="1">
      <c r="C794" s="255"/>
    </row>
    <row r="795" ht="15.75" customHeight="1">
      <c r="C795" s="255"/>
    </row>
    <row r="796" ht="15.75" customHeight="1">
      <c r="C796" s="255"/>
    </row>
    <row r="797" ht="15.75" customHeight="1">
      <c r="C797" s="255"/>
    </row>
    <row r="798" ht="15.75" customHeight="1">
      <c r="C798" s="255"/>
    </row>
    <row r="799" ht="15.75" customHeight="1">
      <c r="C799" s="255"/>
    </row>
    <row r="800" ht="15.75" customHeight="1">
      <c r="C800" s="255"/>
    </row>
    <row r="801" ht="15.75" customHeight="1">
      <c r="C801" s="255"/>
    </row>
    <row r="802" ht="15.75" customHeight="1">
      <c r="C802" s="255"/>
    </row>
    <row r="803" ht="15.75" customHeight="1">
      <c r="C803" s="255"/>
    </row>
    <row r="804" ht="15.75" customHeight="1">
      <c r="C804" s="255"/>
    </row>
    <row r="805" ht="15.75" customHeight="1">
      <c r="C805" s="255"/>
    </row>
    <row r="806" ht="15.75" customHeight="1">
      <c r="C806" s="255"/>
    </row>
    <row r="807" ht="15.75" customHeight="1">
      <c r="C807" s="255"/>
    </row>
    <row r="808" ht="15.75" customHeight="1">
      <c r="C808" s="255"/>
    </row>
    <row r="809" ht="15.75" customHeight="1">
      <c r="C809" s="255"/>
    </row>
    <row r="810" ht="15.75" customHeight="1">
      <c r="C810" s="255"/>
    </row>
    <row r="811" ht="15.75" customHeight="1">
      <c r="C811" s="255"/>
    </row>
    <row r="812" ht="15.75" customHeight="1">
      <c r="C812" s="255"/>
    </row>
    <row r="813" ht="15.75" customHeight="1">
      <c r="C813" s="255"/>
    </row>
    <row r="814" ht="15.75" customHeight="1">
      <c r="C814" s="255"/>
    </row>
    <row r="815" ht="15.75" customHeight="1">
      <c r="C815" s="255"/>
    </row>
    <row r="816" ht="15.75" customHeight="1">
      <c r="C816" s="255"/>
    </row>
    <row r="817" ht="15.75" customHeight="1">
      <c r="C817" s="255"/>
    </row>
    <row r="818" ht="15.75" customHeight="1">
      <c r="C818" s="255"/>
    </row>
    <row r="819" ht="15.75" customHeight="1">
      <c r="C819" s="255"/>
    </row>
    <row r="820" ht="15.75" customHeight="1">
      <c r="C820" s="255"/>
    </row>
    <row r="821" ht="15.75" customHeight="1">
      <c r="C821" s="255"/>
    </row>
    <row r="822" ht="15.75" customHeight="1">
      <c r="C822" s="255"/>
    </row>
    <row r="823" ht="15.75" customHeight="1">
      <c r="C823" s="255"/>
    </row>
    <row r="824" ht="15.75" customHeight="1">
      <c r="C824" s="255"/>
    </row>
    <row r="825" ht="15.75" customHeight="1">
      <c r="C825" s="255"/>
    </row>
    <row r="826" ht="15.75" customHeight="1">
      <c r="C826" s="255"/>
    </row>
    <row r="827" ht="15.75" customHeight="1">
      <c r="C827" s="255"/>
    </row>
    <row r="828" ht="15.75" customHeight="1">
      <c r="C828" s="255"/>
    </row>
    <row r="829" ht="15.75" customHeight="1">
      <c r="C829" s="255"/>
    </row>
    <row r="830" ht="15.75" customHeight="1">
      <c r="C830" s="255"/>
    </row>
    <row r="831" ht="15.75" customHeight="1">
      <c r="C831" s="255"/>
    </row>
    <row r="832" ht="15.75" customHeight="1">
      <c r="C832" s="255"/>
    </row>
    <row r="833" ht="15.75" customHeight="1">
      <c r="C833" s="255"/>
    </row>
    <row r="834" ht="15.75" customHeight="1">
      <c r="C834" s="255"/>
    </row>
    <row r="835" ht="15.75" customHeight="1">
      <c r="C835" s="255"/>
    </row>
    <row r="836" ht="15.75" customHeight="1">
      <c r="C836" s="255"/>
    </row>
    <row r="837" ht="15.75" customHeight="1">
      <c r="C837" s="255"/>
    </row>
    <row r="838" ht="15.75" customHeight="1">
      <c r="C838" s="255"/>
    </row>
    <row r="839" ht="15.75" customHeight="1">
      <c r="C839" s="255"/>
    </row>
    <row r="840" ht="15.75" customHeight="1">
      <c r="C840" s="255"/>
    </row>
    <row r="841" ht="15.75" customHeight="1">
      <c r="C841" s="255"/>
    </row>
    <row r="842" ht="15.75" customHeight="1">
      <c r="C842" s="255"/>
    </row>
    <row r="843" ht="15.75" customHeight="1">
      <c r="C843" s="255"/>
    </row>
    <row r="844" ht="15.75" customHeight="1">
      <c r="C844" s="255"/>
    </row>
    <row r="845" ht="15.75" customHeight="1">
      <c r="C845" s="255"/>
    </row>
    <row r="846" ht="15.75" customHeight="1">
      <c r="C846" s="255"/>
    </row>
    <row r="847" ht="15.75" customHeight="1">
      <c r="C847" s="255"/>
    </row>
    <row r="848" ht="15.75" customHeight="1">
      <c r="C848" s="255"/>
    </row>
    <row r="849" ht="15.75" customHeight="1">
      <c r="C849" s="255"/>
    </row>
    <row r="850" ht="15.75" customHeight="1">
      <c r="C850" s="255"/>
    </row>
    <row r="851" ht="15.75" customHeight="1">
      <c r="C851" s="255"/>
    </row>
    <row r="852" ht="15.75" customHeight="1">
      <c r="C852" s="255"/>
    </row>
    <row r="853" ht="15.75" customHeight="1">
      <c r="C853" s="255"/>
    </row>
    <row r="854" ht="15.75" customHeight="1">
      <c r="C854" s="255"/>
    </row>
    <row r="855" ht="15.75" customHeight="1">
      <c r="C855" s="255"/>
    </row>
    <row r="856" ht="15.75" customHeight="1">
      <c r="C856" s="255"/>
    </row>
    <row r="857" ht="15.75" customHeight="1">
      <c r="C857" s="255"/>
    </row>
    <row r="858" ht="15.75" customHeight="1">
      <c r="C858" s="255"/>
    </row>
    <row r="859" ht="15.75" customHeight="1">
      <c r="C859" s="255"/>
    </row>
    <row r="860" ht="15.75" customHeight="1">
      <c r="C860" s="255"/>
    </row>
    <row r="861" ht="15.75" customHeight="1">
      <c r="C861" s="255"/>
    </row>
    <row r="862" ht="15.75" customHeight="1">
      <c r="C862" s="255"/>
    </row>
    <row r="863" ht="15.75" customHeight="1">
      <c r="C863" s="255"/>
    </row>
    <row r="864" ht="15.75" customHeight="1">
      <c r="C864" s="255"/>
    </row>
    <row r="865" ht="15.75" customHeight="1">
      <c r="C865" s="255"/>
    </row>
    <row r="866" ht="15.75" customHeight="1">
      <c r="C866" s="255"/>
    </row>
    <row r="867" ht="15.75" customHeight="1">
      <c r="C867" s="255"/>
    </row>
    <row r="868" ht="15.75" customHeight="1">
      <c r="C868" s="255"/>
    </row>
    <row r="869" ht="15.75" customHeight="1">
      <c r="C869" s="255"/>
    </row>
    <row r="870" ht="15.75" customHeight="1">
      <c r="C870" s="255"/>
    </row>
    <row r="871" ht="15.75" customHeight="1">
      <c r="C871" s="255"/>
    </row>
    <row r="872" ht="15.75" customHeight="1">
      <c r="C872" s="255"/>
    </row>
    <row r="873" ht="15.75" customHeight="1">
      <c r="C873" s="255"/>
    </row>
    <row r="874" ht="15.75" customHeight="1">
      <c r="C874" s="255"/>
    </row>
    <row r="875" ht="15.75" customHeight="1">
      <c r="C875" s="255"/>
    </row>
    <row r="876" ht="15.75" customHeight="1">
      <c r="C876" s="255"/>
    </row>
    <row r="877" ht="15.75" customHeight="1">
      <c r="C877" s="255"/>
    </row>
    <row r="878" ht="15.75" customHeight="1">
      <c r="C878" s="255"/>
    </row>
    <row r="879" ht="15.75" customHeight="1">
      <c r="C879" s="255"/>
    </row>
    <row r="880" ht="15.75" customHeight="1">
      <c r="C880" s="255"/>
    </row>
    <row r="881" ht="15.75" customHeight="1">
      <c r="C881" s="255"/>
    </row>
    <row r="882" ht="15.75" customHeight="1">
      <c r="C882" s="255"/>
    </row>
    <row r="883" ht="15.75" customHeight="1">
      <c r="C883" s="255"/>
    </row>
    <row r="884" ht="15.75" customHeight="1">
      <c r="C884" s="255"/>
    </row>
    <row r="885" ht="15.75" customHeight="1">
      <c r="C885" s="255"/>
    </row>
    <row r="886" ht="15.75" customHeight="1">
      <c r="C886" s="255"/>
    </row>
    <row r="887" ht="15.75" customHeight="1">
      <c r="C887" s="255"/>
    </row>
    <row r="888" ht="15.75" customHeight="1">
      <c r="C888" s="255"/>
    </row>
    <row r="889" ht="15.75" customHeight="1">
      <c r="C889" s="255"/>
    </row>
    <row r="890" ht="15.75" customHeight="1">
      <c r="C890" s="255"/>
    </row>
    <row r="891" ht="15.75" customHeight="1">
      <c r="C891" s="255"/>
    </row>
    <row r="892" ht="15.75" customHeight="1">
      <c r="C892" s="255"/>
    </row>
    <row r="893" ht="15.75" customHeight="1">
      <c r="C893" s="255"/>
    </row>
    <row r="894" ht="15.75" customHeight="1">
      <c r="C894" s="255"/>
    </row>
    <row r="895" ht="15.75" customHeight="1">
      <c r="C895" s="255"/>
    </row>
    <row r="896" ht="15.75" customHeight="1">
      <c r="C896" s="255"/>
    </row>
    <row r="897" ht="15.75" customHeight="1">
      <c r="C897" s="255"/>
    </row>
    <row r="898" ht="15.75" customHeight="1">
      <c r="C898" s="255"/>
    </row>
    <row r="899" ht="15.75" customHeight="1">
      <c r="C899" s="255"/>
    </row>
    <row r="900" ht="15.75" customHeight="1">
      <c r="C900" s="255"/>
    </row>
    <row r="901" ht="15.75" customHeight="1">
      <c r="C901" s="255"/>
    </row>
    <row r="902" ht="15.75" customHeight="1">
      <c r="C902" s="255"/>
    </row>
    <row r="903" ht="15.75" customHeight="1">
      <c r="C903" s="255"/>
    </row>
    <row r="904" ht="15.75" customHeight="1">
      <c r="C904" s="255"/>
    </row>
    <row r="905" ht="15.75" customHeight="1">
      <c r="C905" s="255"/>
    </row>
    <row r="906" ht="15.75" customHeight="1">
      <c r="C906" s="255"/>
    </row>
    <row r="907" ht="15.75" customHeight="1">
      <c r="C907" s="255"/>
    </row>
    <row r="908" ht="15.75" customHeight="1">
      <c r="C908" s="255"/>
    </row>
    <row r="909" ht="15.75" customHeight="1">
      <c r="C909" s="255"/>
    </row>
    <row r="910" ht="15.75" customHeight="1">
      <c r="C910" s="255"/>
    </row>
    <row r="911" ht="15.75" customHeight="1">
      <c r="C911" s="255"/>
    </row>
    <row r="912" ht="15.75" customHeight="1">
      <c r="C912" s="255"/>
    </row>
    <row r="913" ht="15.75" customHeight="1">
      <c r="C913" s="255"/>
    </row>
    <row r="914" ht="15.75" customHeight="1">
      <c r="C914" s="255"/>
    </row>
    <row r="915" ht="15.75" customHeight="1">
      <c r="C915" s="255"/>
    </row>
    <row r="916" ht="15.75" customHeight="1">
      <c r="C916" s="255"/>
    </row>
    <row r="917" ht="15.75" customHeight="1">
      <c r="C917" s="255"/>
    </row>
    <row r="918" ht="15.75" customHeight="1">
      <c r="C918" s="255"/>
    </row>
    <row r="919" ht="15.75" customHeight="1">
      <c r="C919" s="255"/>
    </row>
    <row r="920" ht="15.75" customHeight="1">
      <c r="C920" s="255"/>
    </row>
    <row r="921" ht="15.75" customHeight="1">
      <c r="C921" s="255"/>
    </row>
    <row r="922" ht="15.75" customHeight="1">
      <c r="C922" s="255"/>
    </row>
    <row r="923" ht="15.75" customHeight="1">
      <c r="C923" s="255"/>
    </row>
    <row r="924" ht="15.75" customHeight="1">
      <c r="C924" s="255"/>
    </row>
    <row r="925" ht="15.75" customHeight="1">
      <c r="C925" s="255"/>
    </row>
    <row r="926" ht="15.75" customHeight="1">
      <c r="C926" s="255"/>
    </row>
    <row r="927" ht="15.75" customHeight="1">
      <c r="C927" s="255"/>
    </row>
    <row r="928" ht="15.75" customHeight="1">
      <c r="C928" s="255"/>
    </row>
    <row r="929" ht="15.75" customHeight="1">
      <c r="C929" s="255"/>
    </row>
    <row r="930" ht="15.75" customHeight="1">
      <c r="C930" s="255"/>
    </row>
    <row r="931" ht="15.75" customHeight="1">
      <c r="C931" s="255"/>
    </row>
    <row r="932" ht="15.75" customHeight="1">
      <c r="C932" s="255"/>
    </row>
    <row r="933" ht="15.75" customHeight="1">
      <c r="C933" s="255"/>
    </row>
    <row r="934" ht="15.75" customHeight="1">
      <c r="C934" s="255"/>
    </row>
    <row r="935" ht="15.75" customHeight="1">
      <c r="C935" s="255"/>
    </row>
    <row r="936" ht="15.75" customHeight="1">
      <c r="C936" s="255"/>
    </row>
    <row r="937" ht="15.75" customHeight="1">
      <c r="C937" s="255"/>
    </row>
    <row r="938" ht="15.75" customHeight="1">
      <c r="C938" s="255"/>
    </row>
    <row r="939" ht="15.75" customHeight="1">
      <c r="C939" s="255"/>
    </row>
    <row r="940" ht="15.75" customHeight="1">
      <c r="C940" s="255"/>
    </row>
    <row r="941" ht="15.75" customHeight="1">
      <c r="C941" s="255"/>
    </row>
    <row r="942" ht="15.75" customHeight="1">
      <c r="C942" s="255"/>
    </row>
    <row r="943" ht="15.75" customHeight="1">
      <c r="C943" s="255"/>
    </row>
    <row r="944" ht="15.75" customHeight="1">
      <c r="C944" s="255"/>
    </row>
    <row r="945" ht="15.75" customHeight="1">
      <c r="C945" s="255"/>
    </row>
    <row r="946" ht="15.75" customHeight="1">
      <c r="C946" s="255"/>
    </row>
    <row r="947" ht="15.75" customHeight="1">
      <c r="C947" s="255"/>
    </row>
    <row r="948" ht="15.75" customHeight="1">
      <c r="C948" s="255"/>
    </row>
    <row r="949" ht="15.75" customHeight="1">
      <c r="C949" s="255"/>
    </row>
    <row r="950" ht="15.75" customHeight="1">
      <c r="C950" s="255"/>
    </row>
    <row r="951" ht="15.75" customHeight="1">
      <c r="C951" s="255"/>
    </row>
    <row r="952" ht="15.75" customHeight="1">
      <c r="C952" s="255"/>
    </row>
    <row r="953" ht="15.75" customHeight="1">
      <c r="C953" s="255"/>
    </row>
    <row r="954" ht="15.75" customHeight="1">
      <c r="C954" s="255"/>
    </row>
    <row r="955" ht="15.75" customHeight="1">
      <c r="C955" s="255"/>
    </row>
    <row r="956" ht="15.75" customHeight="1">
      <c r="C956" s="255"/>
    </row>
    <row r="957" ht="15.75" customHeight="1">
      <c r="C957" s="255"/>
    </row>
    <row r="958" ht="15.75" customHeight="1">
      <c r="C958" s="255"/>
    </row>
    <row r="959" ht="15.75" customHeight="1">
      <c r="C959" s="255"/>
    </row>
    <row r="960" ht="15.75" customHeight="1">
      <c r="C960" s="255"/>
    </row>
    <row r="961" ht="15.75" customHeight="1">
      <c r="C961" s="255"/>
    </row>
    <row r="962" ht="15.75" customHeight="1">
      <c r="C962" s="255"/>
    </row>
    <row r="963" ht="15.75" customHeight="1">
      <c r="C963" s="255"/>
    </row>
    <row r="964" ht="15.75" customHeight="1">
      <c r="C964" s="255"/>
    </row>
    <row r="965" ht="15.75" customHeight="1">
      <c r="C965" s="255"/>
    </row>
    <row r="966" ht="15.75" customHeight="1">
      <c r="C966" s="255"/>
    </row>
    <row r="967" ht="15.75" customHeight="1">
      <c r="C967" s="255"/>
    </row>
    <row r="968" ht="15.75" customHeight="1">
      <c r="C968" s="255"/>
    </row>
    <row r="969" ht="15.75" customHeight="1">
      <c r="C969" s="255"/>
    </row>
    <row r="970" ht="15.75" customHeight="1">
      <c r="C970" s="255"/>
    </row>
    <row r="971" ht="15.75" customHeight="1">
      <c r="C971" s="255"/>
    </row>
    <row r="972" ht="15.75" customHeight="1">
      <c r="C972" s="255"/>
    </row>
    <row r="973" ht="15.75" customHeight="1">
      <c r="C973" s="255"/>
    </row>
    <row r="974" ht="15.75" customHeight="1">
      <c r="C974" s="255"/>
    </row>
    <row r="975" ht="15.75" customHeight="1">
      <c r="C975" s="255"/>
    </row>
    <row r="976" ht="15.75" customHeight="1">
      <c r="C976" s="255"/>
    </row>
    <row r="977" ht="15.75" customHeight="1">
      <c r="C977" s="255"/>
    </row>
    <row r="978" ht="15.75" customHeight="1">
      <c r="C978" s="255"/>
    </row>
    <row r="979" ht="15.75" customHeight="1">
      <c r="C979" s="255"/>
    </row>
    <row r="980" ht="15.75" customHeight="1">
      <c r="C980" s="255"/>
    </row>
    <row r="981" ht="15.75" customHeight="1">
      <c r="C981" s="255"/>
    </row>
    <row r="982" ht="15.75" customHeight="1">
      <c r="C982" s="255"/>
    </row>
    <row r="983" ht="15.75" customHeight="1">
      <c r="C983" s="255"/>
    </row>
    <row r="984" ht="15.75" customHeight="1">
      <c r="C984" s="255"/>
    </row>
    <row r="985" ht="15.75" customHeight="1">
      <c r="C985" s="255"/>
    </row>
    <row r="986" ht="15.75" customHeight="1">
      <c r="C986" s="255"/>
    </row>
    <row r="987" ht="15.75" customHeight="1">
      <c r="C987" s="255"/>
    </row>
    <row r="988" ht="15.75" customHeight="1">
      <c r="C988" s="255"/>
    </row>
    <row r="989" ht="15.75" customHeight="1">
      <c r="C989" s="255"/>
    </row>
    <row r="990" ht="15.75" customHeight="1">
      <c r="C990" s="255"/>
    </row>
    <row r="991" ht="15.75" customHeight="1">
      <c r="C991" s="255"/>
    </row>
    <row r="992" ht="15.75" customHeight="1">
      <c r="C992" s="255"/>
    </row>
    <row r="993" ht="15.75" customHeight="1">
      <c r="C993" s="255"/>
    </row>
    <row r="994" ht="15.75" customHeight="1">
      <c r="C994" s="255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6" t="s">
        <v>5</v>
      </c>
      <c r="B1" s="257" t="s">
        <v>246</v>
      </c>
    </row>
    <row r="2">
      <c r="A2" s="258">
        <v>44682.0</v>
      </c>
      <c r="B2" s="259">
        <v>0.0</v>
      </c>
    </row>
    <row r="3">
      <c r="A3" s="258">
        <v>44683.0</v>
      </c>
      <c r="B3" s="260">
        <v>503360.0</v>
      </c>
      <c r="C3" s="261"/>
    </row>
    <row r="4">
      <c r="A4" s="262">
        <v>44684.0</v>
      </c>
      <c r="B4" s="263">
        <v>337040.0</v>
      </c>
    </row>
    <row r="5">
      <c r="A5" s="262">
        <v>44685.0</v>
      </c>
      <c r="B5" s="263">
        <v>340600.0</v>
      </c>
    </row>
    <row r="6">
      <c r="A6" s="262">
        <v>44686.0</v>
      </c>
      <c r="B6" s="263">
        <v>356460.0</v>
      </c>
    </row>
    <row r="7">
      <c r="A7" s="262">
        <v>44687.0</v>
      </c>
      <c r="B7" s="263">
        <v>435240.0</v>
      </c>
    </row>
    <row r="8">
      <c r="A8" s="262">
        <v>44688.0</v>
      </c>
      <c r="B8" s="263">
        <v>139620.0</v>
      </c>
    </row>
    <row r="9">
      <c r="A9" s="262">
        <v>44689.0</v>
      </c>
      <c r="B9" s="263">
        <v>537940.0</v>
      </c>
    </row>
    <row r="10">
      <c r="A10" s="262">
        <v>44690.0</v>
      </c>
      <c r="B10" s="263">
        <v>193180.0</v>
      </c>
    </row>
    <row r="11">
      <c r="A11" s="262">
        <v>44691.0</v>
      </c>
      <c r="B11" s="263">
        <v>709280.0</v>
      </c>
    </row>
    <row r="12">
      <c r="A12" s="262">
        <v>44692.0</v>
      </c>
      <c r="B12" s="263">
        <v>475280.0</v>
      </c>
    </row>
    <row r="13">
      <c r="A13" s="262">
        <v>44693.0</v>
      </c>
      <c r="B13" s="263">
        <v>677040.0</v>
      </c>
    </row>
    <row r="14">
      <c r="A14" s="262">
        <v>44694.0</v>
      </c>
      <c r="B14" s="263">
        <v>824200.0</v>
      </c>
    </row>
    <row r="15">
      <c r="A15" s="262">
        <v>44695.0</v>
      </c>
      <c r="B15" s="263">
        <v>637000.0</v>
      </c>
    </row>
    <row r="16">
      <c r="A16" s="262">
        <v>44696.0</v>
      </c>
      <c r="B16" s="263">
        <v>1393860.0</v>
      </c>
    </row>
    <row r="17">
      <c r="A17" s="262">
        <v>44697.0</v>
      </c>
      <c r="B17" s="263">
        <v>702780.0</v>
      </c>
    </row>
    <row r="18">
      <c r="A18" s="262">
        <v>44698.0</v>
      </c>
      <c r="B18" s="263">
        <v>533780.0</v>
      </c>
    </row>
    <row r="19">
      <c r="A19" s="262">
        <v>44699.0</v>
      </c>
      <c r="B19" s="263">
        <v>599040.0</v>
      </c>
    </row>
    <row r="20">
      <c r="A20" s="262">
        <v>44700.0</v>
      </c>
      <c r="B20" s="263">
        <v>695240.0</v>
      </c>
    </row>
    <row r="21">
      <c r="A21" s="262">
        <v>44701.0</v>
      </c>
      <c r="B21" s="263">
        <v>678600.0</v>
      </c>
    </row>
    <row r="22">
      <c r="A22" s="262">
        <v>44702.0</v>
      </c>
      <c r="B22" s="263">
        <v>427700.0</v>
      </c>
    </row>
    <row r="23">
      <c r="A23" s="262">
        <v>44703.0</v>
      </c>
      <c r="B23" s="263">
        <v>316420.0</v>
      </c>
    </row>
    <row r="24">
      <c r="A24" s="262">
        <v>44704.0</v>
      </c>
      <c r="B24" s="263">
        <v>410280.0</v>
      </c>
    </row>
    <row r="25">
      <c r="A25" s="262">
        <v>44705.0</v>
      </c>
      <c r="B25" s="263">
        <v>287040.0</v>
      </c>
    </row>
    <row r="26">
      <c r="A26" s="262">
        <v>44706.0</v>
      </c>
      <c r="B26" s="263">
        <v>281840.0</v>
      </c>
    </row>
    <row r="27">
      <c r="A27" s="262">
        <v>44707.0</v>
      </c>
      <c r="B27" s="263">
        <v>356460.0</v>
      </c>
    </row>
    <row r="28">
      <c r="A28" s="262">
        <v>44708.0</v>
      </c>
      <c r="B28" s="263">
        <v>540540.0</v>
      </c>
    </row>
    <row r="29">
      <c r="A29" s="262">
        <v>44709.0</v>
      </c>
      <c r="B29" s="263">
        <v>256360.0</v>
      </c>
    </row>
    <row r="30">
      <c r="A30" s="262">
        <v>44710.0</v>
      </c>
      <c r="B30" s="263">
        <v>865280.0</v>
      </c>
    </row>
    <row r="31">
      <c r="A31" s="262">
        <v>44711.0</v>
      </c>
      <c r="B31" s="263">
        <v>1446380.0</v>
      </c>
    </row>
    <row r="32">
      <c r="A32" s="262">
        <v>44712.0</v>
      </c>
      <c r="B32" s="263">
        <v>392080.0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4" t="s">
        <v>247</v>
      </c>
      <c r="B1" s="265" t="s">
        <v>248</v>
      </c>
      <c r="C1" s="265" t="s">
        <v>249</v>
      </c>
      <c r="D1" s="265" t="s">
        <v>250</v>
      </c>
      <c r="E1" s="265" t="s">
        <v>251</v>
      </c>
      <c r="F1" s="265" t="s">
        <v>252</v>
      </c>
    </row>
    <row r="2">
      <c r="A2" s="265" t="s">
        <v>253</v>
      </c>
      <c r="B2" s="265" t="s">
        <v>254</v>
      </c>
      <c r="C2" s="265" t="s">
        <v>255</v>
      </c>
      <c r="D2" s="265" t="s">
        <v>256</v>
      </c>
      <c r="E2" s="266">
        <v>2022.0</v>
      </c>
      <c r="F2" s="266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7" t="str">
        <f>"CTY CP-DT-TM HIEP BINH      Ngay: "&amp;TEXT(NOW(),"dd/mm/yyyy")</f>
        <v>CTY CP-DT-TM HIEP BINH      Ngay: 01/10/2022</v>
      </c>
      <c r="B1" s="267"/>
      <c r="C1" s="267"/>
      <c r="D1" s="268"/>
      <c r="E1" s="269"/>
      <c r="F1" s="269"/>
      <c r="G1" s="269"/>
      <c r="H1" s="269"/>
      <c r="I1" s="270"/>
      <c r="J1" s="270"/>
      <c r="K1" s="271">
        <v>10.0</v>
      </c>
      <c r="L1" s="270"/>
      <c r="M1" s="272" t="str">
        <f t="array" ref="M1">SUM(IF((K2=#REF!),#REF!))</f>
        <v>#REF!</v>
      </c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ht="13.5" customHeight="1">
      <c r="A2" s="267" t="str">
        <f>"Ecco - Crescent Mall                 Gio:       "&amp;TEXT(NOW(),"hh:mm")</f>
        <v>Ecco - Crescent Mall                 Gio:       15:53</v>
      </c>
      <c r="B2" s="267"/>
      <c r="C2" s="267"/>
      <c r="D2" s="268"/>
      <c r="E2" s="269"/>
      <c r="F2" s="269"/>
      <c r="G2" s="269"/>
      <c r="H2" s="269"/>
      <c r="I2" s="270"/>
      <c r="J2" s="273" t="s">
        <v>257</v>
      </c>
      <c r="K2" s="270">
        <v>143.0</v>
      </c>
      <c r="L2" s="270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</row>
    <row r="3" ht="13.5" customHeight="1">
      <c r="A3" s="267" t="str">
        <f>"101 Ton Dat Tien,Quan 7     So HD: "&amp;K2</f>
        <v>101 Ton Dat Tien,Quan 7     So HD: 143</v>
      </c>
      <c r="B3" s="267"/>
      <c r="C3" s="267"/>
      <c r="D3" s="268"/>
      <c r="E3" s="269"/>
      <c r="F3" s="269"/>
      <c r="G3" s="269"/>
      <c r="H3" s="269"/>
      <c r="I3" s="270"/>
      <c r="J3" s="270"/>
      <c r="K3" s="270"/>
      <c r="L3" s="270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</row>
    <row r="4" ht="12.75" customHeight="1">
      <c r="A4" s="267" t="s">
        <v>258</v>
      </c>
      <c r="B4" s="267"/>
      <c r="C4" s="267"/>
      <c r="D4" s="268"/>
      <c r="E4" s="274"/>
      <c r="F4" s="274"/>
      <c r="G4" s="274"/>
      <c r="H4" s="274"/>
      <c r="I4" s="274"/>
      <c r="J4" s="274"/>
      <c r="K4" s="269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</row>
    <row r="5" ht="12.75" customHeight="1">
      <c r="A5" s="267"/>
      <c r="B5" s="267"/>
      <c r="C5" s="267"/>
      <c r="D5" s="267"/>
      <c r="E5" s="274"/>
      <c r="F5" s="274"/>
      <c r="G5" s="274"/>
      <c r="H5" s="274"/>
      <c r="I5" s="274"/>
      <c r="J5" s="274"/>
      <c r="K5" s="269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</row>
    <row r="6" ht="12.75" customHeight="1">
      <c r="A6" s="275" t="s">
        <v>259</v>
      </c>
      <c r="B6" s="276"/>
      <c r="C6" s="277"/>
      <c r="D6" s="277"/>
      <c r="E6" s="274"/>
      <c r="F6" s="274"/>
      <c r="G6" s="274"/>
      <c r="H6" s="274"/>
      <c r="I6" s="274"/>
      <c r="J6" s="274"/>
      <c r="K6" s="269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</row>
    <row r="7" ht="12.75" customHeight="1">
      <c r="A7" s="278" t="s">
        <v>260</v>
      </c>
      <c r="B7" s="267"/>
      <c r="C7" s="267"/>
      <c r="D7" s="267"/>
      <c r="E7" s="274"/>
      <c r="F7" s="274"/>
      <c r="G7" s="274"/>
      <c r="H7" s="274"/>
      <c r="I7" s="274"/>
      <c r="J7" s="274"/>
      <c r="K7" s="269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</row>
    <row r="8" ht="12.75" customHeight="1">
      <c r="A8" s="267" t="s">
        <v>261</v>
      </c>
      <c r="B8" s="279" t="s">
        <v>262</v>
      </c>
      <c r="C8" s="279" t="s">
        <v>263</v>
      </c>
      <c r="D8" s="268" t="s">
        <v>264</v>
      </c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</row>
    <row r="9" ht="12.75" customHeight="1">
      <c r="A9" s="278" t="s">
        <v>260</v>
      </c>
      <c r="B9" s="279"/>
      <c r="C9" s="280"/>
      <c r="D9" s="281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</row>
    <row r="10" ht="12.75" customHeight="1">
      <c r="A10" s="269"/>
      <c r="B10" s="269"/>
      <c r="C10" s="269"/>
      <c r="D10" s="269"/>
      <c r="E10" s="269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</row>
    <row r="11" ht="12.75" customHeight="1">
      <c r="A11" s="269"/>
      <c r="B11" s="269"/>
      <c r="C11" s="269"/>
      <c r="D11" s="269"/>
      <c r="E11" s="269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</row>
    <row r="12" ht="12.75" customHeight="1">
      <c r="A12" s="269"/>
      <c r="B12" s="269"/>
      <c r="C12" s="269"/>
      <c r="D12" s="269"/>
      <c r="E12" s="269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</row>
    <row r="13" ht="12.75" customHeight="1">
      <c r="A13" s="269"/>
      <c r="B13" s="269"/>
      <c r="C13" s="269"/>
      <c r="D13" s="269"/>
      <c r="E13" s="269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</row>
    <row r="14" ht="12.75" customHeight="1">
      <c r="A14" s="269"/>
      <c r="B14" s="269"/>
      <c r="C14" s="269"/>
      <c r="D14" s="269"/>
      <c r="E14" s="269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</row>
    <row r="15" ht="12.75" customHeight="1">
      <c r="A15" s="269"/>
      <c r="B15" s="269"/>
      <c r="C15" s="269"/>
      <c r="D15" s="269"/>
      <c r="E15" s="269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</row>
    <row r="16" ht="12.75" customHeight="1">
      <c r="A16" s="269"/>
      <c r="B16" s="269"/>
      <c r="C16" s="269"/>
      <c r="D16" s="269"/>
      <c r="E16" s="269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</row>
    <row r="17" ht="12.75" customHeight="1">
      <c r="A17" s="269"/>
      <c r="B17" s="269"/>
      <c r="C17" s="269"/>
      <c r="D17" s="269"/>
      <c r="E17" s="269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</row>
    <row r="18" ht="12.75" customHeight="1">
      <c r="A18" s="269"/>
      <c r="B18" s="269"/>
      <c r="C18" s="269"/>
      <c r="D18" s="269"/>
      <c r="E18" s="269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</row>
    <row r="19" ht="12.75" customHeight="1">
      <c r="A19" s="269"/>
      <c r="B19" s="269"/>
      <c r="C19" s="269"/>
      <c r="D19" s="269"/>
      <c r="E19" s="269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</row>
    <row r="20" ht="12.75" customHeight="1">
      <c r="A20" s="269"/>
      <c r="B20" s="269"/>
      <c r="C20" s="269"/>
      <c r="D20" s="269"/>
      <c r="E20" s="269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</row>
    <row r="21" ht="12.75" customHeight="1">
      <c r="A21" s="269"/>
      <c r="B21" s="269"/>
      <c r="C21" s="269"/>
      <c r="D21" s="269"/>
      <c r="E21" s="269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</row>
    <row r="22" ht="12.75" customHeight="1">
      <c r="A22" s="269"/>
      <c r="B22" s="269"/>
      <c r="C22" s="269"/>
      <c r="D22" s="269"/>
      <c r="E22" s="269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</row>
    <row r="23" ht="12.75" customHeight="1">
      <c r="A23" s="269"/>
      <c r="B23" s="269"/>
      <c r="C23" s="269"/>
      <c r="D23" s="269"/>
      <c r="E23" s="269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</row>
    <row r="24" ht="12.75" customHeight="1">
      <c r="A24" s="269"/>
      <c r="B24" s="269"/>
      <c r="C24" s="269"/>
      <c r="D24" s="269"/>
      <c r="E24" s="269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</row>
    <row r="25" ht="12.75" customHeight="1">
      <c r="A25" s="269"/>
      <c r="B25" s="269"/>
      <c r="C25" s="269"/>
      <c r="D25" s="269"/>
      <c r="E25" s="269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</row>
    <row r="26" ht="12.75" customHeight="1">
      <c r="A26" s="269"/>
      <c r="B26" s="269"/>
      <c r="C26" s="269"/>
      <c r="D26" s="269"/>
      <c r="E26" s="269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</row>
    <row r="27" ht="12.75" customHeight="1">
      <c r="A27" s="269"/>
      <c r="B27" s="269"/>
      <c r="C27" s="269"/>
      <c r="D27" s="269"/>
      <c r="E27" s="269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</row>
    <row r="28" ht="12.75" customHeight="1">
      <c r="A28" s="269"/>
      <c r="B28" s="269"/>
      <c r="C28" s="269"/>
      <c r="D28" s="269"/>
      <c r="E28" s="269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</row>
    <row r="29" ht="12.75" customHeight="1">
      <c r="A29" s="269"/>
      <c r="B29" s="269"/>
      <c r="C29" s="269"/>
      <c r="D29" s="269"/>
      <c r="E29" s="269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</row>
    <row r="30" ht="12.75" customHeight="1">
      <c r="A30" s="269"/>
      <c r="B30" s="269"/>
      <c r="C30" s="269"/>
      <c r="D30" s="269"/>
      <c r="E30" s="269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</row>
    <row r="31" ht="12.75" customHeight="1">
      <c r="A31" s="269"/>
      <c r="B31" s="269"/>
      <c r="C31" s="269"/>
      <c r="D31" s="269"/>
      <c r="E31" s="269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</row>
    <row r="32" ht="12.75" customHeight="1">
      <c r="A32" s="269"/>
      <c r="B32" s="269"/>
      <c r="C32" s="269"/>
      <c r="D32" s="269"/>
      <c r="E32" s="269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</row>
    <row r="33" ht="12.75" customHeight="1">
      <c r="A33" s="269"/>
      <c r="B33" s="269"/>
      <c r="C33" s="269"/>
      <c r="D33" s="269"/>
      <c r="E33" s="269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</row>
    <row r="34" ht="12.75" customHeight="1">
      <c r="A34" s="269"/>
      <c r="B34" s="269"/>
      <c r="C34" s="269"/>
      <c r="D34" s="269"/>
      <c r="E34" s="269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</row>
    <row r="35" ht="12.75" customHeight="1">
      <c r="A35" s="269"/>
      <c r="B35" s="269"/>
      <c r="C35" s="269"/>
      <c r="D35" s="269"/>
      <c r="E35" s="269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</row>
    <row r="36" ht="12.75" customHeight="1">
      <c r="A36" s="269"/>
      <c r="B36" s="269"/>
      <c r="C36" s="269"/>
      <c r="D36" s="269"/>
      <c r="E36" s="269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</row>
    <row r="37" ht="12.75" customHeight="1">
      <c r="A37" s="269"/>
      <c r="B37" s="269"/>
      <c r="C37" s="269"/>
      <c r="D37" s="269"/>
      <c r="E37" s="269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</row>
    <row r="38" ht="12.75" customHeight="1">
      <c r="A38" s="269"/>
      <c r="B38" s="269"/>
      <c r="C38" s="269"/>
      <c r="D38" s="269"/>
      <c r="E38" s="269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</row>
    <row r="39" ht="12.75" customHeight="1">
      <c r="A39" s="269"/>
      <c r="B39" s="269"/>
      <c r="C39" s="269"/>
      <c r="D39" s="269"/>
      <c r="E39" s="269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</row>
    <row r="40" ht="12.75" customHeight="1">
      <c r="A40" s="269"/>
      <c r="B40" s="269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</row>
    <row r="41" ht="12.75" customHeight="1">
      <c r="A41" s="269"/>
      <c r="B41" s="269"/>
      <c r="C41" s="269"/>
      <c r="D41" s="269"/>
      <c r="E41" s="269"/>
      <c r="F41" s="269"/>
      <c r="G41" s="269"/>
      <c r="H41" s="269"/>
      <c r="I41" s="269"/>
      <c r="J41" s="269"/>
      <c r="K41" s="269"/>
      <c r="L41" s="269"/>
      <c r="M41" s="269"/>
      <c r="N41" s="269"/>
      <c r="O41" s="269"/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</row>
    <row r="42" ht="12.75" customHeight="1">
      <c r="A42" s="269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</row>
    <row r="43" ht="12.75" customHeight="1">
      <c r="A43" s="269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</row>
    <row r="44" ht="12.75" customHeight="1">
      <c r="A44" s="269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</row>
    <row r="45" ht="12.75" customHeight="1">
      <c r="A45" s="269"/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</row>
    <row r="46" ht="12.75" customHeight="1">
      <c r="A46" s="269"/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</row>
    <row r="47" ht="12.75" customHeight="1">
      <c r="A47" s="269"/>
      <c r="B47" s="269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</row>
    <row r="48" ht="12.75" customHeight="1">
      <c r="A48" s="269"/>
      <c r="B48" s="269"/>
      <c r="C48" s="269"/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</row>
    <row r="49" ht="12.75" customHeight="1">
      <c r="A49" s="269"/>
      <c r="B49" s="269"/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</row>
    <row r="50" ht="12.75" customHeight="1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</row>
    <row r="51" ht="12.75" customHeight="1">
      <c r="A51" s="269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</row>
    <row r="52" ht="12.75" customHeight="1">
      <c r="A52" s="269"/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269"/>
      <c r="T52" s="269"/>
      <c r="U52" s="269"/>
      <c r="V52" s="269"/>
      <c r="W52" s="269"/>
      <c r="X52" s="269"/>
      <c r="Y52" s="269"/>
      <c r="Z52" s="269"/>
    </row>
    <row r="53" ht="12.75" customHeight="1">
      <c r="A53" s="269"/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69"/>
    </row>
    <row r="54" ht="12.75" customHeigh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69"/>
    </row>
    <row r="55" ht="12.75" customHeigh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69"/>
    </row>
    <row r="56" ht="12.75" customHeight="1">
      <c r="A56" s="269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</row>
    <row r="57" ht="12.75" customHeight="1">
      <c r="A57" s="269"/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69"/>
    </row>
    <row r="58" ht="12.75" customHeight="1">
      <c r="A58" s="269"/>
      <c r="B58" s="269"/>
      <c r="C58" s="269"/>
      <c r="D58" s="269"/>
      <c r="E58" s="269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69"/>
    </row>
    <row r="59" ht="12.75" customHeigh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</row>
    <row r="60" ht="12.75" customHeight="1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</row>
    <row r="61" ht="12.75" customHeight="1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</row>
    <row r="62" ht="12.75" customHeight="1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</row>
    <row r="63" ht="12.75" customHeight="1">
      <c r="A63" s="269"/>
      <c r="B63" s="269"/>
      <c r="C63" s="269"/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69"/>
    </row>
    <row r="64" ht="12.75" customHeight="1">
      <c r="A64" s="269"/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69"/>
    </row>
    <row r="65" ht="12.75" customHeight="1">
      <c r="A65" s="269"/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</row>
    <row r="66" ht="12.75" customHeigh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</row>
    <row r="67" ht="12.75" customHeight="1">
      <c r="A67" s="269"/>
      <c r="B67" s="269"/>
      <c r="C67" s="269"/>
      <c r="D67" s="269"/>
      <c r="E67" s="269"/>
      <c r="F67" s="269"/>
      <c r="G67" s="269"/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69"/>
    </row>
    <row r="68" ht="12.75" customHeight="1">
      <c r="A68" s="26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</row>
    <row r="69" ht="12.75" customHeight="1">
      <c r="A69" s="26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</row>
    <row r="70" ht="12.75" customHeight="1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</row>
    <row r="71" ht="12.75" customHeight="1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</row>
    <row r="72" ht="12.75" customHeight="1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</row>
    <row r="73" ht="12.75" customHeight="1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</row>
    <row r="74" ht="12.75" customHeight="1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</row>
    <row r="75" ht="12.75" customHeight="1">
      <c r="A75" s="26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</row>
    <row r="76" ht="12.75" customHeight="1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</row>
    <row r="77" ht="12.75" customHeight="1">
      <c r="A77" s="26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</row>
    <row r="78" ht="12.75" customHeight="1">
      <c r="A78" s="269"/>
      <c r="B78" s="269"/>
      <c r="C78" s="269"/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269"/>
      <c r="Y78" s="269"/>
      <c r="Z78" s="269"/>
    </row>
    <row r="79" ht="12.75" customHeight="1">
      <c r="A79" s="26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</row>
    <row r="80" ht="12.75" customHeight="1">
      <c r="A80" s="269"/>
      <c r="B80" s="269"/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</row>
    <row r="81" ht="12.75" customHeight="1">
      <c r="A81" s="269"/>
      <c r="B81" s="269"/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</row>
    <row r="82" ht="12.75" customHeight="1">
      <c r="A82" s="269"/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</row>
    <row r="83" ht="12.75" customHeight="1">
      <c r="A83" s="269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</row>
    <row r="84" ht="12.75" customHeight="1">
      <c r="A84" s="269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69"/>
      <c r="Y84" s="269"/>
      <c r="Z84" s="269"/>
    </row>
    <row r="85" ht="12.75" customHeight="1">
      <c r="A85" s="269"/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</row>
    <row r="86" ht="12.75" customHeight="1">
      <c r="A86" s="269"/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</row>
    <row r="87" ht="12.75" customHeight="1">
      <c r="A87" s="269"/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69"/>
      <c r="Y87" s="269"/>
      <c r="Z87" s="269"/>
    </row>
    <row r="88" ht="12.75" customHeight="1">
      <c r="A88" s="269"/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269"/>
      <c r="Y88" s="269"/>
      <c r="Z88" s="269"/>
    </row>
    <row r="89" ht="12.75" customHeight="1">
      <c r="A89" s="269"/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</row>
    <row r="90" ht="12.75" customHeight="1">
      <c r="A90" s="269"/>
      <c r="B90" s="269"/>
      <c r="C90" s="269"/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269"/>
    </row>
    <row r="91" ht="12.75" customHeight="1">
      <c r="A91" s="269"/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</row>
    <row r="92" ht="12.75" customHeight="1">
      <c r="A92" s="269"/>
      <c r="B92" s="269"/>
      <c r="C92" s="269"/>
      <c r="D92" s="269"/>
      <c r="E92" s="269"/>
      <c r="F92" s="269"/>
      <c r="G92" s="269"/>
      <c r="H92" s="269"/>
      <c r="I92" s="269"/>
      <c r="J92" s="269"/>
      <c r="K92" s="269"/>
      <c r="L92" s="269"/>
      <c r="M92" s="269"/>
      <c r="N92" s="269"/>
      <c r="O92" s="269"/>
      <c r="P92" s="269"/>
      <c r="Q92" s="269"/>
      <c r="R92" s="269"/>
      <c r="S92" s="269"/>
      <c r="T92" s="269"/>
      <c r="U92" s="269"/>
      <c r="V92" s="269"/>
      <c r="W92" s="269"/>
      <c r="X92" s="269"/>
      <c r="Y92" s="269"/>
      <c r="Z92" s="269"/>
    </row>
    <row r="93" ht="12.75" customHeight="1">
      <c r="A93" s="269"/>
      <c r="B93" s="269"/>
      <c r="C93" s="269"/>
      <c r="D93" s="269"/>
      <c r="E93" s="269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</row>
    <row r="94" ht="12.75" customHeight="1">
      <c r="A94" s="269"/>
      <c r="B94" s="269"/>
      <c r="C94" s="269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69"/>
    </row>
    <row r="95" ht="12.75" customHeight="1">
      <c r="A95" s="269"/>
      <c r="B95" s="269"/>
      <c r="C95" s="269"/>
      <c r="D95" s="269"/>
      <c r="E95" s="269"/>
      <c r="F95" s="269"/>
      <c r="G95" s="269"/>
      <c r="H95" s="269"/>
      <c r="I95" s="269"/>
      <c r="J95" s="269"/>
      <c r="K95" s="269"/>
      <c r="L95" s="269"/>
      <c r="M95" s="269"/>
      <c r="N95" s="269"/>
      <c r="O95" s="269"/>
      <c r="P95" s="269"/>
      <c r="Q95" s="269"/>
      <c r="R95" s="269"/>
      <c r="S95" s="269"/>
      <c r="T95" s="269"/>
      <c r="U95" s="269"/>
      <c r="V95" s="269"/>
      <c r="W95" s="269"/>
      <c r="X95" s="269"/>
      <c r="Y95" s="269"/>
      <c r="Z95" s="269"/>
    </row>
    <row r="96" ht="12.75" customHeight="1">
      <c r="A96" s="269"/>
      <c r="B96" s="269"/>
      <c r="C96" s="269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</row>
    <row r="97" ht="12.75" customHeight="1">
      <c r="A97" s="269"/>
      <c r="B97" s="269"/>
      <c r="C97" s="269"/>
      <c r="D97" s="269"/>
      <c r="E97" s="269"/>
      <c r="F97" s="269"/>
      <c r="G97" s="269"/>
      <c r="H97" s="269"/>
      <c r="I97" s="269"/>
      <c r="J97" s="269"/>
      <c r="K97" s="269"/>
      <c r="L97" s="269"/>
      <c r="M97" s="269"/>
      <c r="N97" s="269"/>
      <c r="O97" s="269"/>
      <c r="P97" s="269"/>
      <c r="Q97" s="269"/>
      <c r="R97" s="269"/>
      <c r="S97" s="269"/>
      <c r="T97" s="269"/>
      <c r="U97" s="269"/>
      <c r="V97" s="269"/>
      <c r="W97" s="269"/>
      <c r="X97" s="269"/>
      <c r="Y97" s="269"/>
      <c r="Z97" s="269"/>
    </row>
    <row r="98" ht="12.75" customHeight="1">
      <c r="A98" s="269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69"/>
      <c r="Y98" s="269"/>
      <c r="Z98" s="269"/>
    </row>
    <row r="99" ht="12.75" customHeight="1">
      <c r="A99" s="269"/>
      <c r="B99" s="269"/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</row>
    <row r="100" ht="12.75" customHeight="1">
      <c r="A100" s="269"/>
      <c r="B100" s="269"/>
      <c r="C100" s="269"/>
      <c r="D100" s="269"/>
      <c r="E100" s="269"/>
      <c r="F100" s="269"/>
      <c r="G100" s="269"/>
      <c r="H100" s="269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</row>
    <row r="101" ht="12.75" customHeight="1">
      <c r="A101" s="269"/>
      <c r="B101" s="269"/>
      <c r="C101" s="269"/>
      <c r="D101" s="269"/>
      <c r="E101" s="269"/>
      <c r="F101" s="269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</row>
    <row r="102" ht="12.75" customHeight="1">
      <c r="A102" s="269"/>
      <c r="B102" s="269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</row>
    <row r="103" ht="12.75" customHeigh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69"/>
      <c r="S103" s="269"/>
      <c r="T103" s="269"/>
      <c r="U103" s="269"/>
      <c r="V103" s="269"/>
      <c r="W103" s="269"/>
      <c r="X103" s="269"/>
      <c r="Y103" s="269"/>
      <c r="Z103" s="269"/>
    </row>
    <row r="104" ht="12.75" customHeight="1">
      <c r="A104" s="269"/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</row>
    <row r="105" ht="12.75" customHeigh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  <c r="X105" s="269"/>
      <c r="Y105" s="269"/>
      <c r="Z105" s="269"/>
    </row>
    <row r="106" ht="12.75" customHeight="1">
      <c r="A106" s="269"/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69"/>
      <c r="V106" s="269"/>
      <c r="W106" s="269"/>
      <c r="X106" s="269"/>
      <c r="Y106" s="269"/>
      <c r="Z106" s="269"/>
    </row>
    <row r="107" ht="12.75" customHeight="1">
      <c r="A107" s="269"/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69"/>
      <c r="U107" s="269"/>
      <c r="V107" s="269"/>
      <c r="W107" s="269"/>
      <c r="X107" s="269"/>
      <c r="Y107" s="269"/>
      <c r="Z107" s="269"/>
    </row>
    <row r="108" ht="12.75" customHeight="1">
      <c r="A108" s="269"/>
      <c r="B108" s="269"/>
      <c r="C108" s="269"/>
      <c r="D108" s="269"/>
      <c r="E108" s="269"/>
      <c r="F108" s="269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9"/>
      <c r="S108" s="269"/>
      <c r="T108" s="269"/>
      <c r="U108" s="269"/>
      <c r="V108" s="269"/>
      <c r="W108" s="269"/>
      <c r="X108" s="269"/>
      <c r="Y108" s="269"/>
      <c r="Z108" s="269"/>
    </row>
    <row r="109" ht="12.75" customHeight="1">
      <c r="A109" s="269"/>
      <c r="B109" s="269"/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</row>
    <row r="110" ht="12.75" customHeight="1">
      <c r="A110" s="269"/>
      <c r="B110" s="269"/>
      <c r="C110" s="269"/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69"/>
      <c r="Y110" s="269"/>
      <c r="Z110" s="269"/>
    </row>
    <row r="111" ht="12.75" customHeight="1">
      <c r="A111" s="269"/>
      <c r="B111" s="269"/>
      <c r="C111" s="269"/>
      <c r="D111" s="269"/>
      <c r="E111" s="269"/>
      <c r="F111" s="269"/>
      <c r="G111" s="269"/>
      <c r="H111" s="269"/>
      <c r="I111" s="269"/>
      <c r="J111" s="269"/>
      <c r="K111" s="269"/>
      <c r="L111" s="269"/>
      <c r="M111" s="269"/>
      <c r="N111" s="269"/>
      <c r="O111" s="269"/>
      <c r="P111" s="269"/>
      <c r="Q111" s="269"/>
      <c r="R111" s="269"/>
      <c r="S111" s="269"/>
      <c r="T111" s="269"/>
      <c r="U111" s="269"/>
      <c r="V111" s="269"/>
      <c r="W111" s="269"/>
      <c r="X111" s="269"/>
      <c r="Y111" s="269"/>
      <c r="Z111" s="269"/>
    </row>
    <row r="112" ht="12.75" customHeight="1">
      <c r="A112" s="269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9"/>
      <c r="M112" s="269"/>
      <c r="N112" s="269"/>
      <c r="O112" s="269"/>
      <c r="P112" s="269"/>
      <c r="Q112" s="269"/>
      <c r="R112" s="269"/>
      <c r="S112" s="269"/>
      <c r="T112" s="269"/>
      <c r="U112" s="269"/>
      <c r="V112" s="269"/>
      <c r="W112" s="269"/>
      <c r="X112" s="269"/>
      <c r="Y112" s="269"/>
      <c r="Z112" s="269"/>
    </row>
    <row r="113" ht="12.75" customHeight="1">
      <c r="A113" s="269"/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9"/>
      <c r="M113" s="269"/>
      <c r="N113" s="269"/>
      <c r="O113" s="269"/>
      <c r="P113" s="269"/>
      <c r="Q113" s="269"/>
      <c r="R113" s="269"/>
      <c r="S113" s="269"/>
      <c r="T113" s="269"/>
      <c r="U113" s="269"/>
      <c r="V113" s="269"/>
      <c r="W113" s="269"/>
      <c r="X113" s="269"/>
      <c r="Y113" s="269"/>
      <c r="Z113" s="269"/>
    </row>
    <row r="114" ht="12.75" customHeight="1">
      <c r="A114" s="269"/>
      <c r="B114" s="269"/>
      <c r="C114" s="269"/>
      <c r="D114" s="269"/>
      <c r="E114" s="269"/>
      <c r="F114" s="269"/>
      <c r="G114" s="269"/>
      <c r="H114" s="269"/>
      <c r="I114" s="269"/>
      <c r="J114" s="269"/>
      <c r="K114" s="269"/>
      <c r="L114" s="269"/>
      <c r="M114" s="269"/>
      <c r="N114" s="269"/>
      <c r="O114" s="269"/>
      <c r="P114" s="269"/>
      <c r="Q114" s="269"/>
      <c r="R114" s="269"/>
      <c r="S114" s="269"/>
      <c r="T114" s="269"/>
      <c r="U114" s="269"/>
      <c r="V114" s="269"/>
      <c r="W114" s="269"/>
      <c r="X114" s="269"/>
      <c r="Y114" s="269"/>
      <c r="Z114" s="269"/>
    </row>
    <row r="115" ht="12.75" customHeight="1">
      <c r="A115" s="269"/>
      <c r="B115" s="269"/>
      <c r="C115" s="269"/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69"/>
      <c r="O115" s="269"/>
      <c r="P115" s="269"/>
      <c r="Q115" s="269"/>
      <c r="R115" s="269"/>
      <c r="S115" s="269"/>
      <c r="T115" s="269"/>
      <c r="U115" s="269"/>
      <c r="V115" s="269"/>
      <c r="W115" s="269"/>
      <c r="X115" s="269"/>
      <c r="Y115" s="269"/>
      <c r="Z115" s="269"/>
    </row>
    <row r="116" ht="12.75" customHeight="1">
      <c r="A116" s="269"/>
      <c r="B116" s="269"/>
      <c r="C116" s="269"/>
      <c r="D116" s="269"/>
      <c r="E116" s="269"/>
      <c r="F116" s="269"/>
      <c r="G116" s="269"/>
      <c r="H116" s="269"/>
      <c r="I116" s="269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69"/>
      <c r="U116" s="269"/>
      <c r="V116" s="269"/>
      <c r="W116" s="269"/>
      <c r="X116" s="269"/>
      <c r="Y116" s="269"/>
      <c r="Z116" s="269"/>
    </row>
    <row r="117" ht="12.75" customHeight="1">
      <c r="A117" s="269"/>
      <c r="B117" s="269"/>
      <c r="C117" s="269"/>
      <c r="D117" s="269"/>
      <c r="E117" s="269"/>
      <c r="F117" s="269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69"/>
      <c r="S117" s="269"/>
      <c r="T117" s="269"/>
      <c r="U117" s="269"/>
      <c r="V117" s="269"/>
      <c r="W117" s="269"/>
      <c r="X117" s="269"/>
      <c r="Y117" s="269"/>
      <c r="Z117" s="269"/>
    </row>
    <row r="118" ht="12.75" customHeight="1">
      <c r="A118" s="269"/>
      <c r="B118" s="269"/>
      <c r="C118" s="269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</row>
    <row r="119" ht="12.75" customHeight="1">
      <c r="A119" s="269"/>
      <c r="B119" s="269"/>
      <c r="C119" s="269"/>
      <c r="D119" s="269"/>
      <c r="E119" s="269"/>
      <c r="F119" s="269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69"/>
      <c r="U119" s="269"/>
      <c r="V119" s="269"/>
      <c r="W119" s="269"/>
      <c r="X119" s="269"/>
      <c r="Y119" s="269"/>
      <c r="Z119" s="269"/>
    </row>
    <row r="120" ht="12.75" customHeight="1">
      <c r="A120" s="269"/>
      <c r="B120" s="269"/>
      <c r="C120" s="269"/>
      <c r="D120" s="269"/>
      <c r="E120" s="269"/>
      <c r="F120" s="269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69"/>
      <c r="S120" s="269"/>
      <c r="T120" s="269"/>
      <c r="U120" s="269"/>
      <c r="V120" s="269"/>
      <c r="W120" s="269"/>
      <c r="X120" s="269"/>
      <c r="Y120" s="269"/>
      <c r="Z120" s="269"/>
    </row>
    <row r="121" ht="12.75" customHeight="1">
      <c r="A121" s="269"/>
      <c r="B121" s="269"/>
      <c r="C121" s="269"/>
      <c r="D121" s="269"/>
      <c r="E121" s="269"/>
      <c r="F121" s="269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</row>
    <row r="122" ht="12.75" customHeight="1">
      <c r="A122" s="269"/>
      <c r="B122" s="269"/>
      <c r="C122" s="269"/>
      <c r="D122" s="269"/>
      <c r="E122" s="269"/>
      <c r="F122" s="269"/>
      <c r="G122" s="269"/>
      <c r="H122" s="269"/>
      <c r="I122" s="269"/>
      <c r="J122" s="269"/>
      <c r="K122" s="269"/>
      <c r="L122" s="269"/>
      <c r="M122" s="269"/>
      <c r="N122" s="269"/>
      <c r="O122" s="269"/>
      <c r="P122" s="269"/>
      <c r="Q122" s="269"/>
      <c r="R122" s="269"/>
      <c r="S122" s="269"/>
      <c r="T122" s="269"/>
      <c r="U122" s="269"/>
      <c r="V122" s="269"/>
      <c r="W122" s="269"/>
      <c r="X122" s="269"/>
      <c r="Y122" s="269"/>
      <c r="Z122" s="269"/>
    </row>
    <row r="123" ht="12.75" customHeight="1">
      <c r="A123" s="269"/>
      <c r="B123" s="269"/>
      <c r="C123" s="269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</row>
    <row r="124" ht="12.75" customHeight="1">
      <c r="A124" s="269"/>
      <c r="B124" s="269"/>
      <c r="C124" s="269"/>
      <c r="D124" s="269"/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269"/>
      <c r="Q124" s="269"/>
      <c r="R124" s="269"/>
      <c r="S124" s="269"/>
      <c r="T124" s="269"/>
      <c r="U124" s="269"/>
      <c r="V124" s="269"/>
      <c r="W124" s="269"/>
      <c r="X124" s="269"/>
      <c r="Y124" s="269"/>
      <c r="Z124" s="269"/>
    </row>
    <row r="125" ht="12.75" customHeight="1">
      <c r="A125" s="269"/>
      <c r="B125" s="269"/>
      <c r="C125" s="269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</row>
    <row r="126" ht="12.75" customHeight="1">
      <c r="A126" s="269"/>
      <c r="B126" s="269"/>
      <c r="C126" s="269"/>
      <c r="D126" s="269"/>
      <c r="E126" s="269"/>
      <c r="F126" s="269"/>
      <c r="G126" s="269"/>
      <c r="H126" s="269"/>
      <c r="I126" s="269"/>
      <c r="J126" s="269"/>
      <c r="K126" s="269"/>
      <c r="L126" s="269"/>
      <c r="M126" s="269"/>
      <c r="N126" s="269"/>
      <c r="O126" s="269"/>
      <c r="P126" s="269"/>
      <c r="Q126" s="269"/>
      <c r="R126" s="269"/>
      <c r="S126" s="269"/>
      <c r="T126" s="269"/>
      <c r="U126" s="269"/>
      <c r="V126" s="269"/>
      <c r="W126" s="269"/>
      <c r="X126" s="269"/>
      <c r="Y126" s="269"/>
      <c r="Z126" s="269"/>
    </row>
    <row r="127" ht="12.75" customHeight="1">
      <c r="A127" s="269"/>
      <c r="B127" s="269"/>
      <c r="C127" s="269"/>
      <c r="D127" s="269"/>
      <c r="E127" s="269"/>
      <c r="F127" s="269"/>
      <c r="G127" s="269"/>
      <c r="H127" s="269"/>
      <c r="I127" s="269"/>
      <c r="J127" s="269"/>
      <c r="K127" s="269"/>
      <c r="L127" s="269"/>
      <c r="M127" s="269"/>
      <c r="N127" s="269"/>
      <c r="O127" s="269"/>
      <c r="P127" s="269"/>
      <c r="Q127" s="269"/>
      <c r="R127" s="269"/>
      <c r="S127" s="269"/>
      <c r="T127" s="269"/>
      <c r="U127" s="269"/>
      <c r="V127" s="269"/>
      <c r="W127" s="269"/>
      <c r="X127" s="269"/>
      <c r="Y127" s="269"/>
      <c r="Z127" s="269"/>
    </row>
    <row r="128" ht="12.75" customHeight="1">
      <c r="A128" s="269"/>
      <c r="B128" s="269"/>
      <c r="C128" s="269"/>
      <c r="D128" s="269"/>
      <c r="E128" s="269"/>
      <c r="F128" s="269"/>
      <c r="G128" s="269"/>
      <c r="H128" s="269"/>
      <c r="I128" s="269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</row>
    <row r="129" ht="12.75" customHeight="1">
      <c r="A129" s="269"/>
      <c r="B129" s="269"/>
      <c r="C129" s="269"/>
      <c r="D129" s="269"/>
      <c r="E129" s="269"/>
      <c r="F129" s="269"/>
      <c r="G129" s="269"/>
      <c r="H129" s="269"/>
      <c r="I129" s="269"/>
      <c r="J129" s="269"/>
      <c r="K129" s="269"/>
      <c r="L129" s="269"/>
      <c r="M129" s="269"/>
      <c r="N129" s="269"/>
      <c r="O129" s="269"/>
      <c r="P129" s="269"/>
      <c r="Q129" s="269"/>
      <c r="R129" s="269"/>
      <c r="S129" s="269"/>
      <c r="T129" s="269"/>
      <c r="U129" s="269"/>
      <c r="V129" s="269"/>
      <c r="W129" s="269"/>
      <c r="X129" s="269"/>
      <c r="Y129" s="269"/>
      <c r="Z129" s="269"/>
    </row>
    <row r="130" ht="12.75" customHeight="1">
      <c r="A130" s="269"/>
      <c r="B130" s="269"/>
      <c r="C130" s="269"/>
      <c r="D130" s="269"/>
      <c r="E130" s="269"/>
      <c r="F130" s="269"/>
      <c r="G130" s="269"/>
      <c r="H130" s="269"/>
      <c r="I130" s="269"/>
      <c r="J130" s="269"/>
      <c r="K130" s="269"/>
      <c r="L130" s="269"/>
      <c r="M130" s="269"/>
      <c r="N130" s="269"/>
      <c r="O130" s="269"/>
      <c r="P130" s="269"/>
      <c r="Q130" s="269"/>
      <c r="R130" s="269"/>
      <c r="S130" s="269"/>
      <c r="T130" s="269"/>
      <c r="U130" s="269"/>
      <c r="V130" s="269"/>
      <c r="W130" s="269"/>
      <c r="X130" s="269"/>
      <c r="Y130" s="269"/>
      <c r="Z130" s="269"/>
    </row>
    <row r="131" ht="12.75" customHeight="1">
      <c r="A131" s="269"/>
      <c r="B131" s="269"/>
      <c r="C131" s="269"/>
      <c r="D131" s="269"/>
      <c r="E131" s="269"/>
      <c r="F131" s="269"/>
      <c r="G131" s="269"/>
      <c r="H131" s="269"/>
      <c r="I131" s="269"/>
      <c r="J131" s="269"/>
      <c r="K131" s="269"/>
      <c r="L131" s="269"/>
      <c r="M131" s="269"/>
      <c r="N131" s="269"/>
      <c r="O131" s="269"/>
      <c r="P131" s="269"/>
      <c r="Q131" s="269"/>
      <c r="R131" s="269"/>
      <c r="S131" s="269"/>
      <c r="T131" s="269"/>
      <c r="U131" s="269"/>
      <c r="V131" s="269"/>
      <c r="W131" s="269"/>
      <c r="X131" s="269"/>
      <c r="Y131" s="269"/>
      <c r="Z131" s="269"/>
    </row>
    <row r="132" ht="12.75" customHeight="1">
      <c r="A132" s="269"/>
      <c r="B132" s="269"/>
      <c r="C132" s="269"/>
      <c r="D132" s="269"/>
      <c r="E132" s="269"/>
      <c r="F132" s="269"/>
      <c r="G132" s="269"/>
      <c r="H132" s="269"/>
      <c r="I132" s="269"/>
      <c r="J132" s="269"/>
      <c r="K132" s="269"/>
      <c r="L132" s="269"/>
      <c r="M132" s="269"/>
      <c r="N132" s="269"/>
      <c r="O132" s="269"/>
      <c r="P132" s="269"/>
      <c r="Q132" s="269"/>
      <c r="R132" s="269"/>
      <c r="S132" s="269"/>
      <c r="T132" s="269"/>
      <c r="U132" s="269"/>
      <c r="V132" s="269"/>
      <c r="W132" s="269"/>
      <c r="X132" s="269"/>
      <c r="Y132" s="269"/>
      <c r="Z132" s="269"/>
    </row>
    <row r="133" ht="12.75" customHeight="1">
      <c r="A133" s="269"/>
      <c r="B133" s="269"/>
      <c r="C133" s="269"/>
      <c r="D133" s="269"/>
      <c r="E133" s="269"/>
      <c r="F133" s="269"/>
      <c r="G133" s="269"/>
      <c r="H133" s="269"/>
      <c r="I133" s="269"/>
      <c r="J133" s="269"/>
      <c r="K133" s="269"/>
      <c r="L133" s="269"/>
      <c r="M133" s="269"/>
      <c r="N133" s="269"/>
      <c r="O133" s="269"/>
      <c r="P133" s="269"/>
      <c r="Q133" s="269"/>
      <c r="R133" s="269"/>
      <c r="S133" s="269"/>
      <c r="T133" s="269"/>
      <c r="U133" s="269"/>
      <c r="V133" s="269"/>
      <c r="W133" s="269"/>
      <c r="X133" s="269"/>
      <c r="Y133" s="269"/>
      <c r="Z133" s="269"/>
    </row>
    <row r="134" ht="12.75" customHeight="1">
      <c r="A134" s="269"/>
      <c r="B134" s="269"/>
      <c r="C134" s="269"/>
      <c r="D134" s="269"/>
      <c r="E134" s="269"/>
      <c r="F134" s="269"/>
      <c r="G134" s="269"/>
      <c r="H134" s="269"/>
      <c r="I134" s="269"/>
      <c r="J134" s="269"/>
      <c r="K134" s="269"/>
      <c r="L134" s="269"/>
      <c r="M134" s="269"/>
      <c r="N134" s="269"/>
      <c r="O134" s="269"/>
      <c r="P134" s="269"/>
      <c r="Q134" s="269"/>
      <c r="R134" s="269"/>
      <c r="S134" s="269"/>
      <c r="T134" s="269"/>
      <c r="U134" s="269"/>
      <c r="V134" s="269"/>
      <c r="W134" s="269"/>
      <c r="X134" s="269"/>
      <c r="Y134" s="269"/>
      <c r="Z134" s="269"/>
    </row>
    <row r="135" ht="12.75" customHeight="1">
      <c r="A135" s="269"/>
      <c r="B135" s="269"/>
      <c r="C135" s="269"/>
      <c r="D135" s="269"/>
      <c r="E135" s="269"/>
      <c r="F135" s="269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69"/>
      <c r="X135" s="269"/>
      <c r="Y135" s="269"/>
      <c r="Z135" s="269"/>
    </row>
    <row r="136" ht="12.75" customHeight="1">
      <c r="A136" s="269"/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</row>
    <row r="137" ht="12.75" customHeight="1">
      <c r="A137" s="269"/>
      <c r="B137" s="269"/>
      <c r="C137" s="269"/>
      <c r="D137" s="269"/>
      <c r="E137" s="269"/>
      <c r="F137" s="269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</row>
    <row r="138" ht="12.75" customHeight="1">
      <c r="A138" s="269"/>
      <c r="B138" s="269"/>
      <c r="C138" s="269"/>
      <c r="D138" s="269"/>
      <c r="E138" s="269"/>
      <c r="F138" s="269"/>
      <c r="G138" s="269"/>
      <c r="H138" s="269"/>
      <c r="I138" s="269"/>
      <c r="J138" s="269"/>
      <c r="K138" s="269"/>
      <c r="L138" s="269"/>
      <c r="M138" s="269"/>
      <c r="N138" s="269"/>
      <c r="O138" s="269"/>
      <c r="P138" s="269"/>
      <c r="Q138" s="269"/>
      <c r="R138" s="269"/>
      <c r="S138" s="269"/>
      <c r="T138" s="269"/>
      <c r="U138" s="269"/>
      <c r="V138" s="269"/>
      <c r="W138" s="269"/>
      <c r="X138" s="269"/>
      <c r="Y138" s="269"/>
      <c r="Z138" s="269"/>
    </row>
    <row r="139" ht="12.75" customHeight="1">
      <c r="A139" s="269"/>
      <c r="B139" s="269"/>
      <c r="C139" s="269"/>
      <c r="D139" s="269"/>
      <c r="E139" s="269"/>
      <c r="F139" s="269"/>
      <c r="G139" s="269"/>
      <c r="H139" s="269"/>
      <c r="I139" s="269"/>
      <c r="J139" s="269"/>
      <c r="K139" s="269"/>
      <c r="L139" s="269"/>
      <c r="M139" s="269"/>
      <c r="N139" s="269"/>
      <c r="O139" s="269"/>
      <c r="P139" s="269"/>
      <c r="Q139" s="269"/>
      <c r="R139" s="269"/>
      <c r="S139" s="269"/>
      <c r="T139" s="269"/>
      <c r="U139" s="269"/>
      <c r="V139" s="269"/>
      <c r="W139" s="269"/>
      <c r="X139" s="269"/>
      <c r="Y139" s="269"/>
      <c r="Z139" s="269"/>
    </row>
    <row r="140" ht="12.75" customHeight="1">
      <c r="A140" s="269"/>
      <c r="B140" s="269"/>
      <c r="C140" s="269"/>
      <c r="D140" s="269"/>
      <c r="E140" s="269"/>
      <c r="F140" s="269"/>
      <c r="G140" s="269"/>
      <c r="H140" s="269"/>
      <c r="I140" s="269"/>
      <c r="J140" s="269"/>
      <c r="K140" s="269"/>
      <c r="L140" s="269"/>
      <c r="M140" s="269"/>
      <c r="N140" s="269"/>
      <c r="O140" s="269"/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69"/>
    </row>
    <row r="141" ht="12.75" customHeight="1">
      <c r="A141" s="269"/>
      <c r="B141" s="269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69"/>
      <c r="T141" s="269"/>
      <c r="U141" s="269"/>
      <c r="V141" s="269"/>
      <c r="W141" s="269"/>
      <c r="X141" s="269"/>
      <c r="Y141" s="269"/>
      <c r="Z141" s="269"/>
    </row>
    <row r="142" ht="12.75" customHeight="1">
      <c r="A142" s="269"/>
      <c r="B142" s="269"/>
      <c r="C142" s="269"/>
      <c r="D142" s="269"/>
      <c r="E142" s="269"/>
      <c r="F142" s="269"/>
      <c r="G142" s="269"/>
      <c r="H142" s="269"/>
      <c r="I142" s="269"/>
      <c r="J142" s="269"/>
      <c r="K142" s="269"/>
      <c r="L142" s="269"/>
      <c r="M142" s="269"/>
      <c r="N142" s="269"/>
      <c r="O142" s="269"/>
      <c r="P142" s="269"/>
      <c r="Q142" s="269"/>
      <c r="R142" s="269"/>
      <c r="S142" s="269"/>
      <c r="T142" s="269"/>
      <c r="U142" s="269"/>
      <c r="V142" s="269"/>
      <c r="W142" s="269"/>
      <c r="X142" s="269"/>
      <c r="Y142" s="269"/>
      <c r="Z142" s="269"/>
    </row>
    <row r="143" ht="12.75" customHeight="1">
      <c r="A143" s="269"/>
      <c r="B143" s="269"/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</row>
    <row r="144" ht="12.75" customHeight="1">
      <c r="A144" s="269"/>
      <c r="B144" s="269"/>
      <c r="C144" s="269"/>
      <c r="D144" s="269"/>
      <c r="E144" s="269"/>
      <c r="F144" s="269"/>
      <c r="G144" s="269"/>
      <c r="H144" s="269"/>
      <c r="I144" s="269"/>
      <c r="J144" s="269"/>
      <c r="K144" s="269"/>
      <c r="L144" s="269"/>
      <c r="M144" s="269"/>
      <c r="N144" s="269"/>
      <c r="O144" s="269"/>
      <c r="P144" s="269"/>
      <c r="Q144" s="269"/>
      <c r="R144" s="269"/>
      <c r="S144" s="269"/>
      <c r="T144" s="269"/>
      <c r="U144" s="269"/>
      <c r="V144" s="269"/>
      <c r="W144" s="269"/>
      <c r="X144" s="269"/>
      <c r="Y144" s="269"/>
      <c r="Z144" s="269"/>
    </row>
    <row r="145" ht="12.75" customHeight="1">
      <c r="A145" s="269"/>
      <c r="B145" s="269"/>
      <c r="C145" s="269"/>
      <c r="D145" s="269"/>
      <c r="E145" s="269"/>
      <c r="F145" s="269"/>
      <c r="G145" s="269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69"/>
      <c r="S145" s="269"/>
      <c r="T145" s="269"/>
      <c r="U145" s="269"/>
      <c r="V145" s="269"/>
      <c r="W145" s="269"/>
      <c r="X145" s="269"/>
      <c r="Y145" s="269"/>
      <c r="Z145" s="269"/>
    </row>
    <row r="146" ht="12.75" customHeight="1">
      <c r="A146" s="269"/>
      <c r="B146" s="269"/>
      <c r="C146" s="269"/>
      <c r="D146" s="269"/>
      <c r="E146" s="269"/>
      <c r="F146" s="269"/>
      <c r="G146" s="269"/>
      <c r="H146" s="269"/>
      <c r="I146" s="269"/>
      <c r="J146" s="269"/>
      <c r="K146" s="269"/>
      <c r="L146" s="269"/>
      <c r="M146" s="269"/>
      <c r="N146" s="269"/>
      <c r="O146" s="269"/>
      <c r="P146" s="269"/>
      <c r="Q146" s="269"/>
      <c r="R146" s="269"/>
      <c r="S146" s="269"/>
      <c r="T146" s="269"/>
      <c r="U146" s="269"/>
      <c r="V146" s="269"/>
      <c r="W146" s="269"/>
      <c r="X146" s="269"/>
      <c r="Y146" s="269"/>
      <c r="Z146" s="269"/>
    </row>
    <row r="147" ht="12.75" customHeight="1">
      <c r="A147" s="269"/>
      <c r="B147" s="269"/>
      <c r="C147" s="269"/>
      <c r="D147" s="269"/>
      <c r="E147" s="269"/>
      <c r="F147" s="269"/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69"/>
    </row>
    <row r="148" ht="12.75" customHeight="1">
      <c r="A148" s="269"/>
      <c r="B148" s="269"/>
      <c r="C148" s="269"/>
      <c r="D148" s="269"/>
      <c r="E148" s="269"/>
      <c r="F148" s="269"/>
      <c r="G148" s="269"/>
      <c r="H148" s="269"/>
      <c r="I148" s="269"/>
      <c r="J148" s="269"/>
      <c r="K148" s="269"/>
      <c r="L148" s="269"/>
      <c r="M148" s="269"/>
      <c r="N148" s="269"/>
      <c r="O148" s="269"/>
      <c r="P148" s="269"/>
      <c r="Q148" s="269"/>
      <c r="R148" s="269"/>
      <c r="S148" s="269"/>
      <c r="T148" s="269"/>
      <c r="U148" s="269"/>
      <c r="V148" s="269"/>
      <c r="W148" s="269"/>
      <c r="X148" s="269"/>
      <c r="Y148" s="269"/>
      <c r="Z148" s="269"/>
    </row>
    <row r="149" ht="12.75" customHeight="1">
      <c r="A149" s="269"/>
      <c r="B149" s="269"/>
      <c r="C149" s="269"/>
      <c r="D149" s="269"/>
      <c r="E149" s="269"/>
      <c r="F149" s="269"/>
      <c r="G149" s="269"/>
      <c r="H149" s="269"/>
      <c r="I149" s="269"/>
      <c r="J149" s="269"/>
      <c r="K149" s="269"/>
      <c r="L149" s="269"/>
      <c r="M149" s="269"/>
      <c r="N149" s="269"/>
      <c r="O149" s="269"/>
      <c r="P149" s="269"/>
      <c r="Q149" s="269"/>
      <c r="R149" s="269"/>
      <c r="S149" s="269"/>
      <c r="T149" s="269"/>
      <c r="U149" s="269"/>
      <c r="V149" s="269"/>
      <c r="W149" s="269"/>
      <c r="X149" s="269"/>
      <c r="Y149" s="269"/>
      <c r="Z149" s="269"/>
    </row>
    <row r="150" ht="12.75" customHeight="1">
      <c r="A150" s="269"/>
      <c r="B150" s="269"/>
      <c r="C150" s="269"/>
      <c r="D150" s="269"/>
      <c r="E150" s="269"/>
      <c r="F150" s="269"/>
      <c r="G150" s="269"/>
      <c r="H150" s="269"/>
      <c r="I150" s="269"/>
      <c r="J150" s="269"/>
      <c r="K150" s="269"/>
      <c r="L150" s="269"/>
      <c r="M150" s="269"/>
      <c r="N150" s="269"/>
      <c r="O150" s="269"/>
      <c r="P150" s="269"/>
      <c r="Q150" s="269"/>
      <c r="R150" s="269"/>
      <c r="S150" s="269"/>
      <c r="T150" s="269"/>
      <c r="U150" s="269"/>
      <c r="V150" s="269"/>
      <c r="W150" s="269"/>
      <c r="X150" s="269"/>
      <c r="Y150" s="269"/>
      <c r="Z150" s="269"/>
    </row>
    <row r="151" ht="12.75" customHeight="1">
      <c r="A151" s="269"/>
      <c r="B151" s="269"/>
      <c r="C151" s="269"/>
      <c r="D151" s="269"/>
      <c r="E151" s="269"/>
      <c r="F151" s="269"/>
      <c r="G151" s="269"/>
      <c r="H151" s="269"/>
      <c r="I151" s="269"/>
      <c r="J151" s="269"/>
      <c r="K151" s="269"/>
      <c r="L151" s="269"/>
      <c r="M151" s="269"/>
      <c r="N151" s="269"/>
      <c r="O151" s="269"/>
      <c r="P151" s="269"/>
      <c r="Q151" s="269"/>
      <c r="R151" s="269"/>
      <c r="S151" s="269"/>
      <c r="T151" s="269"/>
      <c r="U151" s="269"/>
      <c r="V151" s="269"/>
      <c r="W151" s="269"/>
      <c r="X151" s="269"/>
      <c r="Y151" s="269"/>
      <c r="Z151" s="269"/>
    </row>
    <row r="152" ht="12.75" customHeight="1">
      <c r="A152" s="269"/>
      <c r="B152" s="269"/>
      <c r="C152" s="269"/>
      <c r="D152" s="269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</row>
    <row r="153" ht="12.75" customHeight="1">
      <c r="A153" s="269"/>
      <c r="B153" s="269"/>
      <c r="C153" s="269"/>
      <c r="D153" s="269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</row>
    <row r="154" ht="12.75" customHeight="1">
      <c r="A154" s="269"/>
      <c r="B154" s="269"/>
      <c r="C154" s="269"/>
      <c r="D154" s="269"/>
      <c r="E154" s="269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69"/>
      <c r="S154" s="269"/>
      <c r="T154" s="269"/>
      <c r="U154" s="269"/>
      <c r="V154" s="269"/>
      <c r="W154" s="269"/>
      <c r="X154" s="269"/>
      <c r="Y154" s="269"/>
      <c r="Z154" s="269"/>
    </row>
    <row r="155" ht="12.75" customHeight="1">
      <c r="A155" s="269"/>
      <c r="B155" s="269"/>
      <c r="C155" s="269"/>
      <c r="D155" s="269"/>
      <c r="E155" s="269"/>
      <c r="F155" s="269"/>
      <c r="G155" s="269"/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69"/>
      <c r="X155" s="269"/>
      <c r="Y155" s="269"/>
      <c r="Z155" s="269"/>
    </row>
    <row r="156" ht="12.75" customHeight="1">
      <c r="A156" s="269"/>
      <c r="B156" s="269"/>
      <c r="C156" s="269"/>
      <c r="D156" s="269"/>
      <c r="E156" s="269"/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69"/>
      <c r="Q156" s="269"/>
      <c r="R156" s="269"/>
      <c r="S156" s="269"/>
      <c r="T156" s="269"/>
      <c r="U156" s="269"/>
      <c r="V156" s="269"/>
      <c r="W156" s="269"/>
      <c r="X156" s="269"/>
      <c r="Y156" s="269"/>
      <c r="Z156" s="269"/>
    </row>
    <row r="157" ht="12.75" customHeight="1">
      <c r="A157" s="269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269"/>
      <c r="Q157" s="269"/>
      <c r="R157" s="269"/>
      <c r="S157" s="269"/>
      <c r="T157" s="269"/>
      <c r="U157" s="269"/>
      <c r="V157" s="269"/>
      <c r="W157" s="269"/>
      <c r="X157" s="269"/>
      <c r="Y157" s="269"/>
      <c r="Z157" s="269"/>
    </row>
    <row r="158" ht="12.75" customHeight="1">
      <c r="A158" s="269"/>
      <c r="B158" s="269"/>
      <c r="C158" s="269"/>
      <c r="D158" s="269"/>
      <c r="E158" s="269"/>
      <c r="F158" s="269"/>
      <c r="G158" s="269"/>
      <c r="H158" s="269"/>
      <c r="I158" s="269"/>
      <c r="J158" s="269"/>
      <c r="K158" s="269"/>
      <c r="L158" s="269"/>
      <c r="M158" s="269"/>
      <c r="N158" s="269"/>
      <c r="O158" s="269"/>
      <c r="P158" s="269"/>
      <c r="Q158" s="269"/>
      <c r="R158" s="269"/>
      <c r="S158" s="269"/>
      <c r="T158" s="269"/>
      <c r="U158" s="269"/>
      <c r="V158" s="269"/>
      <c r="W158" s="269"/>
      <c r="X158" s="269"/>
      <c r="Y158" s="269"/>
      <c r="Z158" s="269"/>
    </row>
    <row r="159" ht="12.75" customHeight="1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269"/>
      <c r="Q159" s="269"/>
      <c r="R159" s="269"/>
      <c r="S159" s="269"/>
      <c r="T159" s="269"/>
      <c r="U159" s="269"/>
      <c r="V159" s="269"/>
      <c r="W159" s="269"/>
      <c r="X159" s="269"/>
      <c r="Y159" s="269"/>
      <c r="Z159" s="269"/>
    </row>
    <row r="160" ht="12.75" customHeight="1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  <c r="T160" s="269"/>
      <c r="U160" s="269"/>
      <c r="V160" s="269"/>
      <c r="W160" s="269"/>
      <c r="X160" s="269"/>
      <c r="Y160" s="269"/>
      <c r="Z160" s="269"/>
    </row>
    <row r="161" ht="12.75" customHeight="1">
      <c r="A161" s="269"/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</row>
    <row r="162" ht="12.75" customHeight="1">
      <c r="A162" s="269"/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</row>
    <row r="163" ht="12.75" customHeight="1">
      <c r="A163" s="26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  <c r="V163" s="269"/>
      <c r="W163" s="269"/>
      <c r="X163" s="269"/>
      <c r="Y163" s="269"/>
      <c r="Z163" s="269"/>
    </row>
    <row r="164" ht="12.75" customHeight="1">
      <c r="A164" s="269"/>
      <c r="B164" s="269"/>
      <c r="C164" s="269"/>
      <c r="D164" s="269"/>
      <c r="E164" s="269"/>
      <c r="F164" s="269"/>
      <c r="G164" s="269"/>
      <c r="H164" s="269"/>
      <c r="I164" s="269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  <c r="T164" s="269"/>
      <c r="U164" s="269"/>
      <c r="V164" s="269"/>
      <c r="W164" s="269"/>
      <c r="X164" s="269"/>
      <c r="Y164" s="269"/>
      <c r="Z164" s="269"/>
    </row>
    <row r="165" ht="12.75" customHeight="1">
      <c r="A165" s="269"/>
      <c r="B165" s="269"/>
      <c r="C165" s="269"/>
      <c r="D165" s="269"/>
      <c r="E165" s="269"/>
      <c r="F165" s="269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69"/>
      <c r="S165" s="269"/>
      <c r="T165" s="269"/>
      <c r="U165" s="269"/>
      <c r="V165" s="269"/>
      <c r="W165" s="269"/>
      <c r="X165" s="269"/>
      <c r="Y165" s="269"/>
      <c r="Z165" s="269"/>
    </row>
    <row r="166" ht="12.75" customHeight="1">
      <c r="A166" s="269"/>
      <c r="B166" s="269"/>
      <c r="C166" s="269"/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  <c r="T166" s="269"/>
      <c r="U166" s="269"/>
      <c r="V166" s="269"/>
      <c r="W166" s="269"/>
      <c r="X166" s="269"/>
      <c r="Y166" s="269"/>
      <c r="Z166" s="269"/>
    </row>
    <row r="167" ht="12.75" customHeight="1">
      <c r="A167" s="269"/>
      <c r="B167" s="269"/>
      <c r="C167" s="269"/>
      <c r="D167" s="269"/>
      <c r="E167" s="269"/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  <c r="T167" s="269"/>
      <c r="U167" s="269"/>
      <c r="V167" s="269"/>
      <c r="W167" s="269"/>
      <c r="X167" s="269"/>
      <c r="Y167" s="269"/>
      <c r="Z167" s="269"/>
    </row>
    <row r="168" ht="12.75" customHeight="1">
      <c r="A168" s="269"/>
      <c r="B168" s="269"/>
      <c r="C168" s="269"/>
      <c r="D168" s="269"/>
      <c r="E168" s="269"/>
      <c r="F168" s="269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  <c r="T168" s="269"/>
      <c r="U168" s="269"/>
      <c r="V168" s="269"/>
      <c r="W168" s="269"/>
      <c r="X168" s="269"/>
      <c r="Y168" s="269"/>
      <c r="Z168" s="269"/>
    </row>
    <row r="169" ht="12.75" customHeight="1">
      <c r="A169" s="269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269"/>
    </row>
    <row r="170" ht="12.75" customHeight="1">
      <c r="A170" s="269"/>
      <c r="B170" s="269"/>
      <c r="C170" s="269"/>
      <c r="D170" s="269"/>
      <c r="E170" s="269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  <c r="T170" s="269"/>
      <c r="U170" s="269"/>
      <c r="V170" s="269"/>
      <c r="W170" s="269"/>
      <c r="X170" s="269"/>
      <c r="Y170" s="269"/>
      <c r="Z170" s="269"/>
    </row>
    <row r="171" ht="12.75" customHeight="1">
      <c r="A171" s="269"/>
      <c r="B171" s="269"/>
      <c r="C171" s="269"/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  <c r="N171" s="269"/>
      <c r="O171" s="269"/>
      <c r="P171" s="269"/>
      <c r="Q171" s="269"/>
      <c r="R171" s="269"/>
      <c r="S171" s="269"/>
      <c r="T171" s="269"/>
      <c r="U171" s="269"/>
      <c r="V171" s="269"/>
      <c r="W171" s="269"/>
      <c r="X171" s="269"/>
      <c r="Y171" s="269"/>
      <c r="Z171" s="269"/>
    </row>
    <row r="172" ht="12.75" customHeight="1">
      <c r="A172" s="269"/>
      <c r="B172" s="269"/>
      <c r="C172" s="269"/>
      <c r="D172" s="269"/>
      <c r="E172" s="269"/>
      <c r="F172" s="269"/>
      <c r="G172" s="269"/>
      <c r="H172" s="269"/>
      <c r="I172" s="269"/>
      <c r="J172" s="269"/>
      <c r="K172" s="269"/>
      <c r="L172" s="269"/>
      <c r="M172" s="269"/>
      <c r="N172" s="269"/>
      <c r="O172" s="269"/>
      <c r="P172" s="269"/>
      <c r="Q172" s="269"/>
      <c r="R172" s="269"/>
      <c r="S172" s="269"/>
      <c r="T172" s="269"/>
      <c r="U172" s="269"/>
      <c r="V172" s="269"/>
      <c r="W172" s="269"/>
      <c r="X172" s="269"/>
      <c r="Y172" s="269"/>
      <c r="Z172" s="269"/>
    </row>
    <row r="173" ht="12.75" customHeight="1">
      <c r="A173" s="269"/>
      <c r="B173" s="269"/>
      <c r="C173" s="269"/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  <c r="T173" s="269"/>
      <c r="U173" s="269"/>
      <c r="V173" s="269"/>
      <c r="W173" s="269"/>
      <c r="X173" s="269"/>
      <c r="Y173" s="269"/>
      <c r="Z173" s="269"/>
    </row>
    <row r="174" ht="12.75" customHeight="1">
      <c r="A174" s="26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  <c r="T174" s="269"/>
      <c r="U174" s="269"/>
      <c r="V174" s="269"/>
      <c r="W174" s="269"/>
      <c r="X174" s="269"/>
      <c r="Y174" s="269"/>
      <c r="Z174" s="269"/>
    </row>
    <row r="175" ht="12.75" customHeight="1">
      <c r="A175" s="269"/>
      <c r="B175" s="269"/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269"/>
      <c r="Y175" s="269"/>
      <c r="Z175" s="269"/>
    </row>
    <row r="176" ht="12.75" customHeight="1">
      <c r="A176" s="269"/>
      <c r="B176" s="269"/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9"/>
      <c r="U176" s="269"/>
      <c r="V176" s="269"/>
      <c r="W176" s="269"/>
      <c r="X176" s="269"/>
      <c r="Y176" s="269"/>
      <c r="Z176" s="269"/>
    </row>
    <row r="177" ht="12.75" customHeight="1">
      <c r="A177" s="269"/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  <c r="T177" s="269"/>
      <c r="U177" s="269"/>
      <c r="V177" s="269"/>
      <c r="W177" s="269"/>
      <c r="X177" s="269"/>
      <c r="Y177" s="269"/>
      <c r="Z177" s="269"/>
    </row>
    <row r="178" ht="12.75" customHeight="1">
      <c r="A178" s="269"/>
      <c r="B178" s="269"/>
      <c r="C178" s="269"/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9"/>
      <c r="U178" s="269"/>
      <c r="V178" s="269"/>
      <c r="W178" s="269"/>
      <c r="X178" s="269"/>
      <c r="Y178" s="269"/>
      <c r="Z178" s="269"/>
    </row>
    <row r="179" ht="12.75" customHeight="1">
      <c r="A179" s="269"/>
      <c r="B179" s="269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</row>
    <row r="180" ht="12.75" customHeight="1">
      <c r="A180" s="269"/>
      <c r="B180" s="269"/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  <c r="T180" s="269"/>
      <c r="U180" s="269"/>
      <c r="V180" s="269"/>
      <c r="W180" s="269"/>
      <c r="X180" s="269"/>
      <c r="Y180" s="269"/>
      <c r="Z180" s="269"/>
    </row>
    <row r="181" ht="12.75" customHeight="1">
      <c r="A181" s="269"/>
      <c r="B181" s="269"/>
      <c r="C181" s="269"/>
      <c r="D181" s="269"/>
      <c r="E181" s="269"/>
      <c r="F181" s="269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69"/>
      <c r="S181" s="269"/>
      <c r="T181" s="269"/>
      <c r="U181" s="269"/>
      <c r="V181" s="269"/>
      <c r="W181" s="269"/>
      <c r="X181" s="269"/>
      <c r="Y181" s="269"/>
      <c r="Z181" s="269"/>
    </row>
    <row r="182" ht="12.75" customHeight="1">
      <c r="A182" s="269"/>
      <c r="B182" s="269"/>
      <c r="C182" s="269"/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</row>
    <row r="183" ht="12.75" customHeight="1">
      <c r="A183" s="269"/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269"/>
      <c r="T183" s="269"/>
      <c r="U183" s="269"/>
      <c r="V183" s="269"/>
      <c r="W183" s="269"/>
      <c r="X183" s="269"/>
      <c r="Y183" s="269"/>
      <c r="Z183" s="269"/>
    </row>
    <row r="184" ht="12.75" customHeight="1">
      <c r="A184" s="269"/>
      <c r="B184" s="269"/>
      <c r="C184" s="269"/>
      <c r="D184" s="269"/>
      <c r="E184" s="269"/>
      <c r="F184" s="269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69"/>
      <c r="S184" s="269"/>
      <c r="T184" s="269"/>
      <c r="U184" s="269"/>
      <c r="V184" s="269"/>
      <c r="W184" s="269"/>
      <c r="X184" s="269"/>
      <c r="Y184" s="269"/>
      <c r="Z184" s="269"/>
    </row>
    <row r="185" ht="12.75" customHeight="1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  <c r="T185" s="269"/>
      <c r="U185" s="269"/>
      <c r="V185" s="269"/>
      <c r="W185" s="269"/>
      <c r="X185" s="269"/>
      <c r="Y185" s="269"/>
      <c r="Z185" s="269"/>
    </row>
    <row r="186" ht="12.75" customHeight="1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  <c r="T186" s="269"/>
      <c r="U186" s="269"/>
      <c r="V186" s="269"/>
      <c r="W186" s="269"/>
      <c r="X186" s="269"/>
      <c r="Y186" s="269"/>
      <c r="Z186" s="269"/>
    </row>
    <row r="187" ht="12.75" customHeight="1">
      <c r="A187" s="269"/>
      <c r="B187" s="269"/>
      <c r="C187" s="269"/>
      <c r="D187" s="269"/>
      <c r="E187" s="269"/>
      <c r="F187" s="269"/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69"/>
      <c r="R187" s="269"/>
      <c r="S187" s="269"/>
      <c r="T187" s="269"/>
      <c r="U187" s="269"/>
      <c r="V187" s="269"/>
      <c r="W187" s="269"/>
      <c r="X187" s="269"/>
      <c r="Y187" s="269"/>
      <c r="Z187" s="269"/>
    </row>
    <row r="188" ht="12.75" customHeight="1">
      <c r="A188" s="269"/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</row>
    <row r="189" ht="12.75" customHeight="1">
      <c r="A189" s="269"/>
      <c r="B189" s="269"/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</row>
    <row r="190" ht="12.75" customHeight="1">
      <c r="A190" s="269"/>
      <c r="B190" s="269"/>
      <c r="C190" s="269"/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  <c r="T190" s="269"/>
      <c r="U190" s="269"/>
      <c r="V190" s="269"/>
      <c r="W190" s="269"/>
      <c r="X190" s="269"/>
      <c r="Y190" s="269"/>
      <c r="Z190" s="269"/>
    </row>
    <row r="191" ht="12.75" customHeight="1">
      <c r="A191" s="269"/>
      <c r="B191" s="269"/>
      <c r="C191" s="269"/>
      <c r="D191" s="269"/>
      <c r="E191" s="269"/>
      <c r="F191" s="269"/>
      <c r="G191" s="269"/>
      <c r="H191" s="269"/>
      <c r="I191" s="269"/>
      <c r="J191" s="269"/>
      <c r="K191" s="269"/>
      <c r="L191" s="269"/>
      <c r="M191" s="269"/>
      <c r="N191" s="269"/>
      <c r="O191" s="269"/>
      <c r="P191" s="269"/>
      <c r="Q191" s="269"/>
      <c r="R191" s="269"/>
      <c r="S191" s="269"/>
      <c r="T191" s="269"/>
      <c r="U191" s="269"/>
      <c r="V191" s="269"/>
      <c r="W191" s="269"/>
      <c r="X191" s="269"/>
      <c r="Y191" s="269"/>
      <c r="Z191" s="269"/>
    </row>
    <row r="192" ht="12.75" customHeight="1">
      <c r="A192" s="269"/>
      <c r="B192" s="269"/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  <c r="T192" s="269"/>
      <c r="U192" s="269"/>
      <c r="V192" s="269"/>
      <c r="W192" s="269"/>
      <c r="X192" s="269"/>
      <c r="Y192" s="269"/>
      <c r="Z192" s="269"/>
    </row>
    <row r="193" ht="12.75" customHeight="1">
      <c r="A193" s="269"/>
      <c r="B193" s="269"/>
      <c r="C193" s="269"/>
      <c r="D193" s="269"/>
      <c r="E193" s="269"/>
      <c r="F193" s="269"/>
      <c r="G193" s="269"/>
      <c r="H193" s="269"/>
      <c r="I193" s="269"/>
      <c r="J193" s="269"/>
      <c r="K193" s="269"/>
      <c r="L193" s="269"/>
      <c r="M193" s="269"/>
      <c r="N193" s="269"/>
      <c r="O193" s="269"/>
      <c r="P193" s="269"/>
      <c r="Q193" s="269"/>
      <c r="R193" s="269"/>
      <c r="S193" s="269"/>
      <c r="T193" s="269"/>
      <c r="U193" s="269"/>
      <c r="V193" s="269"/>
      <c r="W193" s="269"/>
      <c r="X193" s="269"/>
      <c r="Y193" s="269"/>
      <c r="Z193" s="269"/>
    </row>
    <row r="194" ht="12.75" customHeight="1">
      <c r="A194" s="269"/>
      <c r="B194" s="269"/>
      <c r="C194" s="269"/>
      <c r="D194" s="269"/>
      <c r="E194" s="269"/>
      <c r="F194" s="269"/>
      <c r="G194" s="269"/>
      <c r="H194" s="269"/>
      <c r="I194" s="269"/>
      <c r="J194" s="269"/>
      <c r="K194" s="269"/>
      <c r="L194" s="269"/>
      <c r="M194" s="269"/>
      <c r="N194" s="269"/>
      <c r="O194" s="269"/>
      <c r="P194" s="269"/>
      <c r="Q194" s="269"/>
      <c r="R194" s="269"/>
      <c r="S194" s="269"/>
      <c r="T194" s="269"/>
      <c r="U194" s="269"/>
      <c r="V194" s="269"/>
      <c r="W194" s="269"/>
      <c r="X194" s="269"/>
      <c r="Y194" s="269"/>
      <c r="Z194" s="269"/>
    </row>
    <row r="195" ht="12.75" customHeight="1">
      <c r="A195" s="269"/>
      <c r="B195" s="269"/>
      <c r="C195" s="269"/>
      <c r="D195" s="269"/>
      <c r="E195" s="269"/>
      <c r="F195" s="269"/>
      <c r="G195" s="269"/>
      <c r="H195" s="269"/>
      <c r="I195" s="269"/>
      <c r="J195" s="269"/>
      <c r="K195" s="269"/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</row>
    <row r="196" ht="12.75" customHeight="1">
      <c r="A196" s="26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  <c r="T196" s="269"/>
      <c r="U196" s="269"/>
      <c r="V196" s="269"/>
      <c r="W196" s="269"/>
      <c r="X196" s="269"/>
      <c r="Y196" s="269"/>
      <c r="Z196" s="269"/>
    </row>
    <row r="197" ht="12.75" customHeight="1">
      <c r="A197" s="269"/>
      <c r="B197" s="269"/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  <c r="T197" s="269"/>
      <c r="U197" s="269"/>
      <c r="V197" s="269"/>
      <c r="W197" s="269"/>
      <c r="X197" s="269"/>
      <c r="Y197" s="269"/>
      <c r="Z197" s="269"/>
    </row>
    <row r="198" ht="12.75" customHeight="1">
      <c r="A198" s="269"/>
      <c r="B198" s="269"/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  <c r="T198" s="269"/>
      <c r="U198" s="269"/>
      <c r="V198" s="269"/>
      <c r="W198" s="269"/>
      <c r="X198" s="269"/>
      <c r="Y198" s="269"/>
      <c r="Z198" s="269"/>
    </row>
    <row r="199" ht="12.75" customHeigh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  <c r="S199" s="269"/>
      <c r="T199" s="269"/>
      <c r="U199" s="269"/>
      <c r="V199" s="269"/>
      <c r="W199" s="269"/>
      <c r="X199" s="269"/>
      <c r="Y199" s="269"/>
      <c r="Z199" s="269"/>
    </row>
    <row r="200" ht="12.75" customHeight="1">
      <c r="A200" s="269"/>
      <c r="B200" s="269"/>
      <c r="C200" s="269"/>
      <c r="D200" s="269"/>
      <c r="E200" s="269"/>
      <c r="F200" s="269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69"/>
      <c r="S200" s="269"/>
      <c r="T200" s="269"/>
      <c r="U200" s="269"/>
      <c r="V200" s="269"/>
      <c r="W200" s="269"/>
      <c r="X200" s="269"/>
      <c r="Y200" s="269"/>
      <c r="Z200" s="269"/>
    </row>
    <row r="201" ht="12.75" customHeight="1">
      <c r="A201" s="269"/>
      <c r="B201" s="269"/>
      <c r="C201" s="269"/>
      <c r="D201" s="269"/>
      <c r="E201" s="269"/>
      <c r="F201" s="269"/>
      <c r="G201" s="269"/>
      <c r="H201" s="269"/>
      <c r="I201" s="269"/>
      <c r="J201" s="269"/>
      <c r="K201" s="269"/>
      <c r="L201" s="269"/>
      <c r="M201" s="269"/>
      <c r="N201" s="269"/>
      <c r="O201" s="269"/>
      <c r="P201" s="269"/>
      <c r="Q201" s="269"/>
      <c r="R201" s="269"/>
      <c r="S201" s="269"/>
      <c r="T201" s="269"/>
      <c r="U201" s="269"/>
      <c r="V201" s="269"/>
      <c r="W201" s="269"/>
      <c r="X201" s="269"/>
      <c r="Y201" s="269"/>
      <c r="Z201" s="269"/>
    </row>
    <row r="202" ht="12.75" customHeight="1">
      <c r="A202" s="269"/>
      <c r="B202" s="269"/>
      <c r="C202" s="269"/>
      <c r="D202" s="269"/>
      <c r="E202" s="269"/>
      <c r="F202" s="269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</row>
    <row r="203" ht="12.75" customHeight="1">
      <c r="A203" s="269"/>
      <c r="B203" s="269"/>
      <c r="C203" s="269"/>
      <c r="D203" s="269"/>
      <c r="E203" s="269"/>
      <c r="F203" s="269"/>
      <c r="G203" s="269"/>
      <c r="H203" s="269"/>
      <c r="I203" s="269"/>
      <c r="J203" s="269"/>
      <c r="K203" s="269"/>
      <c r="L203" s="269"/>
      <c r="M203" s="269"/>
      <c r="N203" s="269"/>
      <c r="O203" s="269"/>
      <c r="P203" s="269"/>
      <c r="Q203" s="269"/>
      <c r="R203" s="269"/>
      <c r="S203" s="269"/>
      <c r="T203" s="269"/>
      <c r="U203" s="269"/>
      <c r="V203" s="269"/>
      <c r="W203" s="269"/>
      <c r="X203" s="269"/>
      <c r="Y203" s="269"/>
      <c r="Z203" s="269"/>
    </row>
    <row r="204" ht="12.75" customHeight="1">
      <c r="A204" s="269"/>
      <c r="B204" s="269"/>
      <c r="C204" s="269"/>
      <c r="D204" s="269"/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269"/>
      <c r="Q204" s="269"/>
      <c r="R204" s="269"/>
      <c r="S204" s="269"/>
      <c r="T204" s="269"/>
      <c r="U204" s="269"/>
      <c r="V204" s="269"/>
      <c r="W204" s="269"/>
      <c r="X204" s="269"/>
      <c r="Y204" s="269"/>
      <c r="Z204" s="269"/>
    </row>
    <row r="205" ht="12.75" customHeight="1">
      <c r="A205" s="269"/>
      <c r="B205" s="269"/>
      <c r="C205" s="269"/>
      <c r="D205" s="269"/>
      <c r="E205" s="269"/>
      <c r="F205" s="269"/>
      <c r="G205" s="269"/>
      <c r="H205" s="269"/>
      <c r="I205" s="269"/>
      <c r="J205" s="269"/>
      <c r="K205" s="269"/>
      <c r="L205" s="269"/>
      <c r="M205" s="269"/>
      <c r="N205" s="269"/>
      <c r="O205" s="269"/>
      <c r="P205" s="269"/>
      <c r="Q205" s="269"/>
      <c r="R205" s="269"/>
      <c r="S205" s="269"/>
      <c r="T205" s="269"/>
      <c r="U205" s="269"/>
      <c r="V205" s="269"/>
      <c r="W205" s="269"/>
      <c r="X205" s="269"/>
      <c r="Y205" s="269"/>
      <c r="Z205" s="269"/>
    </row>
    <row r="206" ht="12.75" customHeigh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9"/>
      <c r="M206" s="269"/>
      <c r="N206" s="269"/>
      <c r="O206" s="269"/>
      <c r="P206" s="269"/>
      <c r="Q206" s="269"/>
      <c r="R206" s="269"/>
      <c r="S206" s="269"/>
      <c r="T206" s="269"/>
      <c r="U206" s="269"/>
      <c r="V206" s="269"/>
      <c r="W206" s="269"/>
      <c r="X206" s="269"/>
      <c r="Y206" s="269"/>
      <c r="Z206" s="269"/>
    </row>
    <row r="207" ht="12.75" customHeight="1">
      <c r="A207" s="269"/>
      <c r="B207" s="269"/>
      <c r="C207" s="269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69"/>
      <c r="O207" s="269"/>
      <c r="P207" s="269"/>
      <c r="Q207" s="269"/>
      <c r="R207" s="269"/>
      <c r="S207" s="269"/>
      <c r="T207" s="269"/>
      <c r="U207" s="269"/>
      <c r="V207" s="269"/>
      <c r="W207" s="269"/>
      <c r="X207" s="269"/>
      <c r="Y207" s="269"/>
      <c r="Z207" s="269"/>
    </row>
    <row r="208" ht="12.75" customHeight="1">
      <c r="A208" s="269"/>
      <c r="B208" s="269"/>
      <c r="C208" s="269"/>
      <c r="D208" s="269"/>
      <c r="E208" s="269"/>
      <c r="F208" s="269"/>
      <c r="G208" s="269"/>
      <c r="H208" s="269"/>
      <c r="I208" s="269"/>
      <c r="J208" s="269"/>
      <c r="K208" s="269"/>
      <c r="L208" s="269"/>
      <c r="M208" s="269"/>
      <c r="N208" s="269"/>
      <c r="O208" s="269"/>
      <c r="P208" s="269"/>
      <c r="Q208" s="269"/>
      <c r="R208" s="269"/>
      <c r="S208" s="269"/>
      <c r="T208" s="269"/>
      <c r="U208" s="269"/>
      <c r="V208" s="269"/>
      <c r="W208" s="269"/>
      <c r="X208" s="269"/>
      <c r="Y208" s="269"/>
      <c r="Z208" s="269"/>
    </row>
    <row r="209" ht="12.75" customHeight="1">
      <c r="A209" s="269"/>
      <c r="B209" s="269"/>
      <c r="C209" s="269"/>
      <c r="D209" s="269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</row>
    <row r="210" ht="12.75" customHeight="1">
      <c r="A210" s="269"/>
      <c r="B210" s="269"/>
      <c r="C210" s="269"/>
      <c r="D210" s="269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</row>
    <row r="211" ht="12.75" customHeight="1">
      <c r="A211" s="269"/>
      <c r="B211" s="269"/>
      <c r="C211" s="269"/>
      <c r="D211" s="269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</row>
    <row r="212" ht="12.75" customHeight="1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69"/>
      <c r="U212" s="269"/>
      <c r="V212" s="269"/>
      <c r="W212" s="269"/>
      <c r="X212" s="269"/>
      <c r="Y212" s="269"/>
      <c r="Z212" s="269"/>
    </row>
    <row r="213" ht="12.75" customHeight="1">
      <c r="A213" s="269"/>
      <c r="B213" s="269"/>
      <c r="C213" s="269"/>
      <c r="D213" s="269"/>
      <c r="E213" s="269"/>
      <c r="F213" s="269"/>
      <c r="G213" s="269"/>
      <c r="H213" s="269"/>
      <c r="I213" s="269"/>
      <c r="J213" s="269"/>
      <c r="K213" s="269"/>
      <c r="L213" s="269"/>
      <c r="M213" s="269"/>
      <c r="N213" s="269"/>
      <c r="O213" s="269"/>
      <c r="P213" s="269"/>
      <c r="Q213" s="269"/>
      <c r="R213" s="269"/>
      <c r="S213" s="269"/>
      <c r="T213" s="269"/>
      <c r="U213" s="269"/>
      <c r="V213" s="269"/>
      <c r="W213" s="269"/>
      <c r="X213" s="269"/>
      <c r="Y213" s="269"/>
      <c r="Z213" s="269"/>
    </row>
    <row r="214" ht="12.75" customHeight="1">
      <c r="A214" s="269"/>
      <c r="B214" s="269"/>
      <c r="C214" s="269"/>
      <c r="D214" s="269"/>
      <c r="E214" s="269"/>
      <c r="F214" s="269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69"/>
      <c r="S214" s="269"/>
      <c r="T214" s="269"/>
      <c r="U214" s="269"/>
      <c r="V214" s="269"/>
      <c r="W214" s="269"/>
      <c r="X214" s="269"/>
      <c r="Y214" s="269"/>
      <c r="Z214" s="269"/>
    </row>
    <row r="215" ht="12.75" customHeight="1">
      <c r="A215" s="269"/>
      <c r="B215" s="269"/>
      <c r="C215" s="269"/>
      <c r="D215" s="269"/>
      <c r="E215" s="269"/>
      <c r="F215" s="269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</row>
    <row r="216" ht="12.75" customHeight="1">
      <c r="A216" s="269"/>
      <c r="B216" s="269"/>
      <c r="C216" s="269"/>
      <c r="D216" s="269"/>
      <c r="E216" s="269"/>
      <c r="F216" s="269"/>
      <c r="G216" s="269"/>
      <c r="H216" s="269"/>
      <c r="I216" s="269"/>
      <c r="J216" s="269"/>
      <c r="K216" s="269"/>
      <c r="L216" s="269"/>
      <c r="M216" s="269"/>
      <c r="N216" s="269"/>
      <c r="O216" s="269"/>
      <c r="P216" s="269"/>
      <c r="Q216" s="269"/>
      <c r="R216" s="269"/>
      <c r="S216" s="269"/>
      <c r="T216" s="269"/>
      <c r="U216" s="269"/>
      <c r="V216" s="269"/>
      <c r="W216" s="269"/>
      <c r="X216" s="269"/>
      <c r="Y216" s="269"/>
      <c r="Z216" s="269"/>
    </row>
    <row r="217" ht="12.75" customHeight="1">
      <c r="A217" s="269"/>
      <c r="B217" s="269"/>
      <c r="C217" s="269"/>
      <c r="D217" s="269"/>
      <c r="E217" s="269"/>
      <c r="F217" s="269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69"/>
      <c r="S217" s="269"/>
      <c r="T217" s="269"/>
      <c r="U217" s="269"/>
      <c r="V217" s="269"/>
      <c r="W217" s="269"/>
      <c r="X217" s="269"/>
      <c r="Y217" s="269"/>
      <c r="Z217" s="269"/>
    </row>
    <row r="218" ht="12.75" customHeight="1">
      <c r="A218" s="269"/>
      <c r="B218" s="269"/>
      <c r="C218" s="269"/>
      <c r="D218" s="269"/>
      <c r="E218" s="269"/>
      <c r="F218" s="269"/>
      <c r="G218" s="269"/>
      <c r="H218" s="269"/>
      <c r="I218" s="269"/>
      <c r="J218" s="269"/>
      <c r="K218" s="269"/>
      <c r="L218" s="269"/>
      <c r="M218" s="269"/>
      <c r="N218" s="269"/>
      <c r="O218" s="269"/>
      <c r="P218" s="269"/>
      <c r="Q218" s="269"/>
      <c r="R218" s="269"/>
      <c r="S218" s="269"/>
      <c r="T218" s="269"/>
      <c r="U218" s="269"/>
      <c r="V218" s="269"/>
      <c r="W218" s="269"/>
      <c r="X218" s="269"/>
      <c r="Y218" s="269"/>
      <c r="Z218" s="269"/>
    </row>
    <row r="219" ht="12.75" customHeight="1">
      <c r="A219" s="269"/>
      <c r="B219" s="269"/>
      <c r="C219" s="269"/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269"/>
      <c r="Y219" s="269"/>
      <c r="Z219" s="269"/>
    </row>
    <row r="220" ht="12.75" customHeight="1">
      <c r="A220" s="269"/>
      <c r="B220" s="269"/>
      <c r="C220" s="269"/>
      <c r="D220" s="269"/>
      <c r="E220" s="269"/>
      <c r="F220" s="269"/>
      <c r="G220" s="269"/>
      <c r="H220" s="269"/>
      <c r="I220" s="269"/>
      <c r="J220" s="269"/>
      <c r="K220" s="269"/>
      <c r="L220" s="269"/>
      <c r="M220" s="269"/>
      <c r="N220" s="269"/>
      <c r="O220" s="269"/>
      <c r="P220" s="269"/>
      <c r="Q220" s="269"/>
      <c r="R220" s="269"/>
      <c r="S220" s="269"/>
      <c r="T220" s="269"/>
      <c r="U220" s="269"/>
      <c r="V220" s="269"/>
      <c r="W220" s="269"/>
      <c r="X220" s="269"/>
      <c r="Y220" s="269"/>
      <c r="Z220" s="26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