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<sst xmlns="http://schemas.openxmlformats.org/spreadsheetml/2006/main" count="373" uniqueCount="283">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</sst>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.m"/>
    <numFmt numFmtId="169" formatCode="d/m/yyyy"/>
    <numFmt numFmtId="170" formatCode="_(&quot;$&quot;* #,##0_);_(&quot;$&quot;* \(#,##0\);_(&quot;$&quot;* &quot;-&quot;_);_(@_)"/>
    <numFmt numFmtId="171" formatCode="dd/MM/yyyy"/>
  </numFmts>
  <fonts count="98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sz val="15.0"/>
      <color theme="1"/>
      <name val="Calibri"/>
    </font>
    <font>
      <color theme="1"/>
      <name val="Calibri"/>
    </font>
    <font>
      <sz val="12.0"/>
      <color rgb="FF000000"/>
      <name val="Arial"/>
    </font>
    <font>
      <b/>
      <sz val="14.0"/>
      <color theme="1"/>
      <name val="Arial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b/>
      <sz val="12.0"/>
      <color rgb="FFFF0000"/>
      <name val="Calibri"/>
    </font>
    <font>
      <sz val="12.0"/>
      <color rgb="FFFF0000"/>
      <name val="Calibri"/>
    </font>
    <font>
      <sz val="11.0"/>
      <color rgb="FFFF0000"/>
      <name val="Open Sans"/>
    </font>
    <font>
      <color rgb="FF00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b/>
      <sz val="18.0"/>
      <color rgb="FF434343"/>
      <name val="Pacifico"/>
    </font>
    <font/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0.0"/>
      <color rgb="FFFF0000"/>
      <name val="Open Sans"/>
    </font>
    <font>
      <sz val="14.0"/>
      <color rgb="FF000000"/>
      <name val="Open Sans"/>
    </font>
    <font>
      <b/>
      <strike/>
      <sz val="18.0"/>
      <color rgb="FF000000"/>
      <name val="Inconsolata"/>
    </font>
    <font>
      <b/>
      <sz val="14.0"/>
      <color rgb="FF000000"/>
      <name val="Open Sans"/>
    </font>
    <font>
      <b/>
      <i/>
      <sz val="18.0"/>
      <color rgb="FFFF0000"/>
      <name val="Caveat"/>
    </font>
    <font>
      <b/>
      <sz val="18.0"/>
      <color rgb="FFFF0000"/>
      <name val="Caveat"/>
    </font>
    <font>
      <b/>
      <sz val="14.0"/>
      <color rgb="FF073763"/>
      <name val="Courier New"/>
    </font>
    <font>
      <b/>
      <i/>
      <sz val="18.0"/>
      <color rgb="FFFF0000"/>
      <name val="Calibri"/>
      <scheme val="minor"/>
    </font>
    <font>
      <sz val="11.0"/>
      <color rgb="FF00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4.0"/>
      <color theme="1"/>
      <name val="Open Sans"/>
    </font>
    <font>
      <i/>
      <sz val="14.0"/>
      <color theme="1"/>
      <name val="Open Sans"/>
    </font>
    <font>
      <b/>
      <sz val="14.0"/>
      <color rgb="FF073763"/>
      <name val="Open Sans"/>
    </font>
    <font>
      <i/>
      <sz val="18.0"/>
      <color rgb="FF000000"/>
      <name val="Open Sans"/>
    </font>
    <font>
      <i/>
      <sz val="18.0"/>
      <color theme="1"/>
      <name val="Calibri"/>
      <scheme val="minor"/>
    </font>
    <font>
      <b/>
      <i/>
      <sz val="17.0"/>
      <color rgb="FFFF0000"/>
      <name val="Pacifico"/>
    </font>
    <font>
      <b/>
      <i/>
      <sz val="14.0"/>
      <color rgb="FF666666"/>
      <name val="Open Sans"/>
    </font>
    <font>
      <sz val="12.0"/>
      <color rgb="FF000000"/>
      <name val="Calibri"/>
    </font>
    <font>
      <b/>
      <sz val="18.0"/>
      <color rgb="FFFF0000"/>
      <name val="Calibri"/>
      <scheme val="minor"/>
    </font>
    <font>
      <b/>
      <sz val="18.0"/>
      <color rgb="FF0000FF"/>
      <name val="Caveat"/>
    </font>
    <font>
      <sz val="10.0"/>
      <color rgb="FF0000FF"/>
      <name val="Open Sans"/>
    </font>
    <font>
      <b/>
      <sz val="12.0"/>
      <color rgb="FF000000"/>
      <name val="Calibri"/>
    </font>
    <font>
      <b/>
      <strike/>
      <sz val="14.0"/>
      <color rgb="FFFF0000"/>
      <name val="Open Sans"/>
    </font>
    <font>
      <b/>
      <sz val="12.0"/>
      <color theme="1"/>
      <name val="Calibri"/>
    </font>
    <font>
      <b/>
      <sz val="14.0"/>
      <color rgb="FFFF0000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6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10" numFmtId="165" xfId="0" applyAlignment="1" applyBorder="1" applyFill="1" applyFont="1" applyNumberFormat="1">
      <alignment readingOrder="0"/>
    </xf>
    <xf borderId="2" fillId="5" fontId="13" numFmtId="164" xfId="0" applyAlignment="1" applyBorder="1" applyFont="1" applyNumberFormat="1">
      <alignment readingOrder="0"/>
    </xf>
    <xf borderId="2" fillId="6" fontId="10" numFmtId="165" xfId="0" applyAlignment="1" applyBorder="1" applyFill="1" applyFont="1" applyNumberFormat="1">
      <alignment readingOrder="0"/>
    </xf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7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8" fontId="22" numFmtId="14" xfId="0" applyBorder="1" applyFill="1" applyFont="1" applyNumberFormat="1"/>
    <xf borderId="3" fillId="9" fontId="23" numFmtId="0" xfId="0" applyAlignment="1" applyBorder="1" applyFill="1" applyFont="1">
      <alignment horizontal="center" shrinkToFit="0" vertical="center" wrapText="1"/>
    </xf>
    <xf borderId="3" fillId="9" fontId="22" numFmtId="0" xfId="0" applyAlignment="1" applyBorder="1" applyFont="1">
      <alignment horizontal="left" vertical="center"/>
    </xf>
    <xf borderId="3" fillId="9" fontId="23" numFmtId="0" xfId="0" applyAlignment="1" applyBorder="1" applyFont="1">
      <alignment horizontal="center" vertical="center"/>
    </xf>
    <xf borderId="3" fillId="9" fontId="24" numFmtId="0" xfId="0" applyAlignment="1" applyBorder="1" applyFont="1">
      <alignment horizontal="center" vertical="center"/>
    </xf>
    <xf borderId="2" fillId="9" fontId="25" numFmtId="166" xfId="0" applyAlignment="1" applyBorder="1" applyFont="1" applyNumberFormat="1">
      <alignment horizontal="center"/>
    </xf>
    <xf borderId="4" fillId="10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 readingOrder="0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9" numFmtId="166" xfId="0" applyAlignment="1" applyBorder="1" applyFont="1" applyNumberFormat="1">
      <alignment horizontal="right" readingOrder="0"/>
    </xf>
    <xf borderId="2" fillId="6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0" fillId="11" fontId="30" numFmtId="0" xfId="0" applyAlignment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0" xfId="0" applyAlignment="1" applyBorder="1" applyFont="1">
      <alignment vertical="bottom"/>
    </xf>
    <xf borderId="2" fillId="11" fontId="31" numFmtId="166" xfId="0" applyAlignment="1" applyBorder="1" applyFont="1" applyNumberFormat="1">
      <alignment vertical="bottom"/>
    </xf>
    <xf borderId="2" fillId="11" fontId="29" numFmtId="166" xfId="0" applyAlignment="1" applyBorder="1" applyFont="1" applyNumberFormat="1">
      <alignment horizontal="right" vertical="bottom"/>
    </xf>
    <xf borderId="2" fillId="11" fontId="12" numFmtId="0" xfId="0" applyBorder="1" applyFont="1"/>
    <xf borderId="2" fillId="4" fontId="17" numFmtId="14" xfId="0" applyAlignment="1" applyBorder="1" applyFont="1" applyNumberFormat="1">
      <alignment readingOrder="0"/>
    </xf>
    <xf borderId="2" fillId="4" fontId="26" numFmtId="0" xfId="0" applyAlignment="1" applyBorder="1" applyFont="1">
      <alignment horizontal="center" shrinkToFit="0" wrapText="1"/>
    </xf>
    <xf borderId="2" fillId="4" fontId="30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0" xfId="0" applyAlignment="1" applyBorder="1" applyFont="1">
      <alignment vertical="bottom"/>
    </xf>
    <xf borderId="2" fillId="4" fontId="31" numFmtId="166" xfId="0" applyAlignment="1" applyBorder="1" applyFont="1" applyNumberFormat="1">
      <alignment vertical="bottom"/>
    </xf>
    <xf borderId="2" fillId="4" fontId="29" numFmtId="166" xfId="0" applyAlignment="1" applyBorder="1" applyFont="1" applyNumberFormat="1">
      <alignment horizontal="right" vertical="bottom"/>
    </xf>
    <xf borderId="2" fillId="4" fontId="31" numFmtId="14" xfId="0" applyAlignment="1" applyBorder="1" applyFont="1" applyNumberFormat="1">
      <alignment vertical="bottom"/>
    </xf>
    <xf borderId="2" fillId="11" fontId="17" numFmtId="14" xfId="0" applyAlignment="1" applyBorder="1" applyFont="1" applyNumberFormat="1">
      <alignment readingOrder="0"/>
    </xf>
    <xf borderId="1" fillId="11" fontId="32" numFmtId="0" xfId="0" applyBorder="1" applyFont="1"/>
    <xf borderId="1" fillId="4" fontId="32" numFmtId="0" xfId="0" applyBorder="1" applyFont="1"/>
    <xf borderId="0" fillId="4" fontId="32" numFmtId="0" xfId="0" applyFont="1"/>
    <xf borderId="2" fillId="4" fontId="26" numFmtId="0" xfId="0" applyBorder="1" applyFont="1"/>
    <xf borderId="2" fillId="4" fontId="31" numFmtId="3" xfId="0" applyAlignment="1" applyBorder="1" applyFont="1" applyNumberFormat="1">
      <alignment vertical="bottom"/>
    </xf>
    <xf borderId="2" fillId="4" fontId="33" numFmtId="166" xfId="0" applyAlignment="1" applyBorder="1" applyFont="1" applyNumberFormat="1">
      <alignment horizontal="center" vertical="bottom"/>
    </xf>
    <xf borderId="2" fillId="11" fontId="26" numFmtId="0" xfId="0" applyBorder="1" applyFont="1"/>
    <xf borderId="2" fillId="4" fontId="12" numFmtId="0" xfId="0" applyBorder="1" applyFont="1"/>
    <xf borderId="2" fillId="6" fontId="26" numFmtId="0" xfId="0" applyAlignment="1" applyBorder="1" applyFont="1">
      <alignment vertical="center"/>
    </xf>
    <xf borderId="2" fillId="6" fontId="30" numFmtId="0" xfId="0" applyAlignment="1" applyBorder="1" applyFont="1">
      <alignment readingOrder="0" vertical="bottom"/>
    </xf>
    <xf borderId="2" fillId="6" fontId="26" numFmtId="0" xfId="0" applyBorder="1" applyFont="1"/>
    <xf borderId="2" fillId="6" fontId="29" numFmtId="166" xfId="0" applyAlignment="1" applyBorder="1" applyFont="1" applyNumberFormat="1">
      <alignment horizontal="right" readingOrder="0" vertical="bottom"/>
    </xf>
    <xf borderId="2" fillId="4" fontId="17" numFmtId="0" xfId="0" applyAlignment="1" applyBorder="1" applyFont="1">
      <alignment readingOrder="0"/>
    </xf>
    <xf borderId="2" fillId="4" fontId="17" numFmtId="166" xfId="0" applyAlignment="1" applyBorder="1" applyFont="1" applyNumberFormat="1">
      <alignment readingOrder="0"/>
    </xf>
    <xf borderId="2" fillId="4" fontId="27" numFmtId="0" xfId="0" applyAlignment="1" applyBorder="1" applyFont="1">
      <alignment horizontal="left" readingOrder="0"/>
    </xf>
    <xf borderId="2" fillId="4" fontId="28" numFmtId="0" xfId="0" applyAlignment="1" applyBorder="1" applyFont="1">
      <alignment horizontal="center" readingOrder="0"/>
    </xf>
    <xf borderId="2" fillId="4" fontId="20" numFmtId="166" xfId="0" applyAlignment="1" applyBorder="1" applyFont="1" applyNumberFormat="1">
      <alignment horizontal="center" readingOrder="0"/>
    </xf>
    <xf borderId="2" fillId="4" fontId="29" numFmtId="166" xfId="0" applyAlignment="1" applyBorder="1" applyFont="1" applyNumberFormat="1">
      <alignment horizontal="right" readingOrder="0"/>
    </xf>
    <xf borderId="0" fillId="11" fontId="32" numFmtId="0" xfId="0" applyFont="1"/>
    <xf borderId="2" fillId="4" fontId="28" numFmtId="168" xfId="0" applyAlignment="1" applyBorder="1" applyFont="1" applyNumberFormat="1">
      <alignment horizontal="center" readingOrder="0"/>
    </xf>
    <xf borderId="2" fillId="4" fontId="17" numFmtId="169" xfId="0" applyAlignment="1" applyBorder="1" applyFont="1" applyNumberFormat="1">
      <alignment readingOrder="0"/>
    </xf>
    <xf borderId="2" fillId="4" fontId="26" numFmtId="0" xfId="0" applyAlignment="1" applyBorder="1" applyFont="1">
      <alignment readingOrder="0"/>
    </xf>
    <xf borderId="2" fillId="4" fontId="17" numFmtId="165" xfId="0" applyAlignment="1" applyBorder="1" applyFont="1" applyNumberFormat="1">
      <alignment readingOrder="0"/>
    </xf>
    <xf borderId="2" fillId="4" fontId="28" numFmtId="3" xfId="0" applyAlignment="1" applyBorder="1" applyFont="1" applyNumberFormat="1">
      <alignment horizontal="center" readingOrder="0"/>
    </xf>
    <xf borderId="2" fillId="4" fontId="34" numFmtId="0" xfId="0" applyBorder="1" applyFont="1"/>
    <xf borderId="2" fillId="4" fontId="17" numFmtId="0" xfId="0" applyAlignment="1" applyBorder="1" applyFont="1">
      <alignment horizontal="left" readingOrder="0"/>
    </xf>
    <xf borderId="2" fillId="4" fontId="24" numFmtId="0" xfId="0" applyAlignment="1" applyBorder="1" applyFont="1">
      <alignment horizontal="center" readingOrder="0"/>
    </xf>
    <xf borderId="2" fillId="4" fontId="35" numFmtId="166" xfId="0" applyAlignment="1" applyBorder="1" applyFont="1" applyNumberFormat="1">
      <alignment horizontal="right" readingOrder="0"/>
    </xf>
    <xf borderId="2" fillId="11" fontId="34" numFmtId="0" xfId="0" applyBorder="1" applyFont="1"/>
    <xf borderId="0" fillId="11" fontId="36" numFmtId="0" xfId="0" applyFont="1"/>
    <xf borderId="0" fillId="4" fontId="36" numFmtId="0" xfId="0" applyFont="1"/>
    <xf borderId="2" fillId="4" fontId="17" numFmtId="14" xfId="0" applyBorder="1" applyFont="1" applyNumberFormat="1"/>
    <xf borderId="2" fillId="4" fontId="29" numFmtId="0" xfId="0" applyBorder="1" applyFont="1"/>
    <xf borderId="2" fillId="11" fontId="29" numFmtId="0" xfId="0" applyBorder="1" applyFont="1"/>
    <xf borderId="0" fillId="11" fontId="29" numFmtId="0" xfId="0" applyFont="1"/>
    <xf borderId="0" fillId="4" fontId="29" numFmtId="0" xfId="0" applyFont="1"/>
    <xf borderId="2" fillId="6" fontId="17" numFmtId="165" xfId="0" applyAlignment="1" applyBorder="1" applyFont="1" applyNumberFormat="1">
      <alignment readingOrder="0"/>
    </xf>
    <xf borderId="2" fillId="4" fontId="27" numFmtId="0" xfId="0" applyAlignment="1" applyBorder="1" applyFont="1">
      <alignment readingOrder="0" vertical="bottom"/>
    </xf>
    <xf borderId="5" fillId="4" fontId="31" numFmtId="0" xfId="0" applyAlignment="1" applyBorder="1" applyFont="1">
      <alignment vertical="bottom"/>
    </xf>
    <xf borderId="5" fillId="4" fontId="31" numFmtId="0" xfId="0" applyAlignment="1" applyBorder="1" applyFont="1">
      <alignment readingOrder="0" vertical="bottom"/>
    </xf>
    <xf borderId="5" fillId="4" fontId="31" numFmtId="166" xfId="0" applyAlignment="1" applyBorder="1" applyFont="1" applyNumberFormat="1">
      <alignment vertical="bottom"/>
    </xf>
    <xf borderId="5" fillId="4" fontId="29" numFmtId="166" xfId="0" applyAlignment="1" applyBorder="1" applyFont="1" applyNumberFormat="1">
      <alignment horizontal="right" readingOrder="0" vertical="bottom"/>
    </xf>
    <xf borderId="2" fillId="4" fontId="26" numFmtId="170" xfId="0" applyBorder="1" applyFont="1" applyNumberFormat="1"/>
    <xf borderId="2" fillId="11" fontId="26" numFmtId="170" xfId="0" applyBorder="1" applyFont="1" applyNumberFormat="1"/>
    <xf borderId="0" fillId="11" fontId="32" numFmtId="170" xfId="0" applyFont="1" applyNumberFormat="1"/>
    <xf borderId="0" fillId="4" fontId="32" numFmtId="170" xfId="0" applyFont="1" applyNumberFormat="1"/>
    <xf borderId="2" fillId="6" fontId="28" numFmtId="3" xfId="0" applyAlignment="1" applyBorder="1" applyFont="1" applyNumberFormat="1">
      <alignment horizontal="center" readingOrder="0"/>
    </xf>
    <xf borderId="2" fillId="6" fontId="26" numFmtId="0" xfId="0" applyAlignment="1" applyBorder="1" applyFont="1">
      <alignment readingOrder="0"/>
    </xf>
    <xf borderId="2" fillId="4" fontId="27" numFmtId="0" xfId="0" applyAlignment="1" applyBorder="1" applyFont="1">
      <alignment horizontal="left" readingOrder="0" shrinkToFit="0" wrapText="1"/>
    </xf>
    <xf borderId="6" fillId="4" fontId="26" numFmtId="0" xfId="0" applyBorder="1" applyFont="1"/>
    <xf borderId="6" fillId="4" fontId="27" numFmtId="0" xfId="0" applyAlignment="1" applyBorder="1" applyFont="1">
      <alignment horizontal="left" readingOrder="0"/>
    </xf>
    <xf borderId="6" fillId="4" fontId="28" numFmtId="168" xfId="0" applyAlignment="1" applyBorder="1" applyFont="1" applyNumberFormat="1">
      <alignment horizontal="center" readingOrder="0"/>
    </xf>
    <xf borderId="6" fillId="11" fontId="26" numFmtId="0" xfId="0" applyBorder="1" applyFont="1"/>
    <xf borderId="2" fillId="11" fontId="26" numFmtId="0" xfId="0" applyAlignment="1" applyBorder="1" applyFont="1">
      <alignment readingOrder="0"/>
    </xf>
    <xf borderId="2" fillId="11" fontId="26" numFmtId="3" xfId="0" applyBorder="1" applyFont="1" applyNumberFormat="1"/>
    <xf borderId="2" fillId="6" fontId="26" numFmtId="3" xfId="0" applyBorder="1" applyFont="1" applyNumberFormat="1"/>
    <xf borderId="2" fillId="11" fontId="26" numFmtId="3" xfId="0" applyAlignment="1" applyBorder="1" applyFont="1" applyNumberFormat="1">
      <alignment readingOrder="0"/>
    </xf>
    <xf borderId="2" fillId="4" fontId="32" numFmtId="0" xfId="0" applyBorder="1" applyFont="1"/>
    <xf borderId="2" fillId="4" fontId="37" numFmtId="0" xfId="0" applyAlignment="1" applyBorder="1" applyFont="1">
      <alignment horizontal="left" readingOrder="0"/>
    </xf>
    <xf borderId="2" fillId="4" fontId="33" numFmtId="0" xfId="0" applyAlignment="1" applyBorder="1" applyFont="1">
      <alignment horizontal="left" readingOrder="0"/>
    </xf>
    <xf borderId="0" fillId="4" fontId="38" numFmtId="0" xfId="0" applyAlignment="1" applyFont="1">
      <alignment readingOrder="0"/>
    </xf>
    <xf borderId="2" fillId="4" fontId="39" numFmtId="0" xfId="0" applyAlignment="1" applyBorder="1" applyFont="1">
      <alignment horizontal="center" readingOrder="0"/>
    </xf>
    <xf borderId="2" fillId="4" fontId="33" numFmtId="166" xfId="0" applyAlignment="1" applyBorder="1" applyFont="1" applyNumberFormat="1">
      <alignment horizontal="center" readingOrder="0"/>
    </xf>
    <xf borderId="0" fillId="6" fontId="16" numFmtId="169" xfId="0" applyAlignment="1" applyFont="1" applyNumberFormat="1">
      <alignment readingOrder="0"/>
    </xf>
    <xf borderId="2" fillId="6" fontId="17" numFmtId="14" xfId="0" applyBorder="1" applyFont="1" applyNumberFormat="1"/>
    <xf borderId="0" fillId="6" fontId="16" numFmtId="0" xfId="0" applyFont="1"/>
    <xf borderId="5" fillId="11" fontId="12" numFmtId="0" xfId="0" applyBorder="1" applyFont="1"/>
    <xf borderId="5" fillId="4" fontId="26" numFmtId="0" xfId="0" applyAlignment="1" applyBorder="1" applyFont="1">
      <alignment horizontal="right"/>
    </xf>
    <xf borderId="5" fillId="4" fontId="12" numFmtId="0" xfId="0" applyBorder="1" applyFont="1"/>
    <xf borderId="2" fillId="5" fontId="17" numFmtId="14" xfId="0" applyBorder="1" applyFont="1" applyNumberFormat="1"/>
    <xf borderId="2" fillId="5" fontId="26" numFmtId="0" xfId="0" applyBorder="1" applyFont="1"/>
    <xf borderId="2" fillId="5" fontId="27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9" numFmtId="166" xfId="0" applyAlignment="1" applyBorder="1" applyFont="1" applyNumberFormat="1">
      <alignment horizontal="right" readingOrder="0"/>
    </xf>
    <xf borderId="2" fillId="5" fontId="26" numFmtId="0" xfId="0" applyAlignment="1" applyBorder="1" applyFont="1">
      <alignment readingOrder="0"/>
    </xf>
    <xf borderId="2" fillId="4" fontId="40" numFmtId="0" xfId="0" applyBorder="1" applyFont="1"/>
    <xf borderId="2" fillId="4" fontId="26" numFmtId="0" xfId="0" applyAlignment="1" applyBorder="1" applyFont="1">
      <alignment horizontal="left" readingOrder="0"/>
    </xf>
    <xf borderId="2" fillId="4" fontId="20" numFmtId="166" xfId="0" applyAlignment="1" applyBorder="1" applyFont="1" applyNumberFormat="1">
      <alignment horizontal="left" readingOrder="0"/>
    </xf>
    <xf borderId="2" fillId="11" fontId="26" numFmtId="0" xfId="0" applyAlignment="1" applyBorder="1" applyFont="1">
      <alignment horizontal="left" readingOrder="0"/>
    </xf>
    <xf borderId="2" fillId="11" fontId="32" numFmtId="0" xfId="0" applyBorder="1" applyFont="1"/>
    <xf borderId="2" fillId="6" fontId="20" numFmtId="166" xfId="0" applyAlignment="1" applyBorder="1" applyFont="1" applyNumberFormat="1">
      <alignment horizontal="center"/>
    </xf>
    <xf borderId="2" fillId="5" fontId="17" numFmtId="14" xfId="0" applyAlignment="1" applyBorder="1" applyFont="1" applyNumberFormat="1">
      <alignment readingOrder="0"/>
    </xf>
    <xf borderId="2" fillId="5" fontId="37" numFmtId="0" xfId="0" applyAlignment="1" applyBorder="1" applyFont="1">
      <alignment horizontal="left" readingOrder="0"/>
    </xf>
    <xf borderId="2" fillId="5" fontId="40" numFmtId="0" xfId="0" applyBorder="1" applyFont="1"/>
    <xf borderId="2" fillId="5" fontId="28" numFmtId="3" xfId="0" applyAlignment="1" applyBorder="1" applyFont="1" applyNumberFormat="1">
      <alignment horizontal="center" readingOrder="0"/>
    </xf>
    <xf borderId="2" fillId="4" fontId="30" numFmtId="0" xfId="0" applyAlignment="1" applyBorder="1" applyFont="1">
      <alignment horizontal="left" readingOrder="0"/>
    </xf>
    <xf borderId="2" fillId="4" fontId="41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6" fontId="12" numFmtId="0" xfId="0" applyBorder="1" applyFont="1"/>
    <xf borderId="5" fillId="6" fontId="30" numFmtId="0" xfId="0" applyAlignment="1" applyBorder="1" applyFont="1">
      <alignment horizontal="left" readingOrder="0"/>
    </xf>
    <xf borderId="7" fillId="6" fontId="41" numFmtId="3" xfId="0" applyAlignment="1" applyBorder="1" applyFont="1" applyNumberFormat="1">
      <alignment horizontal="center" readingOrder="0"/>
    </xf>
    <xf borderId="5" fillId="6" fontId="42" numFmtId="166" xfId="0" applyAlignment="1" applyBorder="1" applyFont="1" applyNumberFormat="1">
      <alignment horizontal="right" readingOrder="0"/>
    </xf>
    <xf borderId="5" fillId="6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2" fillId="4" fontId="30" numFmtId="0" xfId="0" applyAlignment="1" applyBorder="1" applyFont="1">
      <alignment readingOrder="0" vertical="bottom"/>
    </xf>
    <xf borderId="7" fillId="4" fontId="41" numFmtId="0" xfId="0" applyAlignment="1" applyBorder="1" applyFont="1">
      <alignment horizontal="center" readingOrder="0"/>
    </xf>
    <xf borderId="5" fillId="4" fontId="31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4" fontId="30" numFmtId="0" xfId="0" applyAlignment="1" applyBorder="1" applyFont="1">
      <alignment horizontal="left" readingOrder="0"/>
    </xf>
    <xf borderId="7" fillId="4" fontId="41" numFmtId="3" xfId="0" applyAlignment="1" applyBorder="1" applyFont="1" applyNumberFormat="1">
      <alignment horizontal="center" readingOrder="0"/>
    </xf>
    <xf borderId="5" fillId="11" fontId="12" numFmtId="0" xfId="0" applyAlignment="1" applyBorder="1" applyFont="1">
      <alignment readingOrder="0"/>
    </xf>
    <xf borderId="5" fillId="5" fontId="30" numFmtId="0" xfId="0" applyAlignment="1" applyBorder="1" applyFont="1">
      <alignment horizontal="left" readingOrder="0"/>
    </xf>
    <xf borderId="5" fillId="5" fontId="12" numFmtId="0" xfId="0" applyBorder="1" applyFont="1"/>
    <xf borderId="7" fillId="5" fontId="41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5" fontId="41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/>
    </xf>
    <xf borderId="5" fillId="5" fontId="12" numFmtId="0" xfId="0" applyAlignment="1" applyBorder="1" applyFont="1">
      <alignment readingOrder="0"/>
    </xf>
    <xf borderId="1" fillId="5" fontId="43" numFmtId="166" xfId="0" applyAlignment="1" applyBorder="1" applyFont="1" applyNumberFormat="1">
      <alignment horizontal="center" readingOrder="0" vertical="center"/>
    </xf>
    <xf borderId="2" fillId="5" fontId="12" numFmtId="0" xfId="0" applyBorder="1" applyFont="1"/>
    <xf borderId="2" fillId="5" fontId="30" numFmtId="0" xfId="0" applyAlignment="1" applyBorder="1" applyFont="1">
      <alignment horizontal="left" readingOrder="0"/>
    </xf>
    <xf borderId="2" fillId="4" fontId="26" numFmtId="3" xfId="0" applyBorder="1" applyFont="1" applyNumberFormat="1"/>
    <xf borderId="2" fillId="6" fontId="30" numFmtId="0" xfId="0" applyAlignment="1" applyBorder="1" applyFont="1">
      <alignment horizontal="left" readingOrder="0"/>
    </xf>
    <xf borderId="0" fillId="0" fontId="16" numFmtId="166" xfId="0" applyFont="1" applyNumberFormat="1"/>
    <xf borderId="2" fillId="6" fontId="17" numFmtId="166" xfId="0" applyAlignment="1" applyBorder="1" applyFont="1" applyNumberFormat="1">
      <alignment readingOrder="0"/>
    </xf>
    <xf borderId="2" fillId="6" fontId="17" numFmtId="0" xfId="0" applyAlignment="1" applyBorder="1" applyFont="1">
      <alignment readingOrder="0"/>
    </xf>
    <xf borderId="2" fillId="5" fontId="17" numFmtId="0" xfId="0" applyAlignment="1" applyBorder="1" applyFont="1">
      <alignment readingOrder="0"/>
    </xf>
    <xf borderId="2" fillId="5" fontId="17" numFmtId="166" xfId="0" applyAlignment="1" applyBorder="1" applyFont="1" applyNumberFormat="1">
      <alignment readingOrder="0"/>
    </xf>
    <xf borderId="2" fillId="4" fontId="12" numFmtId="0" xfId="0" applyAlignment="1" applyBorder="1" applyFont="1">
      <alignment readingOrder="0"/>
    </xf>
    <xf borderId="0" fillId="6" fontId="44" numFmtId="0" xfId="0" applyFont="1"/>
    <xf borderId="2" fillId="4" fontId="17" numFmtId="168" xfId="0" applyAlignment="1" applyBorder="1" applyFont="1" applyNumberFormat="1">
      <alignment readingOrder="0"/>
    </xf>
    <xf borderId="2" fillId="4" fontId="45" numFmtId="0" xfId="0" applyAlignment="1" applyBorder="1" applyFont="1">
      <alignment readingOrder="0"/>
    </xf>
    <xf borderId="2" fillId="6" fontId="12" numFmtId="0" xfId="0" applyAlignment="1" applyBorder="1" applyFont="1">
      <alignment readingOrder="0"/>
    </xf>
    <xf borderId="2" fillId="5" fontId="12" numFmtId="0" xfId="0" applyAlignment="1" applyBorder="1" applyFont="1">
      <alignment readingOrder="0"/>
    </xf>
    <xf borderId="2" fillId="12" fontId="17" numFmtId="14" xfId="0" applyAlignment="1" applyBorder="1" applyFill="1" applyFont="1" applyNumberFormat="1">
      <alignment readingOrder="0"/>
    </xf>
    <xf borderId="2" fillId="12" fontId="12" numFmtId="0" xfId="0" applyBorder="1" applyFont="1"/>
    <xf borderId="2" fillId="12" fontId="30" numFmtId="0" xfId="0" applyAlignment="1" applyBorder="1" applyFont="1">
      <alignment horizontal="left" readingOrder="0"/>
    </xf>
    <xf borderId="2" fillId="12" fontId="41" numFmtId="0" xfId="0" applyAlignment="1" applyBorder="1" applyFont="1">
      <alignment horizontal="center"/>
    </xf>
    <xf borderId="2" fillId="12" fontId="20" numFmtId="166" xfId="0" applyAlignment="1" applyBorder="1" applyFont="1" applyNumberFormat="1">
      <alignment horizontal="center"/>
    </xf>
    <xf borderId="2" fillId="12" fontId="17" numFmtId="14" xfId="0" applyBorder="1" applyFont="1" applyNumberFormat="1"/>
    <xf borderId="2" fillId="12" fontId="41" numFmtId="0" xfId="0" applyAlignment="1" applyBorder="1" applyFont="1">
      <alignment horizontal="center" readingOrder="0"/>
    </xf>
    <xf borderId="2" fillId="12" fontId="20" numFmtId="166" xfId="0" applyAlignment="1" applyBorder="1" applyFont="1" applyNumberFormat="1">
      <alignment horizontal="center" readingOrder="0"/>
    </xf>
    <xf borderId="2" fillId="12" fontId="29" numFmtId="166" xfId="0" applyAlignment="1" applyBorder="1" applyFont="1" applyNumberFormat="1">
      <alignment horizontal="right" readingOrder="0"/>
    </xf>
    <xf borderId="2" fillId="5" fontId="41" numFmtId="0" xfId="0" applyAlignment="1" applyBorder="1" applyFont="1">
      <alignment horizontal="center" readingOrder="0"/>
    </xf>
    <xf borderId="2" fillId="11" fontId="17" numFmtId="14" xfId="0" applyBorder="1" applyFont="1" applyNumberFormat="1"/>
    <xf borderId="2" fillId="11" fontId="30" numFmtId="0" xfId="0" applyAlignment="1" applyBorder="1" applyFont="1">
      <alignment horizontal="left" readingOrder="0"/>
    </xf>
    <xf borderId="2" fillId="11" fontId="41" numFmtId="0" xfId="0" applyAlignment="1" applyBorder="1" applyFont="1">
      <alignment horizontal="center"/>
    </xf>
    <xf borderId="2" fillId="11" fontId="20" numFmtId="166" xfId="0" applyAlignment="1" applyBorder="1" applyFont="1" applyNumberFormat="1">
      <alignment horizontal="center"/>
    </xf>
    <xf borderId="2" fillId="11" fontId="29" numFmtId="166" xfId="0" applyAlignment="1" applyBorder="1" applyFont="1" applyNumberFormat="1">
      <alignment horizontal="right"/>
    </xf>
    <xf borderId="2" fillId="11" fontId="30" numFmtId="0" xfId="0" applyAlignment="1" applyBorder="1" applyFont="1">
      <alignment horizontal="left"/>
    </xf>
    <xf borderId="2" fillId="11" fontId="29" numFmtId="166" xfId="0" applyAlignment="1" applyBorder="1" applyFont="1" applyNumberFormat="1">
      <alignment horizontal="right" readingOrder="0"/>
    </xf>
    <xf borderId="2" fillId="11" fontId="41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0" fillId="11" fontId="38" numFmtId="0" xfId="0" applyFont="1"/>
    <xf borderId="0" fillId="11" fontId="46" numFmtId="0" xfId="0" applyAlignment="1" applyFont="1">
      <alignment horizontal="center"/>
    </xf>
    <xf borderId="0" fillId="11" fontId="47" numFmtId="166" xfId="0" applyFont="1" applyNumberFormat="1"/>
    <xf borderId="0" fillId="11" fontId="48" numFmtId="166" xfId="0" applyAlignment="1" applyFont="1" applyNumberFormat="1">
      <alignment horizontal="right"/>
    </xf>
    <xf borderId="0" fillId="0" fontId="38" numFmtId="0" xfId="0" applyFont="1"/>
    <xf borderId="0" fillId="0" fontId="46" numFmtId="0" xfId="0" applyAlignment="1" applyFont="1">
      <alignment horizontal="center"/>
    </xf>
    <xf borderId="0" fillId="0" fontId="47" numFmtId="166" xfId="0" applyFont="1" applyNumberFormat="1"/>
    <xf borderId="0" fillId="0" fontId="48" numFmtId="166" xfId="0" applyAlignment="1" applyFont="1" applyNumberFormat="1">
      <alignment horizontal="right"/>
    </xf>
    <xf borderId="0" fillId="0" fontId="49" numFmtId="49" xfId="0" applyAlignment="1" applyFont="1" applyNumberFormat="1">
      <alignment horizontal="center"/>
    </xf>
    <xf borderId="2" fillId="0" fontId="50" numFmtId="164" xfId="0" applyAlignment="1" applyBorder="1" applyFont="1" applyNumberFormat="1">
      <alignment horizontal="center"/>
    </xf>
    <xf borderId="2" fillId="0" fontId="51" numFmtId="164" xfId="0" applyAlignment="1" applyBorder="1" applyFont="1" applyNumberFormat="1">
      <alignment horizontal="center"/>
    </xf>
    <xf borderId="0" fillId="0" fontId="49" numFmtId="0" xfId="0" applyFont="1"/>
    <xf borderId="2" fillId="0" fontId="52" numFmtId="49" xfId="0" applyAlignment="1" applyBorder="1" applyFont="1" applyNumberFormat="1">
      <alignment horizontal="center" vertical="center"/>
    </xf>
    <xf borderId="2" fillId="0" fontId="52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50" numFmtId="165" xfId="0" applyAlignment="1" applyBorder="1" applyFont="1" applyNumberFormat="1">
      <alignment horizontal="center" readingOrder="0" vertical="center"/>
    </xf>
    <xf borderId="2" fillId="0" fontId="50" numFmtId="164" xfId="0" applyAlignment="1" applyBorder="1" applyFont="1" applyNumberFormat="1">
      <alignment horizontal="center" readingOrder="0" vertical="center"/>
    </xf>
    <xf borderId="1" fillId="4" fontId="49" numFmtId="0" xfId="0" applyBorder="1" applyFont="1"/>
    <xf borderId="2" fillId="0" fontId="25" numFmtId="164" xfId="0" applyAlignment="1" applyBorder="1" applyFont="1" applyNumberFormat="1">
      <alignment horizontal="center" readingOrder="0" vertical="center"/>
    </xf>
    <xf borderId="2" fillId="0" fontId="50" numFmtId="3" xfId="0" applyAlignment="1" applyBorder="1" applyFont="1" applyNumberFormat="1">
      <alignment horizontal="right" readingOrder="0" vertical="center"/>
    </xf>
    <xf borderId="2" fillId="0" fontId="50" numFmtId="164" xfId="0" applyAlignment="1" applyBorder="1" applyFont="1" applyNumberFormat="1">
      <alignment readingOrder="0"/>
    </xf>
    <xf borderId="2" fillId="0" fontId="25" numFmtId="164" xfId="0" applyAlignment="1" applyBorder="1" applyFont="1" applyNumberFormat="1">
      <alignment readingOrder="0"/>
    </xf>
    <xf borderId="2" fillId="0" fontId="49" numFmtId="0" xfId="0" applyAlignment="1" applyBorder="1" applyFont="1">
      <alignment horizontal="center"/>
    </xf>
    <xf borderId="2" fillId="0" fontId="50" numFmtId="164" xfId="0" applyBorder="1" applyFont="1" applyNumberFormat="1"/>
    <xf borderId="2" fillId="13" fontId="53" numFmtId="164" xfId="0" applyAlignment="1" applyBorder="1" applyFill="1" applyFont="1" applyNumberFormat="1">
      <alignment horizontal="center" readingOrder="0" vertical="center"/>
    </xf>
    <xf borderId="2" fillId="13" fontId="54" numFmtId="164" xfId="0" applyAlignment="1" applyBorder="1" applyFont="1" applyNumberFormat="1">
      <alignment horizontal="center" readingOrder="0" vertical="center"/>
    </xf>
    <xf borderId="2" fillId="14" fontId="54" numFmtId="164" xfId="0" applyAlignment="1" applyBorder="1" applyFill="1" applyFont="1" applyNumberFormat="1">
      <alignment horizontal="center" vertical="center"/>
    </xf>
    <xf borderId="8" fillId="13" fontId="55" numFmtId="164" xfId="0" applyAlignment="1" applyBorder="1" applyFont="1" applyNumberFormat="1">
      <alignment horizontal="center" vertical="center"/>
    </xf>
    <xf borderId="8" fillId="15" fontId="54" numFmtId="164" xfId="0" applyAlignment="1" applyBorder="1" applyFill="1" applyFont="1" applyNumberFormat="1">
      <alignment horizontal="center" vertical="center"/>
    </xf>
    <xf borderId="1" fillId="6" fontId="54" numFmtId="164" xfId="0" applyAlignment="1" applyBorder="1" applyFont="1" applyNumberFormat="1">
      <alignment horizontal="center" readingOrder="0" vertical="center"/>
    </xf>
    <xf borderId="1" fillId="16" fontId="54" numFmtId="164" xfId="0" applyAlignment="1" applyBorder="1" applyFill="1" applyFont="1" applyNumberFormat="1">
      <alignment horizontal="center" vertical="center"/>
    </xf>
    <xf borderId="1" fillId="17" fontId="54" numFmtId="164" xfId="0" applyAlignment="1" applyBorder="1" applyFill="1" applyFont="1" applyNumberFormat="1">
      <alignment horizontal="center" vertical="center"/>
    </xf>
    <xf borderId="7" fillId="18" fontId="54" numFmtId="164" xfId="0" applyAlignment="1" applyBorder="1" applyFill="1" applyFont="1" applyNumberFormat="1">
      <alignment horizontal="center" vertical="center"/>
    </xf>
    <xf borderId="9" fillId="13" fontId="56" numFmtId="0" xfId="0" applyAlignment="1" applyBorder="1" applyFont="1">
      <alignment horizontal="center" readingOrder="0" textRotation="0" vertical="center"/>
    </xf>
    <xf borderId="10" fillId="0" fontId="57" numFmtId="0" xfId="0" applyBorder="1" applyFont="1"/>
    <xf borderId="11" fillId="0" fontId="57" numFmtId="0" xfId="0" applyBorder="1" applyFont="1"/>
    <xf borderId="1" fillId="13" fontId="58" numFmtId="0" xfId="0" applyAlignment="1" applyBorder="1" applyFont="1">
      <alignment horizontal="center" vertical="center"/>
    </xf>
    <xf borderId="2" fillId="19" fontId="53" numFmtId="164" xfId="0" applyAlignment="1" applyBorder="1" applyFill="1" applyFont="1" applyNumberFormat="1">
      <alignment horizontal="center" vertical="center"/>
    </xf>
    <xf borderId="2" fillId="19" fontId="54" numFmtId="164" xfId="0" applyAlignment="1" applyBorder="1" applyFont="1" applyNumberFormat="1">
      <alignment horizontal="center" vertical="center"/>
    </xf>
    <xf borderId="0" fillId="20" fontId="59" numFmtId="164" xfId="0" applyFill="1" applyFont="1" applyNumberFormat="1"/>
    <xf borderId="4" fillId="15" fontId="54" numFmtId="164" xfId="0" applyAlignment="1" applyBorder="1" applyFont="1" applyNumberFormat="1">
      <alignment horizontal="center" vertical="center"/>
    </xf>
    <xf borderId="0" fillId="6" fontId="60" numFmtId="164" xfId="0" applyAlignment="1" applyFont="1" applyNumberFormat="1">
      <alignment readingOrder="0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4" fillId="18" fontId="54" numFmtId="164" xfId="0" applyAlignment="1" applyBorder="1" applyFont="1" applyNumberFormat="1">
      <alignment horizontal="center" vertical="center"/>
    </xf>
    <xf borderId="0" fillId="6" fontId="54" numFmtId="0" xfId="0" applyAlignment="1" applyFont="1">
      <alignment horizontal="center" readingOrder="0" vertical="center"/>
    </xf>
    <xf borderId="0" fillId="21" fontId="61" numFmtId="164" xfId="0" applyAlignment="1" applyFill="1" applyFont="1" applyNumberFormat="1">
      <alignment horizontal="center" readingOrder="0" vertical="center"/>
    </xf>
    <xf borderId="0" fillId="21" fontId="62" numFmtId="0" xfId="0" applyAlignment="1" applyFont="1">
      <alignment horizontal="center" vertical="center"/>
    </xf>
    <xf borderId="0" fillId="0" fontId="58" numFmtId="0" xfId="0" applyAlignment="1" applyFont="1">
      <alignment horizontal="center" vertical="center"/>
    </xf>
    <xf borderId="12" fillId="5" fontId="9" numFmtId="165" xfId="0" applyAlignment="1" applyBorder="1" applyFont="1" applyNumberFormat="1">
      <alignment readingOrder="0"/>
    </xf>
    <xf borderId="2" fillId="17" fontId="63" numFmtId="164" xfId="0" applyAlignment="1" applyBorder="1" applyFont="1" applyNumberFormat="1">
      <alignment horizontal="center" vertical="center"/>
    </xf>
    <xf borderId="0" fillId="6" fontId="64" numFmtId="164" xfId="0" applyFont="1" applyNumberFormat="1"/>
    <xf borderId="0" fillId="7" fontId="28" numFmtId="164" xfId="0" applyAlignment="1" applyFont="1" applyNumberFormat="1">
      <alignment horizontal="left" readingOrder="0"/>
    </xf>
    <xf borderId="7" fillId="15" fontId="65" numFmtId="164" xfId="0" applyAlignment="1" applyBorder="1" applyFont="1" applyNumberFormat="1">
      <alignment horizontal="center" readingOrder="0" vertical="center"/>
    </xf>
    <xf borderId="7" fillId="6" fontId="65" numFmtId="164" xfId="0" applyAlignment="1" applyBorder="1" applyFont="1" applyNumberFormat="1">
      <alignment horizontal="center" readingOrder="0" vertical="center"/>
    </xf>
    <xf borderId="2" fillId="16" fontId="65" numFmtId="164" xfId="0" applyAlignment="1" applyBorder="1" applyFont="1" applyNumberFormat="1">
      <alignment horizontal="center" readingOrder="0" vertical="center"/>
    </xf>
    <xf borderId="2" fillId="17" fontId="65" numFmtId="164" xfId="0" applyAlignment="1" applyBorder="1" applyFont="1" applyNumberFormat="1">
      <alignment horizontal="center" readingOrder="0" vertical="center"/>
    </xf>
    <xf borderId="13" fillId="18" fontId="54" numFmtId="164" xfId="0" applyAlignment="1" applyBorder="1" applyFont="1" applyNumberFormat="1">
      <alignment horizontal="center" readingOrder="0" vertical="center"/>
    </xf>
    <xf borderId="2" fillId="21" fontId="66" numFmtId="0" xfId="0" applyAlignment="1" applyBorder="1" applyFont="1">
      <alignment horizontal="center" readingOrder="0" textRotation="0" vertical="center"/>
    </xf>
    <xf borderId="2" fillId="21" fontId="67" numFmtId="166" xfId="0" applyAlignment="1" applyBorder="1" applyFont="1" applyNumberFormat="1">
      <alignment horizontal="center" readingOrder="0" textRotation="0" vertical="center"/>
    </xf>
    <xf borderId="2" fillId="21" fontId="67" numFmtId="0" xfId="0" applyAlignment="1" applyBorder="1" applyFont="1">
      <alignment horizontal="center" readingOrder="0" textRotation="0" vertical="center"/>
    </xf>
    <xf borderId="1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22" fontId="68" numFmtId="0" xfId="0" applyAlignment="1" applyBorder="1" applyFill="1" applyFont="1">
      <alignment horizontal="center" readingOrder="0" vertical="center"/>
    </xf>
    <xf borderId="2" fillId="22" fontId="69" numFmtId="166" xfId="0" applyAlignment="1" applyBorder="1" applyFont="1" applyNumberFormat="1">
      <alignment horizontal="center" readingOrder="0"/>
    </xf>
    <xf borderId="2" fillId="22" fontId="70" numFmtId="0" xfId="0" applyAlignment="1" applyBorder="1" applyFont="1">
      <alignment horizontal="center" readingOrder="0" vertical="center"/>
    </xf>
    <xf borderId="11" fillId="4" fontId="43" numFmtId="166" xfId="0" applyAlignment="1" applyBorder="1" applyFont="1" applyNumberFormat="1">
      <alignment horizontal="center" readingOrder="0" vertical="center"/>
    </xf>
    <xf borderId="2" fillId="22" fontId="61" numFmtId="166" xfId="0" applyAlignment="1" applyBorder="1" applyFont="1" applyNumberFormat="1">
      <alignment horizontal="center" readingOrder="0" vertical="center"/>
    </xf>
    <xf borderId="2" fillId="22" fontId="71" numFmtId="0" xfId="0" applyAlignment="1" applyBorder="1" applyFont="1">
      <alignment horizontal="center" readingOrder="0" vertical="center"/>
    </xf>
    <xf borderId="11" fillId="4" fontId="72" numFmtId="166" xfId="0" applyAlignment="1" applyBorder="1" applyFont="1" applyNumberFormat="1">
      <alignment horizontal="center" readingOrder="0" vertical="center"/>
    </xf>
    <xf borderId="2" fillId="22" fontId="43" numFmtId="0" xfId="0" applyAlignment="1" applyBorder="1" applyFont="1">
      <alignment horizontal="center" readingOrder="0" vertical="center"/>
    </xf>
    <xf borderId="2" fillId="22" fontId="15" numFmtId="0" xfId="0" applyAlignment="1" applyBorder="1" applyFont="1">
      <alignment horizontal="center" vertical="center"/>
    </xf>
    <xf borderId="11" fillId="4" fontId="15" numFmtId="0" xfId="0" applyAlignment="1" applyBorder="1" applyFont="1">
      <alignment horizontal="center" vertical="center"/>
    </xf>
    <xf borderId="2" fillId="22" fontId="68" numFmtId="166" xfId="0" applyAlignment="1" applyBorder="1" applyFont="1" applyNumberFormat="1">
      <alignment horizontal="center" readingOrder="0" vertical="center"/>
    </xf>
    <xf borderId="2" fillId="22" fontId="70" numFmtId="166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horizontal="center" readingOrder="0" vertical="center"/>
    </xf>
    <xf borderId="2" fillId="22" fontId="73" numFmtId="0" xfId="0" applyAlignment="1" applyBorder="1" applyFont="1">
      <alignment horizontal="center" readingOrder="0" vertical="center"/>
    </xf>
    <xf borderId="14" fillId="6" fontId="65" numFmtId="164" xfId="0" applyAlignment="1" applyBorder="1" applyFont="1" applyNumberFormat="1">
      <alignment horizontal="center" readingOrder="0" vertical="center"/>
    </xf>
    <xf borderId="2" fillId="22" fontId="15" numFmtId="0" xfId="0" applyAlignment="1" applyBorder="1" applyFont="1">
      <alignment vertical="center"/>
    </xf>
    <xf borderId="2" fillId="22" fontId="74" numFmtId="0" xfId="0" applyAlignment="1" applyBorder="1" applyFont="1">
      <alignment horizontal="center" readingOrder="0" vertical="center"/>
    </xf>
    <xf borderId="0" fillId="5" fontId="60" numFmtId="164" xfId="0" applyFont="1" applyNumberFormat="1"/>
    <xf borderId="2" fillId="22" fontId="75" numFmtId="0" xfId="0" applyAlignment="1" applyBorder="1" applyFont="1">
      <alignment vertical="center"/>
    </xf>
    <xf borderId="2" fillId="22" fontId="76" numFmtId="166" xfId="0" applyAlignment="1" applyBorder="1" applyFont="1" applyNumberFormat="1">
      <alignment vertical="center"/>
    </xf>
    <xf borderId="2" fillId="15" fontId="65" numFmtId="164" xfId="0" applyAlignment="1" applyBorder="1" applyFont="1" applyNumberFormat="1">
      <alignment horizontal="center" readingOrder="0" vertical="center"/>
    </xf>
    <xf borderId="2" fillId="22" fontId="75" numFmtId="166" xfId="0" applyAlignment="1" applyBorder="1" applyFont="1" applyNumberFormat="1">
      <alignment horizontal="center" readingOrder="0" vertical="center"/>
    </xf>
    <xf borderId="2" fillId="22" fontId="76" numFmtId="166" xfId="0" applyAlignment="1" applyBorder="1" applyFont="1" applyNumberFormat="1">
      <alignment horizontal="center" vertical="center"/>
    </xf>
    <xf borderId="2" fillId="22" fontId="75" numFmtId="0" xfId="0" applyAlignment="1" applyBorder="1" applyFont="1">
      <alignment horizontal="center" vertical="center"/>
    </xf>
    <xf borderId="1" fillId="4" fontId="70" numFmtId="0" xfId="0" applyAlignment="1" applyBorder="1" applyFont="1">
      <alignment horizontal="center" readingOrder="0" vertical="center"/>
    </xf>
    <xf borderId="7" fillId="17" fontId="65" numFmtId="164" xfId="0" applyAlignment="1" applyBorder="1" applyFont="1" applyNumberFormat="1">
      <alignment horizontal="center" readingOrder="0" vertical="center"/>
    </xf>
    <xf borderId="2" fillId="22" fontId="75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13" fillId="18" fontId="54" numFmtId="164" xfId="0" applyAlignment="1" applyBorder="1" applyFont="1" applyNumberFormat="1">
      <alignment horizontal="center" vertical="center"/>
    </xf>
    <xf borderId="2" fillId="22" fontId="75" numFmtId="166" xfId="0" applyAlignment="1" applyBorder="1" applyFont="1" applyNumberFormat="1">
      <alignment horizontal="center" vertical="center"/>
    </xf>
    <xf borderId="2" fillId="22" fontId="77" numFmtId="166" xfId="0" applyBorder="1" applyFont="1" applyNumberFormat="1"/>
    <xf borderId="15" fillId="18" fontId="54" numFmtId="164" xfId="0" applyAlignment="1" applyBorder="1" applyFont="1" applyNumberFormat="1">
      <alignment horizontal="center" readingOrder="0" vertical="center"/>
    </xf>
    <xf borderId="2" fillId="18" fontId="54" numFmtId="164" xfId="0" applyAlignment="1" applyBorder="1" applyFont="1" applyNumberFormat="1">
      <alignment horizontal="center" readingOrder="0" vertical="center"/>
    </xf>
    <xf borderId="2" fillId="23" fontId="78" numFmtId="0" xfId="0" applyAlignment="1" applyBorder="1" applyFill="1" applyFont="1">
      <alignment horizontal="center" readingOrder="0" shrinkToFit="0" vertical="center" wrapText="1"/>
    </xf>
    <xf borderId="16" fillId="23" fontId="79" numFmtId="166" xfId="0" applyAlignment="1" applyBorder="1" applyFont="1" applyNumberFormat="1">
      <alignment horizontal="center" vertical="center"/>
    </xf>
    <xf borderId="5" fillId="0" fontId="57" numFmtId="0" xfId="0" applyBorder="1" applyFont="1"/>
    <xf borderId="0" fillId="0" fontId="80" numFmtId="14" xfId="0" applyFont="1" applyNumberFormat="1"/>
    <xf borderId="0" fillId="0" fontId="63" numFmtId="164" xfId="0" applyAlignment="1" applyFont="1" applyNumberFormat="1">
      <alignment horizontal="center" vertical="center"/>
    </xf>
    <xf borderId="0" fillId="4" fontId="63" numFmtId="164" xfId="0" applyAlignment="1" applyFont="1" applyNumberFormat="1">
      <alignment horizontal="center" vertical="center"/>
    </xf>
    <xf borderId="17" fillId="4" fontId="15" numFmtId="164" xfId="0" applyAlignment="1" applyBorder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2" fillId="16" fontId="78" numFmtId="0" xfId="0" applyAlignment="1" applyBorder="1" applyFont="1">
      <alignment horizontal="center" readingOrder="0" shrinkToFit="0" vertical="center" wrapText="1"/>
    </xf>
    <xf borderId="0" fillId="16" fontId="81" numFmtId="164" xfId="0" applyAlignment="1" applyFont="1" applyNumberFormat="1">
      <alignment horizontal="center" shrinkToFit="0" wrapText="1"/>
    </xf>
    <xf borderId="0" fillId="0" fontId="15" numFmtId="164" xfId="0" applyAlignment="1" applyFont="1" applyNumberFormat="1">
      <alignment horizontal="center" vertical="center"/>
    </xf>
    <xf borderId="9" fillId="16" fontId="67" numFmtId="164" xfId="0" applyAlignment="1" applyBorder="1" applyFont="1" applyNumberFormat="1">
      <alignment horizontal="center" readingOrder="0" vertical="center"/>
    </xf>
    <xf borderId="2" fillId="17" fontId="67" numFmtId="164" xfId="0" applyAlignment="1" applyBorder="1" applyFont="1" applyNumberFormat="1">
      <alignment horizontal="center" readingOrder="0" vertical="center"/>
    </xf>
    <xf borderId="2" fillId="4" fontId="82" numFmtId="164" xfId="0" applyAlignment="1" applyBorder="1" applyFont="1" applyNumberFormat="1">
      <alignment horizontal="center" readingOrder="0" vertical="center"/>
    </xf>
    <xf borderId="11" fillId="4" fontId="65" numFmtId="164" xfId="0" applyAlignment="1" applyBorder="1" applyFont="1" applyNumberFormat="1">
      <alignment horizontal="center" vertical="center"/>
    </xf>
    <xf borderId="13" fillId="16" fontId="54" numFmtId="164" xfId="0" applyAlignment="1" applyBorder="1" applyFont="1" applyNumberFormat="1">
      <alignment horizontal="center" readingOrder="0" vertical="center"/>
    </xf>
    <xf borderId="2" fillId="17" fontId="54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vertical="center"/>
    </xf>
    <xf borderId="2" fillId="16" fontId="65" numFmtId="165" xfId="0" applyAlignment="1" applyBorder="1" applyFont="1" applyNumberFormat="1">
      <alignment horizontal="center" readingOrder="0" vertical="center"/>
    </xf>
    <xf borderId="0" fillId="0" fontId="84" numFmtId="14" xfId="0" applyFont="1" applyNumberFormat="1"/>
    <xf borderId="0" fillId="0" fontId="84" numFmtId="0" xfId="0" applyFont="1"/>
    <xf borderId="2" fillId="17" fontId="85" numFmtId="164" xfId="0" applyAlignment="1" applyBorder="1" applyFont="1" applyNumberFormat="1">
      <alignment horizontal="center" readingOrder="0" vertical="center"/>
    </xf>
    <xf borderId="2" fillId="4" fontId="83" numFmtId="164" xfId="0" applyAlignment="1" applyBorder="1" applyFont="1" applyNumberFormat="1">
      <alignment horizontal="center" readingOrder="0" vertical="center"/>
    </xf>
    <xf borderId="0" fillId="0" fontId="86" numFmtId="14" xfId="0" applyFont="1" applyNumberFormat="1"/>
    <xf borderId="11" fillId="4" fontId="54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86" numFmtId="0" xfId="0" applyFont="1"/>
    <xf borderId="2" fillId="17" fontId="87" numFmtId="164" xfId="0" applyAlignment="1" applyBorder="1" applyFont="1" applyNumberFormat="1">
      <alignment horizontal="center" readingOrder="0" vertical="center"/>
    </xf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8" fillId="4" fontId="58" numFmtId="164" xfId="0" applyAlignment="1" applyBorder="1" applyFont="1" applyNumberFormat="1">
      <alignment horizontal="center" vertical="center"/>
    </xf>
    <xf borderId="1" fillId="4" fontId="58" numFmtId="164" xfId="0" applyAlignment="1" applyBorder="1" applyFont="1" applyNumberFormat="1">
      <alignment horizontal="center" vertical="center"/>
    </xf>
    <xf borderId="0" fillId="0" fontId="58" numFmtId="164" xfId="0" applyAlignment="1" applyFont="1" applyNumberFormat="1">
      <alignment horizontal="center" vertical="center"/>
    </xf>
    <xf borderId="0" fillId="4" fontId="58" numFmtId="0" xfId="0" applyAlignment="1" applyFont="1">
      <alignment horizontal="center" vertical="center"/>
    </xf>
    <xf borderId="0" fillId="0" fontId="12" numFmtId="0" xfId="0" applyFont="1"/>
    <xf borderId="0" fillId="0" fontId="73" numFmtId="0" xfId="0" applyFont="1"/>
    <xf borderId="0" fillId="4" fontId="88" numFmtId="0" xfId="0" applyFont="1"/>
    <xf borderId="1" fillId="4" fontId="73" numFmtId="0" xfId="0" applyBorder="1" applyFont="1"/>
    <xf borderId="0" fillId="14" fontId="16" numFmtId="0" xfId="0" applyFont="1"/>
    <xf borderId="0" fillId="24" fontId="89" numFmtId="0" xfId="0" applyAlignment="1" applyFill="1" applyFont="1">
      <alignment horizontal="center" vertical="bottom"/>
    </xf>
    <xf borderId="2" fillId="24" fontId="89" numFmtId="14" xfId="0" applyAlignment="1" applyBorder="1" applyFont="1" applyNumberFormat="1">
      <alignment horizontal="center" vertical="bottom"/>
    </xf>
    <xf borderId="2" fillId="24" fontId="89" numFmtId="171" xfId="0" applyAlignment="1" applyBorder="1" applyFont="1" applyNumberFormat="1">
      <alignment horizontal="center" readingOrder="0" shrinkToFit="0" wrapText="0"/>
    </xf>
    <xf borderId="2" fillId="24" fontId="89" numFmtId="3" xfId="0" applyAlignment="1" applyBorder="1" applyFont="1" applyNumberFormat="1">
      <alignment horizontal="right" readingOrder="0" shrinkToFit="0" wrapText="0"/>
    </xf>
    <xf borderId="19" fillId="24" fontId="89" numFmtId="3" xfId="0" applyAlignment="1" applyBorder="1" applyFont="1" applyNumberFormat="1">
      <alignment horizontal="right" readingOrder="0" shrinkToFit="0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readingOrder="0" shrinkToFit="0" vertical="bottom" wrapText="0"/>
    </xf>
    <xf borderId="0" fillId="0" fontId="44" numFmtId="0" xfId="0" applyAlignment="1" applyFont="1">
      <alignment horizontal="right" readingOrder="0" shrinkToFit="0" vertical="bottom" wrapText="0"/>
    </xf>
    <xf borderId="0" fillId="0" fontId="90" numFmtId="0" xfId="0" applyFont="1"/>
    <xf borderId="0" fillId="0" fontId="90" numFmtId="0" xfId="0" applyAlignment="1" applyFont="1">
      <alignment horizontal="right"/>
    </xf>
    <xf borderId="0" fillId="0" fontId="91" numFmtId="0" xfId="0" applyFont="1"/>
    <xf borderId="1" fillId="25" fontId="92" numFmtId="0" xfId="0" applyBorder="1" applyFill="1" applyFont="1"/>
    <xf borderId="1" fillId="25" fontId="93" numFmtId="0" xfId="0" applyBorder="1" applyFont="1"/>
    <xf borderId="0" fillId="0" fontId="94" numFmtId="164" xfId="0" applyAlignment="1" applyFont="1" applyNumberFormat="1">
      <alignment horizontal="center" vertical="center"/>
    </xf>
    <xf borderId="1" fillId="25" fontId="92" numFmtId="0" xfId="0" applyAlignment="1" applyBorder="1" applyFont="1">
      <alignment horizontal="right" vertical="center"/>
    </xf>
    <xf borderId="0" fillId="0" fontId="95" numFmtId="0" xfId="0" applyFont="1"/>
    <xf borderId="0" fillId="0" fontId="96" numFmtId="0" xfId="0" applyAlignment="1" applyFont="1">
      <alignment horizontal="left" vertical="center"/>
    </xf>
    <xf borderId="0" fillId="0" fontId="90" numFmtId="0" xfId="0" applyAlignment="1" applyFont="1">
      <alignment horizontal="left" vertical="center"/>
    </xf>
    <xf borderId="0" fillId="0" fontId="90" numFmtId="0" xfId="0" applyAlignment="1" applyFont="1">
      <alignment horizontal="center" vertical="center"/>
    </xf>
    <xf borderId="0" fillId="0" fontId="97" numFmtId="0" xfId="0" applyFont="1"/>
    <xf borderId="0" fillId="0" fontId="90" numFmtId="0" xfId="0" applyAlignment="1" applyFont="1">
      <alignment horizontal="center"/>
    </xf>
    <xf borderId="0" fillId="0" fontId="90" numFmtId="9" xfId="0" applyAlignment="1" applyFont="1" applyNumberFormat="1">
      <alignment horizontal="center"/>
    </xf>
    <xf borderId="0" fillId="0" fontId="90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469488180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44774.0</v>
      </c>
      <c r="C4" s="12">
        <v>1.799174E7</v>
      </c>
    </row>
    <row r="5" ht="18.0" customHeight="1">
      <c r="A5" s="10">
        <v>2.0</v>
      </c>
      <c r="B5" s="11">
        <v>44775.0</v>
      </c>
      <c r="C5" s="12">
        <v>1.883162E7</v>
      </c>
    </row>
    <row r="6" ht="18.0" customHeight="1">
      <c r="A6" s="13">
        <v>3.0</v>
      </c>
      <c r="B6" s="11">
        <v>44776.0</v>
      </c>
      <c r="C6" s="12">
        <v>1.816616E7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44777.0</v>
      </c>
      <c r="C7" s="16">
        <v>1.78184E7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44778.0</v>
      </c>
      <c r="C8" s="12">
        <v>1.979398E7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44779.0</v>
      </c>
      <c r="C9" s="12">
        <v>1.83943E7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44780.0</v>
      </c>
      <c r="C10" s="12">
        <v>2.12938E7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44781.0</v>
      </c>
      <c r="C11" s="16">
        <v>2.004766E7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44782.0</v>
      </c>
      <c r="C12" s="16">
        <v>1.832348E7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44783.0</v>
      </c>
      <c r="C13" s="12">
        <v>2.106352E7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44784.0</v>
      </c>
      <c r="C14" s="12">
        <v>3.398422E7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44785.0</v>
      </c>
      <c r="C15" s="16">
        <v>3.350884E7</v>
      </c>
    </row>
    <row r="16" ht="18.0" customHeight="1">
      <c r="A16" s="13">
        <v>13.0</v>
      </c>
      <c r="B16" s="11">
        <v>44786.0</v>
      </c>
      <c r="C16" s="16">
        <v>1.975948E7</v>
      </c>
    </row>
    <row r="17" ht="18.0" customHeight="1">
      <c r="A17" s="13">
        <v>14.0</v>
      </c>
      <c r="B17" s="11">
        <v>44787.0</v>
      </c>
      <c r="C17" s="16">
        <v>2.142514E7</v>
      </c>
    </row>
    <row r="18" ht="18.0" customHeight="1">
      <c r="A18" s="13">
        <v>15.0</v>
      </c>
      <c r="B18" s="11">
        <v>44788.0</v>
      </c>
      <c r="C18" s="16">
        <v>1.427538E7</v>
      </c>
    </row>
    <row r="19" ht="18.0" customHeight="1">
      <c r="A19" s="13">
        <v>16.0</v>
      </c>
      <c r="B19" s="11">
        <v>44789.0</v>
      </c>
      <c r="C19" s="16">
        <v>2.00108E7</v>
      </c>
    </row>
    <row r="20" ht="18.0" customHeight="1">
      <c r="A20" s="13">
        <v>17.0</v>
      </c>
      <c r="B20" s="11">
        <v>44790.0</v>
      </c>
      <c r="C20" s="16">
        <v>1.764504E7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44791.0</v>
      </c>
      <c r="C21" s="16">
        <v>1.515536E7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44792.0</v>
      </c>
      <c r="C22" s="16">
        <v>1.933572E7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18.0" customHeight="1">
      <c r="A23" s="13">
        <v>20.0</v>
      </c>
      <c r="B23" s="11">
        <v>44793.0</v>
      </c>
      <c r="C23" s="16">
        <v>1.479016E7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18.0" customHeight="1">
      <c r="A24" s="13">
        <v>21.0</v>
      </c>
      <c r="B24" s="11">
        <v>44794.0</v>
      </c>
      <c r="C24" s="16">
        <v>1.853646E7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18.0" customHeight="1">
      <c r="A25" s="13">
        <v>22.0</v>
      </c>
      <c r="B25" s="11">
        <v>44795.0</v>
      </c>
      <c r="C25" s="16">
        <v>1.701456E7</v>
      </c>
    </row>
    <row r="26" ht="18.0" customHeight="1">
      <c r="A26" s="13">
        <v>23.0</v>
      </c>
      <c r="B26" s="11">
        <v>44796.0</v>
      </c>
      <c r="C26" s="16">
        <v>1.535766E7</v>
      </c>
    </row>
    <row r="27" ht="21.0" customHeight="1">
      <c r="A27" s="13">
        <v>24.0</v>
      </c>
      <c r="B27" s="11">
        <v>44797.0</v>
      </c>
      <c r="C27" s="16">
        <v>1.69647E7</v>
      </c>
    </row>
    <row r="28" ht="15.75" customHeight="1">
      <c r="A28" s="13">
        <v>25.0</v>
      </c>
      <c r="B28" s="11">
        <v>44798.0</v>
      </c>
      <c r="C28" s="16"/>
    </row>
    <row r="29" ht="15.75" customHeight="1">
      <c r="A29" s="13">
        <v>26.0</v>
      </c>
      <c r="B29" s="21">
        <v>44799.0</v>
      </c>
      <c r="C29" s="22"/>
    </row>
    <row r="30" ht="15.75" customHeight="1">
      <c r="A30" s="13">
        <v>27.0</v>
      </c>
      <c r="B30" s="23">
        <v>44800.0</v>
      </c>
      <c r="C30" s="22"/>
    </row>
    <row r="31" ht="15.75" customHeight="1">
      <c r="A31" s="13">
        <v>28.0</v>
      </c>
      <c r="B31" s="11">
        <v>44801.0</v>
      </c>
      <c r="C31" s="16"/>
    </row>
    <row r="32" ht="15.75" customHeight="1">
      <c r="A32" s="24">
        <v>29.0</v>
      </c>
      <c r="B32" s="11">
        <v>44802.0</v>
      </c>
      <c r="C32" s="16"/>
    </row>
    <row r="33" ht="15.75" customHeight="1">
      <c r="A33" s="24">
        <v>30.0</v>
      </c>
      <c r="B33" s="11">
        <v>44803.0</v>
      </c>
      <c r="C33" s="16"/>
    </row>
    <row r="34" ht="15.75" customHeight="1">
      <c r="A34" s="24">
        <v>31.0</v>
      </c>
      <c r="B34" s="11">
        <v>44804.0</v>
      </c>
      <c r="C34" s="16"/>
    </row>
    <row r="35" ht="15.75" customHeight="1">
      <c r="A35" s="25">
        <v>26.0</v>
      </c>
      <c r="B35" s="26"/>
      <c r="C35" s="27"/>
    </row>
    <row r="36" ht="15.75" customHeight="1">
      <c r="A36" s="25">
        <v>27.0</v>
      </c>
      <c r="B36" s="26"/>
      <c r="C36" s="27"/>
    </row>
    <row r="37" ht="15.75" customHeight="1">
      <c r="A37" s="25">
        <v>2.0</v>
      </c>
      <c r="B37" s="26"/>
      <c r="C37" s="27"/>
    </row>
    <row r="38" ht="15.75" customHeight="1">
      <c r="B38" s="26"/>
      <c r="C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8"/>
      <c r="C1" s="29"/>
      <c r="E1" s="30"/>
      <c r="F1" s="31"/>
      <c r="G1" s="32" t="str">
        <f>SUM(G:G)</f>
        <v>#REF!</v>
      </c>
      <c r="H1" s="33" t="str">
        <f>SUM(E49:H1020*F49)</f>
        <v>#VALUE!</v>
      </c>
    </row>
    <row r="2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>
      <c r="A3" s="44">
        <v>44774.0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>
      <c r="B4" s="55"/>
      <c r="C4" s="55" t="s">
        <v>13</v>
      </c>
      <c r="D4" s="56"/>
      <c r="E4" s="57"/>
      <c r="F4" s="58"/>
      <c r="G4" s="59">
        <v>76000.0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>
      <c r="A5" s="61"/>
      <c r="B5" s="62"/>
      <c r="C5" s="63" t="s">
        <v>14</v>
      </c>
      <c r="D5" s="64"/>
      <c r="E5" s="65"/>
      <c r="F5" s="66"/>
      <c r="G5" s="67">
        <v>200000.0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>
      <c r="A6" s="61"/>
      <c r="B6" s="62"/>
      <c r="C6" s="63" t="s">
        <v>15</v>
      </c>
      <c r="D6" s="64"/>
      <c r="E6" s="65"/>
      <c r="F6" s="66"/>
      <c r="G6" s="67">
        <v>480000.0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ht="12.0" customHeight="1">
      <c r="A7" s="61"/>
      <c r="B7" s="62"/>
      <c r="C7" s="63" t="s">
        <v>16</v>
      </c>
      <c r="D7" s="64"/>
      <c r="E7" s="65"/>
      <c r="F7" s="66"/>
      <c r="G7" s="67">
        <v>75000.0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>
      <c r="A8" s="61"/>
      <c r="B8" s="61"/>
      <c r="C8" s="63" t="s">
        <v>17</v>
      </c>
      <c r="D8" s="68"/>
      <c r="E8" s="65"/>
      <c r="F8" s="66"/>
      <c r="G8" s="67">
        <v>48000.0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>
      <c r="A9" s="61"/>
      <c r="B9" s="73"/>
      <c r="C9" s="63" t="s">
        <v>18</v>
      </c>
      <c r="D9" s="64"/>
      <c r="E9" s="74"/>
      <c r="F9" s="75">
        <v>3.0</v>
      </c>
      <c r="G9" s="67">
        <v>30000.0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>
      <c r="A10" s="61"/>
      <c r="B10" s="73"/>
      <c r="C10" s="63" t="s">
        <v>19</v>
      </c>
      <c r="D10" s="64"/>
      <c r="E10" s="65"/>
      <c r="F10" s="75"/>
      <c r="G10" s="67">
        <v>36000.0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>
      <c r="A11" s="61"/>
      <c r="B11" s="77"/>
      <c r="C11" s="63" t="s">
        <v>20</v>
      </c>
      <c r="D11" s="64"/>
      <c r="E11" s="74"/>
      <c r="F11" s="75"/>
      <c r="G11" s="67">
        <v>30000.0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15.75" customHeight="1">
      <c r="A12" s="44">
        <v>44775.0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>
      <c r="A14" s="61"/>
      <c r="B14" s="73"/>
      <c r="C14" s="84" t="s">
        <v>21</v>
      </c>
      <c r="D14" s="73"/>
      <c r="E14" s="85"/>
      <c r="F14" s="86"/>
      <c r="G14" s="87">
        <v>20000.0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61"/>
      <c r="B15" s="73"/>
      <c r="C15" s="84" t="s">
        <v>22</v>
      </c>
      <c r="D15" s="73"/>
      <c r="E15" s="85"/>
      <c r="F15" s="86"/>
      <c r="G15" s="87">
        <v>40000.0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>
      <c r="A16" s="61"/>
      <c r="B16" s="73"/>
      <c r="C16" s="84" t="s">
        <v>23</v>
      </c>
      <c r="D16" s="73"/>
      <c r="E16" s="85"/>
      <c r="F16" s="86"/>
      <c r="G16" s="87">
        <v>400000.0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>
      <c r="A17" s="61"/>
      <c r="B17" s="73"/>
      <c r="C17" s="84" t="s">
        <v>24</v>
      </c>
      <c r="D17" s="73"/>
      <c r="E17" s="85">
        <v>8.0</v>
      </c>
      <c r="F17" s="86">
        <v>60000.0</v>
      </c>
      <c r="G17" s="87">
        <v>480000.0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>
      <c r="A18" s="61"/>
      <c r="B18" s="73"/>
      <c r="C18" s="84" t="s">
        <v>25</v>
      </c>
      <c r="D18" s="73"/>
      <c r="E18" s="85"/>
      <c r="F18" s="86"/>
      <c r="G18" s="87">
        <v>60000.0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61"/>
      <c r="B19" s="73"/>
      <c r="C19" s="84" t="s">
        <v>26</v>
      </c>
      <c r="D19" s="73"/>
      <c r="E19" s="85"/>
      <c r="F19" s="86"/>
      <c r="G19" s="87">
        <v>45000.0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61"/>
      <c r="B20" s="73"/>
      <c r="C20" s="84" t="s">
        <v>27</v>
      </c>
      <c r="D20" s="73"/>
      <c r="E20" s="89"/>
      <c r="F20" s="86"/>
      <c r="G20" s="87">
        <v>24000.0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5.75" customHeight="1">
      <c r="A21" s="90"/>
      <c r="B21" s="73"/>
      <c r="C21" s="84" t="s">
        <v>28</v>
      </c>
      <c r="D21" s="91"/>
      <c r="E21" s="85"/>
      <c r="F21" s="86"/>
      <c r="G21" s="87">
        <v>100000.0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5.75" customHeight="1">
      <c r="A22" s="61"/>
      <c r="B22" s="73"/>
      <c r="C22" s="84" t="s">
        <v>29</v>
      </c>
      <c r="D22" s="73"/>
      <c r="E22" s="85"/>
      <c r="F22" s="86"/>
      <c r="G22" s="87">
        <v>2150000.0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5.75" customHeight="1">
      <c r="A23" s="92"/>
      <c r="B23" s="73"/>
      <c r="C23" s="84" t="s">
        <v>30</v>
      </c>
      <c r="D23" s="73"/>
      <c r="E23" s="85"/>
      <c r="F23" s="86"/>
      <c r="G23" s="87">
        <v>3092000.0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5.75" customHeight="1">
      <c r="A24" s="44">
        <v>44776.0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5.75" customHeight="1">
      <c r="A25" s="61"/>
      <c r="B25" s="73"/>
      <c r="C25" s="84" t="s">
        <v>31</v>
      </c>
      <c r="D25" s="73"/>
      <c r="E25" s="85">
        <v>1.0</v>
      </c>
      <c r="F25" s="86">
        <v>768000.0</v>
      </c>
      <c r="G25" s="87">
        <v>768000.0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5.75" customHeight="1">
      <c r="A26" s="61"/>
      <c r="B26" s="73"/>
      <c r="C26" s="84" t="s">
        <v>32</v>
      </c>
      <c r="D26" s="73"/>
      <c r="E26" s="85">
        <v>1.0</v>
      </c>
      <c r="F26" s="86"/>
      <c r="G26" s="87">
        <v>32000.0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ht="15.75" customHeight="1">
      <c r="A27" s="61"/>
      <c r="B27" s="73"/>
      <c r="C27" s="84" t="s">
        <v>18</v>
      </c>
      <c r="D27" s="73"/>
      <c r="E27" s="85">
        <v>2.0</v>
      </c>
      <c r="F27" s="86"/>
      <c r="G27" s="87">
        <v>20000.0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5.75" customHeight="1">
      <c r="A28" s="61"/>
      <c r="B28" s="73"/>
      <c r="C28" s="84" t="s">
        <v>19</v>
      </c>
      <c r="D28" s="73"/>
      <c r="E28" s="85">
        <v>1.0</v>
      </c>
      <c r="F28" s="86"/>
      <c r="G28" s="87">
        <v>55000.0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5.75" customHeight="1">
      <c r="A29" s="61"/>
      <c r="B29" s="73"/>
      <c r="C29" s="84" t="s">
        <v>33</v>
      </c>
      <c r="D29" s="73"/>
      <c r="E29" s="93">
        <v>3.0</v>
      </c>
      <c r="F29" s="86"/>
      <c r="G29" s="87">
        <v>65000.0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5.75" customHeight="1">
      <c r="A30" s="61"/>
      <c r="B30" s="73"/>
      <c r="C30" s="84" t="s">
        <v>34</v>
      </c>
      <c r="D30" s="73"/>
      <c r="E30" s="85">
        <v>10.0</v>
      </c>
      <c r="F30" s="86"/>
      <c r="G30" s="87">
        <v>50000.0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ht="15.75" customHeight="1">
      <c r="A32" s="101"/>
      <c r="B32" s="73"/>
      <c r="C32" s="84" t="s">
        <v>35</v>
      </c>
      <c r="D32" s="91" t="s">
        <v>36</v>
      </c>
      <c r="E32" s="85">
        <v>12.0</v>
      </c>
      <c r="F32" s="86"/>
      <c r="G32" s="87">
        <v>75000.0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5.75" customHeight="1">
      <c r="A33" s="61"/>
      <c r="B33" s="73"/>
      <c r="C33" s="84" t="s">
        <v>37</v>
      </c>
      <c r="D33" s="91" t="s">
        <v>36</v>
      </c>
      <c r="E33" s="85">
        <v>8.0</v>
      </c>
      <c r="F33" s="86"/>
      <c r="G33" s="87">
        <v>57000.0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5.75" customHeight="1">
      <c r="A34" s="90"/>
      <c r="B34" s="73"/>
      <c r="C34" s="84" t="s">
        <v>38</v>
      </c>
      <c r="D34" s="91" t="s">
        <v>36</v>
      </c>
      <c r="E34" s="85">
        <v>3.0</v>
      </c>
      <c r="F34" s="86"/>
      <c r="G34" s="87">
        <v>78000.0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5.75" customHeight="1">
      <c r="A35" s="101"/>
      <c r="B35" s="73"/>
      <c r="C35" s="84" t="s">
        <v>39</v>
      </c>
      <c r="D35" s="73"/>
      <c r="E35" s="85"/>
      <c r="F35" s="86"/>
      <c r="G35" s="87">
        <v>30000.0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ht="15.75" customHeight="1">
      <c r="A36" s="101"/>
      <c r="B36" s="73"/>
      <c r="C36" s="84" t="s">
        <v>40</v>
      </c>
      <c r="D36" s="73"/>
      <c r="E36" s="85"/>
      <c r="F36" s="86"/>
      <c r="G36" s="87">
        <v>10000.0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5.75" customHeight="1">
      <c r="A37" s="92"/>
      <c r="B37" s="102"/>
      <c r="C37" s="84" t="s">
        <v>15</v>
      </c>
      <c r="D37" s="102"/>
      <c r="E37" s="93"/>
      <c r="F37" s="86"/>
      <c r="G37" s="87">
        <v>480000.0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ht="15.75" customHeight="1">
      <c r="A38" s="44">
        <v>44777.0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5.75" customHeight="1">
      <c r="A39" s="61"/>
      <c r="B39" s="73"/>
      <c r="C39" s="84" t="s">
        <v>41</v>
      </c>
      <c r="D39" s="73"/>
      <c r="E39" s="85"/>
      <c r="F39" s="86"/>
      <c r="G39" s="87">
        <v>10000.0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5.75" customHeight="1">
      <c r="A40" s="61"/>
      <c r="B40" s="73"/>
      <c r="C40" s="84" t="s">
        <v>21</v>
      </c>
      <c r="D40" s="73"/>
      <c r="E40" s="85"/>
      <c r="F40" s="86"/>
      <c r="G40" s="87">
        <v>20000.0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5.75" customHeight="1">
      <c r="A41" s="61"/>
      <c r="B41" s="73"/>
      <c r="C41" s="84" t="s">
        <v>42</v>
      </c>
      <c r="D41" s="73"/>
      <c r="E41" s="85"/>
      <c r="F41" s="86"/>
      <c r="G41" s="87">
        <v>5000.0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5.75" customHeight="1">
      <c r="A42" s="101"/>
      <c r="B42" s="73"/>
      <c r="C42" s="84" t="s">
        <v>43</v>
      </c>
      <c r="D42" s="73"/>
      <c r="E42" s="93"/>
      <c r="F42" s="86"/>
      <c r="G42" s="87">
        <v>45000.0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ht="15.75" customHeight="1">
      <c r="A43" s="101"/>
      <c r="B43" s="73"/>
      <c r="C43" s="84" t="s">
        <v>27</v>
      </c>
      <c r="D43" s="73"/>
      <c r="E43" s="89"/>
      <c r="F43" s="86"/>
      <c r="G43" s="87">
        <v>12000.0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5.75" customHeight="1">
      <c r="A44" s="92"/>
      <c r="B44" s="73"/>
      <c r="C44" s="84" t="s">
        <v>24</v>
      </c>
      <c r="E44" s="93">
        <v>10.0</v>
      </c>
      <c r="F44" s="86"/>
      <c r="G44" s="87">
        <v>600000.0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5.75" customHeight="1">
      <c r="A45" s="106">
        <v>44778.0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5.75" customHeight="1">
      <c r="A46" s="61"/>
      <c r="B46" s="73"/>
      <c r="C46" s="84" t="s">
        <v>44</v>
      </c>
      <c r="D46" s="73"/>
      <c r="E46" s="85"/>
      <c r="F46" s="86"/>
      <c r="G46" s="87">
        <v>77000.0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ht="18.75" customHeight="1">
      <c r="A47" s="61"/>
      <c r="B47" s="102"/>
      <c r="C47" s="107" t="s">
        <v>45</v>
      </c>
      <c r="D47" s="108"/>
      <c r="E47" s="109"/>
      <c r="F47" s="110"/>
      <c r="G47" s="111">
        <v>68000.0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ht="15.75" customHeight="1">
      <c r="A48" s="61"/>
      <c r="B48" s="112"/>
      <c r="C48" s="84" t="s">
        <v>46</v>
      </c>
      <c r="D48" s="112"/>
      <c r="E48" s="85"/>
      <c r="F48" s="86"/>
      <c r="G48" s="87">
        <v>210000.0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ht="15.75" customHeight="1">
      <c r="A49" s="90"/>
      <c r="B49" s="112"/>
      <c r="C49" s="84" t="s">
        <v>47</v>
      </c>
      <c r="D49" s="112"/>
      <c r="E49" s="85">
        <v>9.0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ht="13.5" customHeight="1">
      <c r="A50" s="61"/>
      <c r="B50" s="102"/>
      <c r="C50" s="84" t="s">
        <v>48</v>
      </c>
      <c r="D50" s="102"/>
      <c r="E50" s="85">
        <v>1.0</v>
      </c>
      <c r="F50" s="86"/>
      <c r="G50" s="87">
        <v>1379000.0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ht="12.75" customHeight="1">
      <c r="A51" s="61"/>
      <c r="B51" s="73"/>
      <c r="C51" s="84" t="s">
        <v>49</v>
      </c>
      <c r="D51" s="73"/>
      <c r="E51" s="85"/>
      <c r="F51" s="86"/>
      <c r="G51" s="87">
        <v>40000.0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ht="18.75" customHeight="1">
      <c r="A52" s="61"/>
      <c r="B52" s="102"/>
      <c r="C52" s="84" t="s">
        <v>50</v>
      </c>
      <c r="D52" s="102"/>
      <c r="E52" s="85"/>
      <c r="F52" s="86"/>
      <c r="G52" s="87">
        <v>1000000.0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ht="14.25" customHeight="1">
      <c r="A53" s="61"/>
      <c r="B53" s="73"/>
      <c r="C53" s="84" t="s">
        <v>51</v>
      </c>
      <c r="D53" s="73"/>
      <c r="E53" s="85"/>
      <c r="F53" s="86"/>
      <c r="G53" s="87">
        <v>70000.0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92"/>
      <c r="B54" s="73"/>
      <c r="C54" s="84" t="s">
        <v>52</v>
      </c>
      <c r="D54" s="73"/>
      <c r="E54" s="85"/>
      <c r="F54" s="86"/>
      <c r="G54" s="87">
        <v>1500000.0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106">
        <v>44779.0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2.75" customHeight="1">
      <c r="A56" s="92"/>
      <c r="B56" s="73"/>
      <c r="C56" s="84" t="s">
        <v>53</v>
      </c>
      <c r="D56" s="73"/>
      <c r="E56" s="89">
        <v>44714.0</v>
      </c>
      <c r="F56" s="86">
        <v>14000.0</v>
      </c>
      <c r="G56" s="87">
        <v>36500.0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2.75" customHeight="1">
      <c r="A57" s="61"/>
      <c r="B57" s="73"/>
      <c r="C57" s="84" t="s">
        <v>54</v>
      </c>
      <c r="D57" s="73"/>
      <c r="E57" s="93"/>
      <c r="F57" s="86"/>
      <c r="G57" s="87">
        <v>30000.0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70000.0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21000.0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2.75" customHeight="1">
      <c r="A60" s="101"/>
      <c r="B60" s="73"/>
      <c r="C60" s="84" t="s">
        <v>59</v>
      </c>
      <c r="D60" s="73"/>
      <c r="E60" s="89">
        <v>44621.0</v>
      </c>
      <c r="F60" s="86"/>
      <c r="G60" s="87">
        <v>32000.0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5000.0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2.75" customHeight="1">
      <c r="A62" s="61"/>
      <c r="B62" s="119"/>
      <c r="C62" s="120" t="s">
        <v>62</v>
      </c>
      <c r="D62" s="119"/>
      <c r="E62" s="121">
        <v>44652.0</v>
      </c>
      <c r="F62" s="86"/>
      <c r="G62" s="87">
        <v>28000.0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45000.0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ht="12.75" customHeight="1">
      <c r="A64" s="61"/>
      <c r="B64" s="73"/>
      <c r="C64" s="84" t="s">
        <v>64</v>
      </c>
      <c r="D64" s="73"/>
      <c r="E64" s="89">
        <v>44689.0</v>
      </c>
      <c r="F64" s="86">
        <v>60000.0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2.75" customHeight="1">
      <c r="A65" s="101"/>
      <c r="B65" s="73"/>
      <c r="C65" s="84" t="s">
        <v>65</v>
      </c>
      <c r="D65" s="73"/>
      <c r="E65" s="85">
        <v>1.0</v>
      </c>
      <c r="F65" s="86">
        <v>20000.0</v>
      </c>
      <c r="G65" s="87">
        <v>20000.0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2.75" customHeight="1">
      <c r="A66" s="44">
        <v>44780.0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2.75" customHeight="1">
      <c r="A67" s="90"/>
      <c r="B67" s="73"/>
      <c r="C67" s="84" t="s">
        <v>66</v>
      </c>
      <c r="D67" s="73"/>
      <c r="E67" s="85"/>
      <c r="F67" s="86"/>
      <c r="G67" s="87">
        <v>3500000.0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ht="12.75" customHeight="1">
      <c r="A68" s="101"/>
      <c r="B68" s="73"/>
      <c r="C68" s="84" t="s">
        <v>67</v>
      </c>
      <c r="D68" s="73"/>
      <c r="E68" s="89">
        <v>44774.0</v>
      </c>
      <c r="F68" s="86">
        <v>90000.0</v>
      </c>
      <c r="G68" s="87">
        <v>90000.0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2.75" customHeight="1">
      <c r="A69" s="61"/>
      <c r="B69" s="73"/>
      <c r="C69" s="84" t="s">
        <v>68</v>
      </c>
      <c r="D69" s="73"/>
      <c r="E69" s="85" t="s">
        <v>69</v>
      </c>
      <c r="F69" s="86">
        <v>20000.0</v>
      </c>
      <c r="G69" s="87">
        <v>20000.0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2.75" customHeight="1">
      <c r="A70" s="61"/>
      <c r="B70" s="73"/>
      <c r="C70" s="84" t="s">
        <v>70</v>
      </c>
      <c r="D70" s="73"/>
      <c r="E70" s="85" t="s">
        <v>71</v>
      </c>
      <c r="F70" s="86">
        <v>36000.0</v>
      </c>
      <c r="G70" s="87">
        <v>36000.0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2.75" customHeight="1">
      <c r="A71" s="101"/>
      <c r="B71" s="73"/>
      <c r="C71" s="84" t="s">
        <v>72</v>
      </c>
      <c r="D71" s="73"/>
      <c r="E71" s="85" t="s">
        <v>73</v>
      </c>
      <c r="F71" s="86">
        <v>28000.0</v>
      </c>
      <c r="G71" s="87">
        <v>28000.0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ht="12.75" customHeight="1">
      <c r="A72" s="101"/>
      <c r="B72" s="73"/>
      <c r="C72" s="84" t="s">
        <v>74</v>
      </c>
      <c r="D72" s="73"/>
      <c r="E72" s="89">
        <v>44562.0</v>
      </c>
      <c r="F72" s="86">
        <v>40000.0</v>
      </c>
      <c r="G72" s="87">
        <v>40000.0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2.75" customHeight="1">
      <c r="A73" s="61"/>
      <c r="B73" s="73"/>
      <c r="C73" s="84" t="s">
        <v>75</v>
      </c>
      <c r="D73" s="73"/>
      <c r="E73" s="89">
        <v>44744.0</v>
      </c>
      <c r="F73" s="86">
        <v>40000.0</v>
      </c>
      <c r="G73" s="87">
        <v>40000.0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2.75" customHeight="1">
      <c r="A74" s="101"/>
      <c r="B74" s="73"/>
      <c r="C74" s="84" t="s">
        <v>76</v>
      </c>
      <c r="D74" s="73"/>
      <c r="E74" s="85" t="s">
        <v>77</v>
      </c>
      <c r="F74" s="86">
        <v>45000.0</v>
      </c>
      <c r="G74" s="87">
        <v>45000.0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2.75" customHeight="1">
      <c r="A75" s="61"/>
      <c r="B75" s="73"/>
      <c r="C75" s="84" t="s">
        <v>64</v>
      </c>
      <c r="D75" s="73"/>
      <c r="E75" s="89">
        <v>44689.0</v>
      </c>
      <c r="F75" s="86">
        <v>60000.0</v>
      </c>
      <c r="G75" s="87">
        <v>510000.0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2.75" customHeight="1">
      <c r="A76" s="61"/>
      <c r="B76" s="73"/>
      <c r="C76" s="84" t="s">
        <v>78</v>
      </c>
      <c r="D76" s="73"/>
      <c r="E76" s="85">
        <v>1.0</v>
      </c>
      <c r="F76" s="86">
        <v>85000.0</v>
      </c>
      <c r="G76" s="87">
        <v>85000.0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2.75" customHeight="1">
      <c r="A77" s="61"/>
      <c r="B77" s="73"/>
      <c r="C77" s="84" t="s">
        <v>79</v>
      </c>
      <c r="D77" s="73"/>
      <c r="E77" s="85">
        <v>2.0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2.75" customHeight="1">
      <c r="A78" s="44">
        <v>44781.0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2.75" customHeight="1">
      <c r="A79" s="61"/>
      <c r="B79" s="73"/>
      <c r="C79" s="84" t="s">
        <v>48</v>
      </c>
      <c r="D79" s="73"/>
      <c r="E79" s="85">
        <v>1.0</v>
      </c>
      <c r="F79" s="86"/>
      <c r="G79" s="87">
        <v>1379000.0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2.75" customHeight="1">
      <c r="A80" s="90"/>
      <c r="B80" s="73"/>
      <c r="C80" s="84" t="s">
        <v>80</v>
      </c>
      <c r="D80" s="73"/>
      <c r="E80" s="93"/>
      <c r="F80" s="86"/>
      <c r="G80" s="87">
        <v>90000.0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2.75" customHeight="1">
      <c r="A81" s="101"/>
      <c r="B81" s="127"/>
      <c r="C81" s="128" t="s">
        <v>81</v>
      </c>
      <c r="D81" s="127"/>
      <c r="E81" s="85"/>
      <c r="F81" s="86"/>
      <c r="G81" s="87">
        <v>240000.0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ht="12.75" customHeight="1">
      <c r="A82" s="61"/>
      <c r="B82" s="73"/>
      <c r="C82" s="84" t="s">
        <v>82</v>
      </c>
      <c r="D82" s="73"/>
      <c r="E82" s="85"/>
      <c r="F82" s="86"/>
      <c r="G82" s="87">
        <v>725000.0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61"/>
      <c r="B83" s="73"/>
      <c r="C83" s="129" t="s">
        <v>83</v>
      </c>
      <c r="D83" s="73"/>
      <c r="E83" s="85"/>
      <c r="F83" s="86"/>
      <c r="G83" s="87">
        <v>280000.0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2.75" customHeight="1">
      <c r="A84" s="61"/>
      <c r="B84" s="73"/>
      <c r="C84" s="84" t="s">
        <v>84</v>
      </c>
      <c r="D84" s="73"/>
      <c r="E84" s="85"/>
      <c r="F84" s="86"/>
      <c r="G84" s="87">
        <v>180000.0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ht="12.75" customHeight="1">
      <c r="A85" s="61"/>
      <c r="B85" s="73"/>
      <c r="C85" s="84" t="s">
        <v>85</v>
      </c>
      <c r="D85" s="73"/>
      <c r="E85" s="85"/>
      <c r="F85" s="86"/>
      <c r="G85" s="87">
        <v>120000.0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2.75" customHeight="1">
      <c r="A86" s="92"/>
      <c r="B86" s="73"/>
      <c r="C86" s="130" t="s">
        <v>86</v>
      </c>
      <c r="D86" s="73"/>
      <c r="E86" s="85"/>
      <c r="F86" s="86"/>
      <c r="G86" s="87">
        <v>75000.0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2.75" customHeight="1">
      <c r="A87" s="92"/>
      <c r="B87" s="73"/>
      <c r="C87" s="130" t="s">
        <v>13</v>
      </c>
      <c r="D87" s="73"/>
      <c r="E87" s="85"/>
      <c r="F87" s="86"/>
      <c r="G87" s="87">
        <v>44000.0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2.75" customHeight="1">
      <c r="A88" s="61"/>
      <c r="B88" s="73"/>
      <c r="C88" s="84" t="s">
        <v>87</v>
      </c>
      <c r="D88" s="73"/>
      <c r="E88" s="93"/>
      <c r="F88" s="86"/>
      <c r="G88" s="87">
        <v>840000.0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2.75" customHeight="1">
      <c r="A89" s="101"/>
      <c r="B89" s="73"/>
      <c r="C89" s="84" t="s">
        <v>88</v>
      </c>
      <c r="D89" s="73"/>
      <c r="E89" s="85">
        <v>9.0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2.75" customHeight="1">
      <c r="A90" s="61"/>
      <c r="B90" s="73"/>
      <c r="C90" s="84" t="s">
        <v>89</v>
      </c>
      <c r="D90" s="73"/>
      <c r="E90" s="85"/>
      <c r="F90" s="86"/>
      <c r="G90" s="87">
        <v>390000.0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2.75" customHeight="1">
      <c r="A91" s="101"/>
      <c r="B91" s="73"/>
      <c r="C91" s="84" t="s">
        <v>18</v>
      </c>
      <c r="D91" s="73"/>
      <c r="E91" s="85">
        <v>5.0</v>
      </c>
      <c r="F91" s="86"/>
      <c r="G91" s="87">
        <v>50000.0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2.75" customHeight="1">
      <c r="A92" s="44">
        <v>44782.0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2.75" customHeight="1">
      <c r="A93" s="61"/>
      <c r="B93" s="73"/>
      <c r="C93" s="84" t="s">
        <v>24</v>
      </c>
      <c r="D93" s="73"/>
      <c r="E93" s="131">
        <v>9.0</v>
      </c>
      <c r="F93" s="132"/>
      <c r="G93" s="87">
        <v>540000.0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ht="12.75" customHeight="1">
      <c r="A94" s="61"/>
      <c r="B94" s="73"/>
      <c r="C94" s="84" t="s">
        <v>90</v>
      </c>
      <c r="D94" s="73"/>
      <c r="E94" s="85"/>
      <c r="F94" s="86"/>
      <c r="G94" s="87">
        <v>95000.0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2.75" customHeight="1">
      <c r="A95" s="61"/>
      <c r="B95" s="73"/>
      <c r="C95" s="84" t="s">
        <v>91</v>
      </c>
      <c r="D95" s="73"/>
      <c r="E95" s="85">
        <v>5.0</v>
      </c>
      <c r="F95" s="86">
        <v>12000.0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2.75" customHeight="1">
      <c r="A96" s="61"/>
      <c r="B96" s="73"/>
      <c r="C96" s="84" t="s">
        <v>92</v>
      </c>
      <c r="D96" s="73"/>
      <c r="E96" s="85">
        <v>2.0</v>
      </c>
      <c r="F96" s="86"/>
      <c r="G96" s="87">
        <v>50000.0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2.75" customHeight="1">
      <c r="A97" s="101"/>
      <c r="B97" s="73"/>
      <c r="C97" s="84" t="s">
        <v>93</v>
      </c>
      <c r="D97" s="73"/>
      <c r="E97" s="85">
        <v>1.0</v>
      </c>
      <c r="F97" s="86">
        <v>13000.0</v>
      </c>
      <c r="G97" s="87">
        <v>13000.0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ht="12.75" customHeight="1">
      <c r="A98" s="101"/>
      <c r="B98" s="73"/>
      <c r="C98" s="84" t="s">
        <v>94</v>
      </c>
      <c r="D98" s="73"/>
      <c r="E98" s="93">
        <v>4.0</v>
      </c>
      <c r="F98" s="86">
        <v>22000.0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2.75" customHeight="1">
      <c r="A99" s="61"/>
      <c r="B99" s="73"/>
      <c r="C99" s="84" t="s">
        <v>95</v>
      </c>
      <c r="D99" s="73"/>
      <c r="E99" s="85">
        <v>2.0</v>
      </c>
      <c r="F99" s="86">
        <v>28600.0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2.75" customHeight="1">
      <c r="A100" s="82"/>
      <c r="B100" s="73"/>
      <c r="C100" s="84" t="s">
        <v>96</v>
      </c>
      <c r="D100" s="73"/>
      <c r="E100" s="85">
        <v>2.0</v>
      </c>
      <c r="F100" s="86">
        <v>41861.0</v>
      </c>
      <c r="G100" s="87">
        <v>83722.0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ht="12.75" customHeight="1">
      <c r="A101" s="101"/>
      <c r="B101" s="73"/>
      <c r="C101" s="84" t="s">
        <v>97</v>
      </c>
      <c r="D101" s="73"/>
      <c r="E101" s="85">
        <v>1.0</v>
      </c>
      <c r="F101" s="86"/>
      <c r="G101" s="87">
        <v>45000.0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75" customHeight="1">
      <c r="A102" s="133">
        <v>44783.0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75" customHeight="1">
      <c r="A103" s="61"/>
      <c r="B103" s="73"/>
      <c r="C103" s="84" t="s">
        <v>55</v>
      </c>
      <c r="D103" s="73"/>
      <c r="E103" s="85">
        <v>5.0</v>
      </c>
      <c r="F103" s="86"/>
      <c r="G103" s="87">
        <v>50000.0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75" customHeight="1">
      <c r="A104" s="61"/>
      <c r="B104" s="73"/>
      <c r="C104" s="84" t="s">
        <v>98</v>
      </c>
      <c r="D104" s="73"/>
      <c r="E104" s="85">
        <v>2.0</v>
      </c>
      <c r="F104" s="86"/>
      <c r="G104" s="87">
        <v>46000.0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75" customHeight="1">
      <c r="A105" s="61"/>
      <c r="B105" s="73"/>
      <c r="C105" s="84" t="s">
        <v>99</v>
      </c>
      <c r="D105" s="73"/>
      <c r="E105" s="85">
        <v>1.0</v>
      </c>
      <c r="F105" s="86"/>
      <c r="G105" s="87">
        <v>110000.0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520000.0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440000.0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530000.0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75" customHeight="1">
      <c r="A109" s="61"/>
      <c r="B109" s="73"/>
      <c r="C109" s="84" t="s">
        <v>106</v>
      </c>
      <c r="D109" s="73"/>
      <c r="E109" s="85" t="s">
        <v>107</v>
      </c>
      <c r="F109" s="86">
        <v>55000.0</v>
      </c>
      <c r="G109" s="87">
        <v>220000.0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75" customHeight="1">
      <c r="A110" s="90"/>
      <c r="B110" s="73"/>
      <c r="C110" s="84" t="s">
        <v>64</v>
      </c>
      <c r="D110" s="73"/>
      <c r="E110" s="85">
        <v>9.0</v>
      </c>
      <c r="F110" s="86">
        <v>60000.0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2.75" customHeight="1">
      <c r="A111" s="44">
        <v>44784.0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75" customHeight="1">
      <c r="A113" s="139"/>
      <c r="B113" s="140"/>
      <c r="C113" s="141" t="s">
        <v>108</v>
      </c>
      <c r="D113" s="140"/>
      <c r="E113" s="142"/>
      <c r="F113" s="143">
        <v>1.0</v>
      </c>
      <c r="G113" s="144">
        <v>1379000.0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120000.0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45000.0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85000.0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130000.0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45000.0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2.75" customHeight="1">
      <c r="A119" s="61"/>
      <c r="B119" s="73"/>
      <c r="C119" s="84" t="s">
        <v>60</v>
      </c>
      <c r="D119" s="73"/>
      <c r="E119" s="85"/>
      <c r="F119" s="86"/>
      <c r="G119" s="87">
        <v>10000.0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2.75" customHeight="1">
      <c r="A120" s="101"/>
      <c r="B120" s="73"/>
      <c r="C120" s="128" t="s">
        <v>47</v>
      </c>
      <c r="D120" s="127"/>
      <c r="E120" s="85">
        <v>9.0</v>
      </c>
      <c r="F120" s="86">
        <v>60000.0</v>
      </c>
      <c r="G120" s="87">
        <v>540000.0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2.75" customHeight="1">
      <c r="A121" s="44">
        <v>44785.0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2.75" customHeight="1">
      <c r="A122" s="61"/>
      <c r="B122" s="73"/>
      <c r="C122" s="84" t="s">
        <v>24</v>
      </c>
      <c r="D122" s="73"/>
      <c r="E122" s="85">
        <v>8.0</v>
      </c>
      <c r="F122" s="86">
        <v>60000.0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2.75" customHeight="1">
      <c r="A123" s="101"/>
      <c r="B123" s="73"/>
      <c r="C123" s="84" t="s">
        <v>118</v>
      </c>
      <c r="D123" s="73"/>
      <c r="E123" s="85"/>
      <c r="F123" s="86"/>
      <c r="G123" s="87">
        <v>120000.0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2.75" customHeight="1">
      <c r="A124" s="101"/>
      <c r="B124" s="73"/>
      <c r="C124" s="84" t="s">
        <v>119</v>
      </c>
      <c r="D124" s="73"/>
      <c r="E124" s="85">
        <v>3.0</v>
      </c>
      <c r="F124" s="86"/>
      <c r="G124" s="87">
        <v>80000.0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2.75" customHeight="1">
      <c r="A125" s="101"/>
      <c r="B125" s="73"/>
      <c r="C125" s="84" t="s">
        <v>120</v>
      </c>
      <c r="D125" s="73"/>
      <c r="E125" s="85">
        <v>3.0</v>
      </c>
      <c r="F125" s="86">
        <v>12667.0</v>
      </c>
      <c r="G125" s="87">
        <v>38000.0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75" customHeight="1">
      <c r="A126" s="101"/>
      <c r="B126" s="73"/>
      <c r="C126" s="84" t="s">
        <v>121</v>
      </c>
      <c r="D126" s="73"/>
      <c r="E126" s="85"/>
      <c r="F126" s="31"/>
      <c r="G126" s="87">
        <v>4000000.0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1379000.0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2.75" customHeight="1">
      <c r="A128" s="44">
        <v>44786.0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2.75" customHeight="1">
      <c r="A129" s="61"/>
      <c r="B129" s="73"/>
      <c r="C129" s="84" t="s">
        <v>18</v>
      </c>
      <c r="D129" s="73"/>
      <c r="E129" s="93"/>
      <c r="F129" s="86"/>
      <c r="G129" s="87">
        <v>60000.0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2.75" customHeight="1">
      <c r="A130" s="61"/>
      <c r="B130" s="73"/>
      <c r="C130" s="84" t="s">
        <v>24</v>
      </c>
      <c r="D130" s="73"/>
      <c r="E130" s="85">
        <v>9.0</v>
      </c>
      <c r="F130" s="86"/>
      <c r="G130" s="87">
        <v>540000.0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2.75" customHeight="1">
      <c r="A131" s="44">
        <v>44787.0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2.75" customHeight="1">
      <c r="A132" s="61"/>
      <c r="B132" s="73"/>
      <c r="C132" s="84" t="s">
        <v>24</v>
      </c>
      <c r="D132" s="73"/>
      <c r="E132" s="85">
        <v>9.0</v>
      </c>
      <c r="F132" s="86">
        <v>60000.0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2.75" customHeight="1">
      <c r="A133" s="101"/>
      <c r="B133" s="73"/>
      <c r="C133" s="84" t="s">
        <v>124</v>
      </c>
      <c r="D133" s="73"/>
      <c r="E133" s="85">
        <v>1.0</v>
      </c>
      <c r="F133" s="86">
        <v>25000.0</v>
      </c>
      <c r="G133" s="87">
        <v>25000.0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2.75" customHeight="1">
      <c r="A134" s="61"/>
      <c r="B134" s="73"/>
      <c r="C134" s="84" t="s">
        <v>42</v>
      </c>
      <c r="D134" s="73"/>
      <c r="E134" s="85">
        <v>1.0</v>
      </c>
      <c r="F134" s="86"/>
      <c r="G134" s="87">
        <v>10000.0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2.75" customHeight="1">
      <c r="A135" s="61"/>
      <c r="B135" s="73"/>
      <c r="C135" s="84" t="s">
        <v>125</v>
      </c>
      <c r="D135" s="73"/>
      <c r="E135" s="85">
        <v>4.0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101"/>
      <c r="B136" s="77"/>
      <c r="C136" s="156" t="s">
        <v>126</v>
      </c>
      <c r="D136" s="77"/>
      <c r="E136" s="157">
        <v>1.0</v>
      </c>
      <c r="F136" s="31"/>
      <c r="G136" s="87">
        <v>500000.0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ht="15.75" customHeight="1">
      <c r="A137" s="61"/>
      <c r="B137" s="77"/>
      <c r="C137" s="156" t="s">
        <v>127</v>
      </c>
      <c r="D137" s="77"/>
      <c r="E137" s="157">
        <v>1.0</v>
      </c>
      <c r="F137" s="31"/>
      <c r="G137" s="87">
        <v>1379000.0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ht="15.75" customHeight="1">
      <c r="A138" s="44">
        <v>44788.0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ht="15.75" customHeight="1">
      <c r="A139" s="101"/>
      <c r="B139" s="138"/>
      <c r="C139" s="167" t="s">
        <v>30</v>
      </c>
      <c r="D139" s="108"/>
      <c r="E139" s="168">
        <v>1.0</v>
      </c>
      <c r="F139" s="169"/>
      <c r="G139" s="111">
        <v>205000.0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ht="15.75" customHeight="1">
      <c r="A140" s="61"/>
      <c r="B140" s="138"/>
      <c r="C140" s="171" t="s">
        <v>128</v>
      </c>
      <c r="D140" s="138"/>
      <c r="E140" s="168">
        <v>3.0</v>
      </c>
      <c r="F140" s="86"/>
      <c r="G140" s="87">
        <v>45000.0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ht="15.75" customHeight="1">
      <c r="A141" s="101"/>
      <c r="B141" s="138"/>
      <c r="C141" s="171" t="s">
        <v>15</v>
      </c>
      <c r="D141" s="138"/>
      <c r="E141" s="172">
        <v>9.0</v>
      </c>
      <c r="F141" s="86">
        <v>60000.0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ht="15.75" customHeight="1">
      <c r="A142" s="101"/>
      <c r="B142" s="138"/>
      <c r="C142" s="171" t="s">
        <v>129</v>
      </c>
      <c r="D142" s="138"/>
      <c r="E142" s="172">
        <v>1.0</v>
      </c>
      <c r="F142" s="86"/>
      <c r="G142" s="87">
        <v>6000000.0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ht="15.75" customHeight="1">
      <c r="A143" s="101"/>
      <c r="B143" s="138"/>
      <c r="C143" s="174" t="s">
        <v>130</v>
      </c>
      <c r="D143" s="175"/>
      <c r="E143" s="176"/>
      <c r="F143" s="143"/>
      <c r="G143" s="144">
        <v>840000.0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ht="15.75" customHeight="1">
      <c r="A144" s="44">
        <v>44789.0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ht="15.75" customHeight="1">
      <c r="A145" s="152"/>
      <c r="B145" s="175"/>
      <c r="C145" s="174" t="s">
        <v>131</v>
      </c>
      <c r="D145" s="175"/>
      <c r="E145" s="178"/>
      <c r="F145" s="179"/>
      <c r="G145" s="144">
        <v>1468000.0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ht="15.75" customHeight="1">
      <c r="A146" s="152"/>
      <c r="B146" s="175"/>
      <c r="C146" s="174" t="s">
        <v>132</v>
      </c>
      <c r="D146" s="175"/>
      <c r="E146" s="178"/>
      <c r="F146" s="143"/>
      <c r="G146" s="181">
        <v>2419687.0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2967905.0</v>
      </c>
      <c r="H147" s="180" t="s">
        <v>123</v>
      </c>
      <c r="I147" s="159"/>
    </row>
    <row r="148" ht="15.75" customHeight="1">
      <c r="A148" s="101"/>
      <c r="B148" s="77"/>
      <c r="C148" s="156" t="s">
        <v>134</v>
      </c>
      <c r="D148" s="77"/>
      <c r="E148" s="157"/>
      <c r="F148" s="86"/>
      <c r="G148" s="87">
        <v>2400000.0</v>
      </c>
      <c r="H148" s="60"/>
      <c r="I148" s="159"/>
    </row>
    <row r="149" ht="15.75" customHeight="1">
      <c r="A149" s="61"/>
      <c r="B149" s="138"/>
      <c r="C149" s="171" t="s">
        <v>47</v>
      </c>
      <c r="D149" s="138"/>
      <c r="E149" s="168">
        <v>9.0</v>
      </c>
      <c r="F149" s="86">
        <v>60000.0</v>
      </c>
      <c r="G149" s="87">
        <v>540000.0</v>
      </c>
      <c r="H149" s="136"/>
      <c r="I149" s="159"/>
    </row>
    <row r="150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18500.0</v>
      </c>
      <c r="G150" s="87">
        <v>43584.0</v>
      </c>
      <c r="H150" s="60"/>
      <c r="I150" s="159"/>
    </row>
    <row r="151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29000.0</v>
      </c>
      <c r="G151" s="87">
        <v>8062.0</v>
      </c>
      <c r="H151" s="60"/>
      <c r="I151" s="159"/>
    </row>
    <row r="152" ht="15.75" customHeight="1">
      <c r="A152" s="61"/>
      <c r="B152" s="77"/>
      <c r="C152" s="156" t="s">
        <v>139</v>
      </c>
      <c r="D152" s="73"/>
      <c r="E152" s="85">
        <v>6.0</v>
      </c>
      <c r="F152" s="86">
        <v>6200.0</v>
      </c>
      <c r="G152" s="87">
        <v>37200.0</v>
      </c>
      <c r="H152" s="60"/>
      <c r="I152" s="159"/>
    </row>
    <row r="153" ht="15.75" customHeight="1">
      <c r="A153" s="101"/>
      <c r="B153" s="77"/>
      <c r="C153" s="156" t="s">
        <v>140</v>
      </c>
      <c r="D153" s="73"/>
      <c r="E153" s="85">
        <v>6.0</v>
      </c>
      <c r="F153" s="86">
        <v>12000.0</v>
      </c>
      <c r="G153" s="87">
        <f>6*12000</f>
        <v>72000</v>
      </c>
      <c r="H153" s="60"/>
      <c r="I153" s="159"/>
    </row>
    <row r="154" ht="15.75" customHeight="1">
      <c r="A154" s="44">
        <v>44790.0</v>
      </c>
      <c r="B154" s="51"/>
      <c r="C154" s="185"/>
      <c r="D154" s="80"/>
      <c r="E154" s="48"/>
      <c r="F154" s="49"/>
      <c r="G154" s="50"/>
      <c r="H154" s="51"/>
      <c r="I154" s="159"/>
    </row>
    <row r="155" ht="15.75" customHeight="1">
      <c r="A155" s="92"/>
      <c r="B155" s="77"/>
      <c r="C155" s="156" t="s">
        <v>141</v>
      </c>
      <c r="D155" s="77"/>
      <c r="E155" s="157"/>
      <c r="F155" s="86"/>
      <c r="G155" s="87">
        <v>65000.0</v>
      </c>
      <c r="H155" s="60"/>
      <c r="I155" s="159"/>
    </row>
    <row r="156" ht="15.75" customHeight="1">
      <c r="A156" s="101"/>
      <c r="B156" s="77"/>
      <c r="C156" s="156" t="s">
        <v>142</v>
      </c>
      <c r="D156" s="77"/>
      <c r="E156" s="157"/>
      <c r="F156" s="86"/>
      <c r="G156" s="87">
        <v>200000.0</v>
      </c>
      <c r="H156" s="60"/>
      <c r="I156" s="159"/>
    </row>
    <row r="157" ht="15.75" customHeight="1">
      <c r="A157" s="61"/>
      <c r="B157" s="61"/>
      <c r="C157" s="82" t="s">
        <v>143</v>
      </c>
      <c r="D157" s="61"/>
      <c r="E157" s="61"/>
      <c r="F157" s="83"/>
      <c r="G157" s="87">
        <v>94000.0</v>
      </c>
      <c r="H157" s="60"/>
      <c r="I157" s="159"/>
    </row>
    <row r="158" ht="15.75" customHeight="1">
      <c r="A158" s="61"/>
      <c r="B158" s="61"/>
      <c r="C158" s="82" t="s">
        <v>144</v>
      </c>
      <c r="D158" s="61"/>
      <c r="E158" s="61"/>
      <c r="F158" s="83"/>
      <c r="G158" s="87">
        <v>5000.0</v>
      </c>
      <c r="H158" s="60"/>
      <c r="I158" s="159"/>
    </row>
    <row r="159" ht="15.75" customHeight="1">
      <c r="A159" s="61"/>
      <c r="B159" s="61"/>
      <c r="C159" s="82" t="s">
        <v>145</v>
      </c>
      <c r="D159" s="61"/>
      <c r="E159" s="61"/>
      <c r="F159" s="83"/>
      <c r="G159" s="87">
        <v>540000.0</v>
      </c>
      <c r="H159" s="60"/>
      <c r="I159" s="159"/>
    </row>
    <row r="160" ht="15.75" customHeight="1">
      <c r="A160" s="61"/>
      <c r="B160" s="61"/>
      <c r="C160" s="82" t="s">
        <v>146</v>
      </c>
      <c r="D160" s="61"/>
      <c r="E160" s="61"/>
      <c r="F160" s="83"/>
      <c r="G160" s="87">
        <v>1050000.0</v>
      </c>
      <c r="H160" s="60"/>
      <c r="I160" s="159"/>
    </row>
    <row r="161" ht="15.75" customHeight="1">
      <c r="A161" s="61"/>
      <c r="B161" s="61"/>
      <c r="C161" s="82" t="s">
        <v>32</v>
      </c>
      <c r="D161" s="61"/>
      <c r="E161" s="61"/>
      <c r="F161" s="83"/>
      <c r="G161" s="87">
        <v>118000.0</v>
      </c>
      <c r="H161" s="158"/>
      <c r="I161" s="159"/>
    </row>
    <row r="162" ht="15.75" customHeight="1">
      <c r="A162" s="61"/>
      <c r="B162" s="61"/>
      <c r="C162" s="82" t="s">
        <v>147</v>
      </c>
      <c r="D162" s="61"/>
      <c r="E162" s="61"/>
      <c r="F162" s="83"/>
      <c r="G162" s="87">
        <v>1000000.0</v>
      </c>
      <c r="H162" s="60"/>
      <c r="I162" s="159"/>
    </row>
    <row r="163" ht="15.75" customHeight="1">
      <c r="A163" s="61"/>
      <c r="B163" s="61"/>
      <c r="C163" s="82" t="s">
        <v>24</v>
      </c>
      <c r="D163" s="61"/>
      <c r="E163" s="61"/>
      <c r="F163" s="83"/>
      <c r="G163" s="87">
        <v>540000.0</v>
      </c>
      <c r="H163" s="60"/>
      <c r="I163" s="159"/>
    </row>
    <row r="164" ht="15.75" customHeight="1">
      <c r="A164" s="61"/>
      <c r="B164" s="61"/>
      <c r="C164" s="82" t="s">
        <v>48</v>
      </c>
      <c r="D164" s="61"/>
      <c r="E164" s="61"/>
      <c r="F164" s="83"/>
      <c r="G164" s="87">
        <v>1379000.0</v>
      </c>
      <c r="H164" s="60"/>
      <c r="I164" s="159"/>
      <c r="J164" s="25" t="s">
        <v>0</v>
      </c>
    </row>
    <row r="165" ht="15.75" customHeight="1">
      <c r="F165" s="186"/>
      <c r="I165" s="159"/>
    </row>
    <row r="166" ht="15.75" customHeight="1">
      <c r="A166" s="44">
        <v>44791.0</v>
      </c>
      <c r="B166" s="44"/>
      <c r="C166" s="44"/>
      <c r="D166" s="44"/>
      <c r="E166" s="44"/>
      <c r="F166" s="187"/>
      <c r="G166" s="50"/>
      <c r="H166" s="51"/>
      <c r="I166" s="159"/>
    </row>
    <row r="167" ht="15.75" customHeight="1">
      <c r="A167" s="61"/>
      <c r="B167" s="61"/>
      <c r="C167" s="82" t="s">
        <v>148</v>
      </c>
      <c r="D167" s="61"/>
      <c r="E167" s="82">
        <v>3.0</v>
      </c>
      <c r="F167" s="83"/>
      <c r="G167" s="87">
        <v>130000.0</v>
      </c>
      <c r="H167" s="60"/>
      <c r="I167" s="159"/>
    </row>
    <row r="168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15000.0</v>
      </c>
      <c r="H168" s="60"/>
      <c r="I168" s="159"/>
    </row>
    <row r="169" ht="15.75" customHeight="1">
      <c r="A169" s="61"/>
      <c r="B169" s="61"/>
      <c r="C169" s="82" t="s">
        <v>151</v>
      </c>
      <c r="D169" s="61"/>
      <c r="E169" s="82">
        <v>9.0</v>
      </c>
      <c r="F169" s="83">
        <v>60000.0</v>
      </c>
      <c r="G169" s="87">
        <v>540000.0</v>
      </c>
      <c r="H169" s="60"/>
      <c r="I169" s="159"/>
    </row>
    <row r="170" ht="15.75" customHeight="1">
      <c r="A170" s="44">
        <v>44792.0</v>
      </c>
      <c r="B170" s="44"/>
      <c r="C170" s="188"/>
      <c r="D170" s="44"/>
      <c r="E170" s="44"/>
      <c r="F170" s="187"/>
      <c r="G170" s="50"/>
      <c r="H170" s="51"/>
      <c r="I170" s="159"/>
    </row>
    <row r="171" ht="15.75" customHeight="1">
      <c r="A171" s="61"/>
      <c r="B171" s="61"/>
      <c r="C171" s="189" t="s">
        <v>152</v>
      </c>
      <c r="D171" s="152"/>
      <c r="E171" s="152"/>
      <c r="F171" s="190"/>
      <c r="G171" s="144">
        <v>4000000.0</v>
      </c>
      <c r="H171" s="77"/>
      <c r="I171" s="159"/>
    </row>
    <row r="172" ht="15.75" customHeight="1">
      <c r="A172" s="61"/>
      <c r="B172" s="61"/>
      <c r="C172" s="82" t="s">
        <v>137</v>
      </c>
      <c r="D172" s="61"/>
      <c r="E172" s="61"/>
      <c r="F172" s="83"/>
      <c r="G172" s="87">
        <v>4000.0</v>
      </c>
      <c r="H172" s="77"/>
      <c r="I172" s="159"/>
    </row>
    <row r="173" ht="15.75" customHeight="1">
      <c r="A173" s="61"/>
      <c r="B173" s="61"/>
      <c r="C173" s="82" t="s">
        <v>127</v>
      </c>
      <c r="D173" s="61"/>
      <c r="E173" s="61"/>
      <c r="F173" s="83"/>
      <c r="G173" s="87">
        <v>1319000.0</v>
      </c>
      <c r="H173" s="77"/>
      <c r="I173" s="159"/>
    </row>
    <row r="174" ht="15.75" customHeight="1">
      <c r="A174" s="61"/>
      <c r="B174" s="61"/>
      <c r="C174" s="82" t="s">
        <v>153</v>
      </c>
      <c r="D174" s="61"/>
      <c r="E174" s="82">
        <v>8.5</v>
      </c>
      <c r="F174" s="83">
        <v>60000.0</v>
      </c>
      <c r="G174" s="87">
        <v>510000.0</v>
      </c>
      <c r="H174" s="77"/>
      <c r="I174" s="159"/>
    </row>
    <row r="175" ht="15.75" customHeight="1">
      <c r="A175" s="44">
        <v>44793.0</v>
      </c>
      <c r="B175" s="44"/>
      <c r="C175" s="44"/>
      <c r="D175" s="44"/>
      <c r="E175" s="44"/>
      <c r="F175" s="187"/>
      <c r="G175" s="50"/>
      <c r="H175" s="51"/>
      <c r="I175" s="159"/>
    </row>
    <row r="176" ht="15.75" customHeight="1">
      <c r="A176" s="61"/>
      <c r="B176" s="61"/>
      <c r="C176" s="82" t="s">
        <v>24</v>
      </c>
      <c r="D176" s="61"/>
      <c r="E176" s="61"/>
      <c r="F176" s="83">
        <v>60000.0</v>
      </c>
      <c r="G176" s="87">
        <v>450000.0</v>
      </c>
      <c r="H176" s="77"/>
      <c r="I176" s="159"/>
    </row>
    <row r="177" ht="15.75" customHeight="1">
      <c r="A177" s="61"/>
      <c r="B177" s="61"/>
      <c r="C177" s="82" t="s">
        <v>154</v>
      </c>
      <c r="D177" s="61"/>
      <c r="E177" s="82">
        <v>1.0</v>
      </c>
      <c r="F177" s="83">
        <v>700000.0</v>
      </c>
      <c r="G177" s="87">
        <v>700000.0</v>
      </c>
      <c r="H177" s="77"/>
      <c r="I177" s="159"/>
    </row>
    <row r="178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270000.0</v>
      </c>
      <c r="H178" s="191"/>
      <c r="I178" s="159"/>
    </row>
    <row r="17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230000.0</v>
      </c>
      <c r="G179" s="87">
        <v>460000.0</v>
      </c>
      <c r="H179" s="191"/>
      <c r="I179" s="159"/>
    </row>
    <row r="180" ht="15.75" customHeight="1">
      <c r="A180" s="61"/>
      <c r="B180" s="61"/>
      <c r="C180" s="82" t="s">
        <v>158</v>
      </c>
      <c r="D180" s="61"/>
      <c r="E180" s="95">
        <v>12.0</v>
      </c>
      <c r="F180" s="83">
        <v>90000.0</v>
      </c>
      <c r="G180" s="87">
        <v>117000.0</v>
      </c>
      <c r="H180" s="77"/>
      <c r="I180" s="159"/>
    </row>
    <row r="181" ht="15.75" customHeight="1">
      <c r="A181" s="61"/>
      <c r="B181" s="61"/>
      <c r="C181" s="82" t="s">
        <v>159</v>
      </c>
      <c r="D181" s="61"/>
      <c r="E181" s="82" t="s">
        <v>69</v>
      </c>
      <c r="F181" s="83">
        <v>60000.0</v>
      </c>
      <c r="G181" s="87">
        <v>60000.0</v>
      </c>
      <c r="H181" s="77"/>
      <c r="I181" s="159"/>
    </row>
    <row r="182" ht="15.75" customHeight="1">
      <c r="A182" s="61"/>
      <c r="B182" s="61"/>
      <c r="C182" s="82" t="s">
        <v>126</v>
      </c>
      <c r="D182" s="61"/>
      <c r="E182" s="82">
        <v>1.0</v>
      </c>
      <c r="F182" s="83"/>
      <c r="G182" s="87">
        <v>500000.0</v>
      </c>
      <c r="H182" s="77"/>
      <c r="I182" s="159"/>
    </row>
    <row r="183" ht="15.75" customHeight="1">
      <c r="A183" s="61"/>
      <c r="B183" s="61"/>
      <c r="C183" s="82" t="s">
        <v>137</v>
      </c>
      <c r="D183" s="61"/>
      <c r="E183" s="82" t="s">
        <v>160</v>
      </c>
      <c r="F183" s="83">
        <v>22000.0</v>
      </c>
      <c r="G183" s="87">
        <v>4000.0</v>
      </c>
      <c r="H183" s="77"/>
      <c r="I183" s="159"/>
    </row>
    <row r="184" ht="15.75" customHeight="1">
      <c r="A184" s="61"/>
      <c r="B184" s="61"/>
      <c r="C184" s="82" t="s">
        <v>161</v>
      </c>
      <c r="D184" s="61"/>
      <c r="E184" s="82">
        <v>2.0</v>
      </c>
      <c r="F184" s="83"/>
      <c r="G184" s="87">
        <v>40000.0</v>
      </c>
      <c r="H184" s="77"/>
      <c r="I184" s="159"/>
    </row>
    <row r="185" ht="15.75" customHeight="1">
      <c r="A185" s="44">
        <v>44794.0</v>
      </c>
      <c r="B185" s="44"/>
      <c r="C185" s="44"/>
      <c r="D185" s="44"/>
      <c r="E185" s="44"/>
      <c r="F185" s="187"/>
      <c r="G185" s="192"/>
      <c r="H185" s="51"/>
      <c r="I185" s="159"/>
    </row>
    <row r="186" ht="15.75" customHeight="1">
      <c r="A186" s="61"/>
      <c r="B186" s="61"/>
      <c r="C186" s="82" t="s">
        <v>162</v>
      </c>
      <c r="D186" s="61"/>
      <c r="E186" s="82">
        <v>6.0</v>
      </c>
      <c r="F186" s="83">
        <v>22000.0</v>
      </c>
      <c r="G186" s="87">
        <v>132000.0</v>
      </c>
      <c r="H186" s="77"/>
      <c r="I186" s="159"/>
    </row>
    <row r="187" ht="15.75" customHeight="1">
      <c r="A187" s="61"/>
      <c r="B187" s="61"/>
      <c r="C187" s="82" t="s">
        <v>163</v>
      </c>
      <c r="D187" s="61"/>
      <c r="E187" s="82">
        <v>7.0</v>
      </c>
      <c r="F187" s="83">
        <v>6900.0</v>
      </c>
      <c r="G187" s="87">
        <v>48000.0</v>
      </c>
      <c r="H187" s="77"/>
      <c r="I187" s="159"/>
    </row>
    <row r="188" ht="15.75" customHeight="1">
      <c r="A188" s="61"/>
      <c r="B188" s="61"/>
      <c r="C188" s="82" t="s">
        <v>164</v>
      </c>
      <c r="D188" s="61"/>
      <c r="E188" s="82">
        <v>1.0</v>
      </c>
      <c r="F188" s="83">
        <v>41500.0</v>
      </c>
      <c r="G188" s="87">
        <v>41500.0</v>
      </c>
      <c r="H188" s="77"/>
      <c r="I188" s="159"/>
    </row>
    <row r="189" ht="15.75" customHeight="1">
      <c r="A189" s="61"/>
      <c r="B189" s="61"/>
      <c r="C189" s="82" t="s">
        <v>165</v>
      </c>
      <c r="D189" s="61"/>
      <c r="E189" s="193">
        <v>44562.0</v>
      </c>
      <c r="F189" s="83">
        <v>55000.0</v>
      </c>
      <c r="G189" s="87">
        <v>62476.0</v>
      </c>
      <c r="H189" s="77"/>
      <c r="I189" s="159"/>
    </row>
    <row r="190" ht="15.75" customHeight="1">
      <c r="A190" s="61"/>
      <c r="B190" s="61"/>
      <c r="C190" s="82" t="s">
        <v>166</v>
      </c>
      <c r="D190" s="61"/>
      <c r="E190" s="193">
        <v>44774.0</v>
      </c>
      <c r="F190" s="83">
        <v>17000.0</v>
      </c>
      <c r="G190" s="87">
        <v>31992.0</v>
      </c>
      <c r="H190" s="194"/>
      <c r="I190" s="159"/>
    </row>
    <row r="191" ht="15.75" customHeight="1">
      <c r="A191" s="61"/>
      <c r="B191" s="61"/>
      <c r="C191" s="82" t="s">
        <v>47</v>
      </c>
      <c r="D191" s="61"/>
      <c r="E191" s="82">
        <v>8.0</v>
      </c>
      <c r="F191" s="83">
        <v>60000.0</v>
      </c>
      <c r="G191" s="87">
        <v>480000.0</v>
      </c>
      <c r="H191" s="77"/>
      <c r="I191" s="159"/>
    </row>
    <row r="192" ht="15.75" customHeight="1">
      <c r="A192" s="61"/>
      <c r="B192" s="61"/>
      <c r="C192" s="82" t="s">
        <v>167</v>
      </c>
      <c r="D192" s="61"/>
      <c r="E192" s="61"/>
      <c r="F192" s="83"/>
      <c r="G192" s="87">
        <v>420000.0</v>
      </c>
      <c r="H192" s="77"/>
      <c r="I192" s="159"/>
    </row>
    <row r="193" ht="15.75" customHeight="1">
      <c r="A193" s="152"/>
      <c r="B193" s="152"/>
      <c r="C193" s="189" t="s">
        <v>168</v>
      </c>
      <c r="D193" s="152"/>
      <c r="E193" s="152"/>
      <c r="F193" s="190"/>
      <c r="G193" s="144">
        <v>1000000.0</v>
      </c>
      <c r="H193" s="182"/>
      <c r="I193" s="159"/>
    </row>
    <row r="194" ht="15.75" customHeight="1">
      <c r="A194" s="152"/>
      <c r="B194" s="152"/>
      <c r="C194" s="189" t="s">
        <v>169</v>
      </c>
      <c r="D194" s="152"/>
      <c r="E194" s="152"/>
      <c r="F194" s="190"/>
      <c r="G194" s="144">
        <v>1100000.0</v>
      </c>
      <c r="H194" s="182"/>
      <c r="I194" s="159"/>
    </row>
    <row r="195" ht="15.75" customHeight="1">
      <c r="A195" s="44">
        <v>44795.0</v>
      </c>
      <c r="B195" s="44"/>
      <c r="C195" s="44"/>
      <c r="D195" s="44"/>
      <c r="E195" s="44"/>
      <c r="F195" s="187"/>
      <c r="G195" s="50"/>
      <c r="H195" s="51"/>
      <c r="I195" s="159"/>
    </row>
    <row r="196" ht="15.75" customHeight="1">
      <c r="A196" s="61"/>
      <c r="B196" s="61"/>
      <c r="C196" s="82" t="s">
        <v>170</v>
      </c>
      <c r="D196" s="61"/>
      <c r="E196" s="61"/>
      <c r="F196" s="83"/>
      <c r="G196" s="87">
        <v>522000.0</v>
      </c>
      <c r="H196" s="60"/>
      <c r="I196" s="159"/>
    </row>
    <row r="197" ht="15.75" customHeight="1">
      <c r="A197" s="61"/>
      <c r="B197" s="61"/>
      <c r="C197" s="82" t="s">
        <v>171</v>
      </c>
      <c r="D197" s="61"/>
      <c r="E197" s="82">
        <v>3.0</v>
      </c>
      <c r="F197" s="83">
        <v>26500.0</v>
      </c>
      <c r="G197" s="87">
        <v>79000.0</v>
      </c>
      <c r="H197" s="60"/>
      <c r="I197" s="159"/>
    </row>
    <row r="198" ht="15.75" customHeight="1">
      <c r="A198" s="61"/>
      <c r="B198" s="61"/>
      <c r="C198" s="82" t="s">
        <v>172</v>
      </c>
      <c r="D198" s="61"/>
      <c r="E198" s="82">
        <v>1.0</v>
      </c>
      <c r="F198" s="83"/>
      <c r="G198" s="87">
        <v>1196000.0</v>
      </c>
      <c r="H198" s="60"/>
      <c r="I198" s="159"/>
    </row>
    <row r="199" ht="15.75" customHeight="1">
      <c r="A199" s="61"/>
      <c r="B199" s="61"/>
      <c r="C199" s="82" t="s">
        <v>173</v>
      </c>
      <c r="D199" s="61"/>
      <c r="E199" s="61"/>
      <c r="F199" s="83"/>
      <c r="G199" s="87">
        <v>2210000.0</v>
      </c>
      <c r="H199" s="60"/>
      <c r="I199" s="159"/>
    </row>
    <row r="200" ht="15.75" customHeight="1">
      <c r="A200" s="61"/>
      <c r="B200" s="61"/>
      <c r="C200" s="82" t="s">
        <v>47</v>
      </c>
      <c r="D200" s="61"/>
      <c r="E200" s="82">
        <v>8.0</v>
      </c>
      <c r="F200" s="83">
        <v>60000.0</v>
      </c>
      <c r="G200" s="87">
        <v>480000.0</v>
      </c>
      <c r="H200" s="60"/>
      <c r="I200" s="159"/>
    </row>
    <row r="201" ht="15.75" customHeight="1">
      <c r="A201" s="44">
        <v>44796.0</v>
      </c>
      <c r="B201" s="44"/>
      <c r="C201" s="44"/>
      <c r="D201" s="44"/>
      <c r="E201" s="44"/>
      <c r="F201" s="187"/>
      <c r="G201" s="50"/>
      <c r="H201" s="51"/>
      <c r="I201" s="159"/>
    </row>
    <row r="202" ht="15.75" customHeight="1">
      <c r="A202" s="61"/>
      <c r="B202" s="61"/>
      <c r="C202" s="82" t="s">
        <v>130</v>
      </c>
      <c r="D202" s="61"/>
      <c r="E202" s="61"/>
      <c r="F202" s="83"/>
      <c r="G202" s="87">
        <v>840000.0</v>
      </c>
      <c r="H202" s="158" t="s">
        <v>174</v>
      </c>
      <c r="I202" s="159"/>
    </row>
    <row r="203" ht="15.75" customHeight="1">
      <c r="A203" s="152"/>
      <c r="B203" s="152"/>
      <c r="C203" s="189" t="s">
        <v>175</v>
      </c>
      <c r="D203" s="152"/>
      <c r="E203" s="152"/>
      <c r="F203" s="190"/>
      <c r="G203" s="144">
        <v>400000.0</v>
      </c>
      <c r="H203" s="182"/>
      <c r="I203" s="159"/>
    </row>
    <row r="204" ht="15.75" customHeight="1">
      <c r="A204" s="61"/>
      <c r="B204" s="61"/>
      <c r="C204" s="82" t="s">
        <v>176</v>
      </c>
      <c r="D204" s="61"/>
      <c r="E204" s="61"/>
      <c r="F204" s="83"/>
      <c r="G204" s="87">
        <v>80000.0</v>
      </c>
      <c r="H204" s="158" t="s">
        <v>177</v>
      </c>
      <c r="I204" s="159"/>
    </row>
    <row r="205" ht="15.75" customHeight="1">
      <c r="A205" s="61"/>
      <c r="B205" s="61"/>
      <c r="C205" s="82" t="s">
        <v>24</v>
      </c>
      <c r="D205" s="61"/>
      <c r="E205" s="61"/>
      <c r="F205" s="83">
        <v>8.0</v>
      </c>
      <c r="G205" s="87">
        <f>8*60000</f>
        <v>480000</v>
      </c>
      <c r="H205" s="60"/>
      <c r="I205" s="159"/>
    </row>
    <row r="206" ht="15.75" customHeight="1">
      <c r="A206" s="61"/>
      <c r="B206" s="61"/>
      <c r="C206" s="82" t="s">
        <v>178</v>
      </c>
      <c r="D206" s="61"/>
      <c r="E206" s="61"/>
      <c r="F206" s="83"/>
      <c r="G206" s="87">
        <v>78000.0</v>
      </c>
      <c r="H206" s="60"/>
      <c r="I206" s="159"/>
    </row>
    <row r="207" ht="15.75" customHeight="1">
      <c r="A207" s="61"/>
      <c r="B207" s="61"/>
      <c r="C207" s="82" t="s">
        <v>179</v>
      </c>
      <c r="D207" s="61"/>
      <c r="E207" s="61"/>
      <c r="F207" s="83"/>
      <c r="G207" s="87">
        <v>27803.0</v>
      </c>
      <c r="H207" s="158"/>
      <c r="I207" s="159"/>
    </row>
    <row r="208" ht="15.75" customHeight="1">
      <c r="A208" s="44">
        <v>44797.0</v>
      </c>
      <c r="B208" s="44"/>
      <c r="C208" s="44"/>
      <c r="D208" s="44"/>
      <c r="E208" s="44"/>
      <c r="F208" s="187"/>
      <c r="G208" s="50"/>
      <c r="H208" s="195"/>
      <c r="I208" s="159"/>
    </row>
    <row r="20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2000000.0</v>
      </c>
      <c r="H209" s="196"/>
      <c r="I209" s="159"/>
    </row>
    <row r="210" ht="15.75" customHeight="1">
      <c r="A210" s="197"/>
      <c r="B210" s="198"/>
      <c r="C210" s="199" t="s">
        <v>181</v>
      </c>
      <c r="D210" s="198"/>
      <c r="E210" s="200"/>
      <c r="F210" s="201"/>
      <c r="G210" s="87">
        <v>48000.0</v>
      </c>
      <c r="H210" s="60"/>
      <c r="I210" s="159"/>
    </row>
    <row r="211" ht="15.75" customHeight="1">
      <c r="A211" s="202"/>
      <c r="B211" s="198"/>
      <c r="C211" s="199" t="s">
        <v>182</v>
      </c>
      <c r="D211" s="198"/>
      <c r="E211" s="203">
        <v>1.0</v>
      </c>
      <c r="F211" s="201"/>
      <c r="G211" s="87">
        <v>710000.0</v>
      </c>
      <c r="H211" s="60"/>
      <c r="I211" s="159"/>
    </row>
    <row r="212" ht="15.75" customHeight="1">
      <c r="A212" s="202"/>
      <c r="B212" s="198"/>
      <c r="C212" s="199" t="s">
        <v>183</v>
      </c>
      <c r="D212" s="198"/>
      <c r="E212" s="203"/>
      <c r="F212" s="201"/>
      <c r="G212" s="87">
        <v>90000.0</v>
      </c>
      <c r="H212" s="60"/>
      <c r="I212" s="159"/>
    </row>
    <row r="213" ht="15.75" customHeight="1">
      <c r="A213" s="202"/>
      <c r="B213" s="198"/>
      <c r="C213" s="199" t="s">
        <v>184</v>
      </c>
      <c r="D213" s="198"/>
      <c r="E213" s="203">
        <v>2.0</v>
      </c>
      <c r="F213" s="201"/>
      <c r="G213" s="87">
        <v>200000.0</v>
      </c>
      <c r="H213" s="60"/>
      <c r="I213" s="159"/>
    </row>
    <row r="214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660000.0</v>
      </c>
      <c r="H214" s="60"/>
      <c r="I214" s="159"/>
    </row>
    <row r="215" ht="15.75" customHeight="1">
      <c r="A215" s="202"/>
      <c r="B215" s="198"/>
      <c r="C215" s="199" t="s">
        <v>116</v>
      </c>
      <c r="D215" s="198"/>
      <c r="E215" s="203">
        <v>3.0</v>
      </c>
      <c r="F215" s="204"/>
      <c r="G215" s="87">
        <v>36000.0</v>
      </c>
      <c r="H215" s="60"/>
      <c r="I215" s="159"/>
    </row>
    <row r="216" ht="15.75" customHeight="1">
      <c r="A216" s="197"/>
      <c r="B216" s="198"/>
      <c r="C216" s="199" t="s">
        <v>124</v>
      </c>
      <c r="D216" s="198"/>
      <c r="E216" s="203"/>
      <c r="F216" s="201"/>
      <c r="G216" s="87">
        <v>60000.0</v>
      </c>
      <c r="H216" s="60"/>
      <c r="I216" s="159"/>
    </row>
    <row r="217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30000.0</v>
      </c>
      <c r="H217" s="60"/>
      <c r="I217" s="159"/>
    </row>
    <row r="218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18000.0</v>
      </c>
      <c r="H218" s="60"/>
      <c r="I218" s="159"/>
    </row>
    <row r="21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72000.0</v>
      </c>
      <c r="H219" s="60"/>
      <c r="I219" s="159"/>
    </row>
    <row r="220" ht="15.75" customHeight="1">
      <c r="A220" s="202"/>
      <c r="B220" s="198"/>
      <c r="C220" s="199" t="s">
        <v>188</v>
      </c>
      <c r="D220" s="198"/>
      <c r="E220" s="203">
        <v>1.0</v>
      </c>
      <c r="F220" s="204"/>
      <c r="G220" s="205">
        <v>20000.0</v>
      </c>
      <c r="H220" s="60"/>
      <c r="I220" s="159"/>
    </row>
    <row r="221" ht="15.75" customHeight="1">
      <c r="A221" s="202"/>
      <c r="B221" s="198"/>
      <c r="C221" s="199" t="s">
        <v>189</v>
      </c>
      <c r="D221" s="198"/>
      <c r="E221" s="203">
        <v>1.0</v>
      </c>
      <c r="F221" s="204"/>
      <c r="G221" s="205">
        <v>70000.0</v>
      </c>
      <c r="H221" s="60"/>
      <c r="I221" s="159"/>
    </row>
    <row r="222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70000.0</v>
      </c>
      <c r="H222" s="60"/>
      <c r="I222" s="159"/>
    </row>
    <row r="223" ht="15.75" customHeight="1">
      <c r="A223" s="197"/>
      <c r="B223" s="198"/>
      <c r="C223" s="199" t="s">
        <v>18</v>
      </c>
      <c r="D223" s="198"/>
      <c r="E223" s="200"/>
      <c r="F223" s="201"/>
      <c r="G223" s="205">
        <v>70000.0</v>
      </c>
      <c r="H223" s="60"/>
      <c r="I223" s="159"/>
    </row>
    <row r="224" ht="15.75" customHeight="1">
      <c r="A224" s="202"/>
      <c r="B224" s="198"/>
      <c r="C224" s="199" t="s">
        <v>47</v>
      </c>
      <c r="D224" s="198"/>
      <c r="E224" s="203">
        <v>8.0</v>
      </c>
      <c r="F224" s="201"/>
      <c r="G224" s="205">
        <v>480000.0</v>
      </c>
      <c r="H224" s="60"/>
      <c r="I224" s="159"/>
    </row>
    <row r="225" ht="15.75" customHeight="1">
      <c r="A225" s="202"/>
      <c r="B225" s="198"/>
      <c r="C225" s="183" t="s">
        <v>146</v>
      </c>
      <c r="D225" s="182"/>
      <c r="E225" s="206">
        <v>40.0</v>
      </c>
      <c r="F225" s="143">
        <v>49000.0</v>
      </c>
      <c r="G225" s="144">
        <v>1960000.0</v>
      </c>
      <c r="H225" s="144" t="s">
        <v>123</v>
      </c>
      <c r="I225" s="159"/>
    </row>
    <row r="226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190000.0</v>
      </c>
      <c r="G226" s="144">
        <v>190000.0</v>
      </c>
      <c r="H226" s="144" t="s">
        <v>123</v>
      </c>
      <c r="I226" s="159"/>
    </row>
    <row r="227" ht="15.75" customHeight="1">
      <c r="A227" s="202"/>
      <c r="B227" s="198"/>
      <c r="C227" s="183" t="s">
        <v>193</v>
      </c>
      <c r="D227" s="182"/>
      <c r="E227" s="206">
        <v>10.0</v>
      </c>
      <c r="F227" s="143">
        <v>60000.0</v>
      </c>
      <c r="G227" s="144">
        <v>600000.0</v>
      </c>
      <c r="H227" s="144" t="s">
        <v>123</v>
      </c>
      <c r="I227" s="159"/>
    </row>
    <row r="228" ht="15.75" customHeight="1">
      <c r="A228" s="202"/>
      <c r="B228" s="198"/>
      <c r="C228" s="183" t="s">
        <v>194</v>
      </c>
      <c r="D228" s="182"/>
      <c r="E228" s="206">
        <v>1.0</v>
      </c>
      <c r="F228" s="143">
        <v>60000.0</v>
      </c>
      <c r="G228" s="144"/>
      <c r="H228" s="144" t="s">
        <v>123</v>
      </c>
      <c r="I228" s="159"/>
    </row>
    <row r="22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ht="15.75" customHeight="1">
      <c r="C271" s="220"/>
      <c r="E271" s="221"/>
      <c r="F271" s="222"/>
      <c r="G271" s="223"/>
    </row>
    <row r="272" ht="15.75" customHeight="1">
      <c r="C272" s="220"/>
      <c r="E272" s="221"/>
      <c r="F272" s="222"/>
      <c r="G272" s="223"/>
    </row>
    <row r="273" ht="15.75" customHeight="1">
      <c r="C273" s="220"/>
      <c r="E273" s="221"/>
      <c r="F273" s="222"/>
      <c r="G273" s="223"/>
    </row>
    <row r="274" ht="15.75" customHeight="1">
      <c r="C274" s="220"/>
      <c r="E274" s="221"/>
      <c r="F274" s="222"/>
      <c r="G274" s="223"/>
    </row>
    <row r="275" ht="15.75" customHeight="1">
      <c r="C275" s="220"/>
      <c r="E275" s="221"/>
      <c r="F275" s="222"/>
      <c r="G275" s="223"/>
    </row>
    <row r="276" ht="15.75" customHeight="1">
      <c r="C276" s="220"/>
      <c r="E276" s="221"/>
      <c r="F276" s="222"/>
      <c r="G276" s="223"/>
    </row>
    <row r="277" ht="15.75" customHeight="1">
      <c r="C277" s="220"/>
      <c r="E277" s="221"/>
      <c r="F277" s="222"/>
      <c r="G277" s="223"/>
    </row>
    <row r="278" ht="15.75" customHeight="1">
      <c r="C278" s="220"/>
      <c r="E278" s="221"/>
      <c r="F278" s="222"/>
      <c r="G278" s="223"/>
    </row>
    <row r="279" ht="15.75" customHeight="1">
      <c r="C279" s="220"/>
      <c r="E279" s="221"/>
      <c r="F279" s="222"/>
      <c r="G279" s="223"/>
    </row>
    <row r="280" ht="15.75" customHeight="1">
      <c r="C280" s="220"/>
      <c r="E280" s="221"/>
      <c r="F280" s="222"/>
      <c r="G280" s="223"/>
    </row>
    <row r="281" ht="15.75" customHeight="1">
      <c r="C281" s="220"/>
      <c r="E281" s="221"/>
      <c r="F281" s="222"/>
      <c r="G281" s="223"/>
    </row>
    <row r="282" ht="15.75" customHeight="1">
      <c r="C282" s="220"/>
      <c r="E282" s="221"/>
      <c r="F282" s="222"/>
      <c r="G282" s="223"/>
    </row>
    <row r="283" ht="15.75" customHeight="1">
      <c r="C283" s="220"/>
      <c r="E283" s="221"/>
      <c r="F283" s="222"/>
      <c r="G283" s="223"/>
    </row>
    <row r="284" ht="15.75" customHeight="1">
      <c r="C284" s="220"/>
      <c r="E284" s="221"/>
      <c r="F284" s="222"/>
      <c r="G284" s="223"/>
    </row>
    <row r="285" ht="15.75" customHeight="1">
      <c r="C285" s="220"/>
      <c r="E285" s="221"/>
      <c r="F285" s="222"/>
      <c r="G285" s="223"/>
    </row>
    <row r="286" ht="15.75" customHeight="1">
      <c r="C286" s="220"/>
      <c r="E286" s="221"/>
      <c r="F286" s="222"/>
      <c r="G286" s="223"/>
    </row>
    <row r="287" ht="15.75" customHeight="1">
      <c r="C287" s="220"/>
      <c r="E287" s="221"/>
      <c r="F287" s="222"/>
      <c r="G287" s="223"/>
    </row>
    <row r="288" ht="15.75" customHeight="1">
      <c r="C288" s="220"/>
      <c r="E288" s="221"/>
      <c r="F288" s="222"/>
      <c r="G288" s="223"/>
    </row>
    <row r="289" ht="15.75" customHeight="1">
      <c r="C289" s="220"/>
      <c r="E289" s="221"/>
      <c r="F289" s="222"/>
      <c r="G289" s="223"/>
    </row>
    <row r="290" ht="15.75" customHeight="1">
      <c r="C290" s="220"/>
      <c r="E290" s="221"/>
      <c r="F290" s="222"/>
      <c r="G290" s="223"/>
    </row>
    <row r="291" ht="15.75" customHeight="1">
      <c r="C291" s="220"/>
      <c r="E291" s="221"/>
      <c r="F291" s="222"/>
      <c r="G291" s="223"/>
    </row>
    <row r="292" ht="15.75" customHeight="1">
      <c r="C292" s="220"/>
      <c r="E292" s="221"/>
      <c r="F292" s="222"/>
      <c r="G292" s="223"/>
    </row>
    <row r="293" ht="15.75" customHeight="1">
      <c r="C293" s="220"/>
      <c r="E293" s="221"/>
      <c r="F293" s="222"/>
      <c r="G293" s="223"/>
    </row>
    <row r="294" ht="15.75" customHeight="1">
      <c r="C294" s="220"/>
      <c r="E294" s="221"/>
      <c r="F294" s="222"/>
      <c r="G294" s="223"/>
    </row>
    <row r="295" ht="15.75" customHeight="1">
      <c r="C295" s="220"/>
      <c r="E295" s="221"/>
      <c r="F295" s="222"/>
      <c r="G295" s="223"/>
    </row>
    <row r="296" ht="15.75" customHeight="1">
      <c r="C296" s="220"/>
      <c r="E296" s="221"/>
      <c r="F296" s="222"/>
      <c r="G296" s="223"/>
    </row>
    <row r="297" ht="15.75" customHeight="1">
      <c r="C297" s="220"/>
      <c r="E297" s="221"/>
      <c r="F297" s="222"/>
      <c r="G297" s="223"/>
    </row>
    <row r="298" ht="15.75" customHeight="1">
      <c r="C298" s="220"/>
      <c r="E298" s="221"/>
      <c r="F298" s="222"/>
      <c r="G298" s="223"/>
    </row>
    <row r="299" ht="15.75" customHeight="1">
      <c r="C299" s="220"/>
      <c r="E299" s="221"/>
      <c r="F299" s="222"/>
      <c r="G299" s="223"/>
    </row>
    <row r="300" ht="15.75" customHeight="1">
      <c r="C300" s="220"/>
      <c r="E300" s="221"/>
      <c r="F300" s="222"/>
      <c r="G300" s="223"/>
    </row>
    <row r="301" ht="15.75" customHeight="1">
      <c r="C301" s="220"/>
      <c r="E301" s="221"/>
      <c r="F301" s="222"/>
      <c r="G301" s="223"/>
    </row>
    <row r="302" ht="15.75" customHeight="1">
      <c r="C302" s="220"/>
      <c r="E302" s="221"/>
      <c r="F302" s="222"/>
      <c r="G302" s="223"/>
    </row>
    <row r="303" ht="15.75" customHeight="1">
      <c r="C303" s="220"/>
      <c r="E303" s="221"/>
      <c r="F303" s="222"/>
      <c r="G303" s="223"/>
    </row>
    <row r="304" ht="15.75" customHeight="1">
      <c r="C304" s="220"/>
      <c r="E304" s="221"/>
      <c r="F304" s="222"/>
      <c r="G304" s="223"/>
    </row>
    <row r="305" ht="15.75" customHeight="1">
      <c r="C305" s="220"/>
      <c r="E305" s="221"/>
      <c r="F305" s="222"/>
      <c r="G305" s="223"/>
    </row>
    <row r="306" ht="15.75" customHeight="1">
      <c r="C306" s="220"/>
      <c r="E306" s="221"/>
      <c r="F306" s="222"/>
      <c r="G306" s="223"/>
    </row>
    <row r="307" ht="15.75" customHeight="1">
      <c r="C307" s="220"/>
      <c r="E307" s="221"/>
      <c r="F307" s="222"/>
      <c r="G307" s="223"/>
    </row>
    <row r="308" ht="15.75" customHeight="1">
      <c r="C308" s="220"/>
      <c r="E308" s="221"/>
      <c r="F308" s="222"/>
      <c r="G308" s="223"/>
    </row>
    <row r="309" ht="15.75" customHeight="1">
      <c r="C309" s="220"/>
      <c r="E309" s="221"/>
      <c r="F309" s="222"/>
      <c r="G309" s="223"/>
    </row>
    <row r="310" ht="15.75" customHeight="1">
      <c r="C310" s="220"/>
      <c r="E310" s="221"/>
      <c r="F310" s="222"/>
      <c r="G310" s="223"/>
    </row>
    <row r="311" ht="15.75" customHeight="1">
      <c r="C311" s="220"/>
      <c r="E311" s="221"/>
      <c r="F311" s="222"/>
      <c r="G311" s="223"/>
    </row>
    <row r="312" ht="15.75" customHeight="1">
      <c r="C312" s="220"/>
      <c r="E312" s="221"/>
      <c r="F312" s="222"/>
      <c r="G312" s="223"/>
    </row>
    <row r="313" ht="15.75" customHeight="1">
      <c r="C313" s="220"/>
      <c r="E313" s="221"/>
      <c r="F313" s="222"/>
      <c r="G313" s="223"/>
    </row>
    <row r="314" ht="15.75" customHeight="1">
      <c r="C314" s="220"/>
      <c r="E314" s="221"/>
      <c r="F314" s="222"/>
      <c r="G314" s="223"/>
    </row>
    <row r="315" ht="15.75" customHeight="1">
      <c r="C315" s="220"/>
      <c r="E315" s="221"/>
      <c r="F315" s="222"/>
      <c r="G315" s="223"/>
    </row>
    <row r="316" ht="15.75" customHeight="1">
      <c r="C316" s="220"/>
      <c r="E316" s="221"/>
      <c r="F316" s="222"/>
      <c r="G316" s="223"/>
    </row>
    <row r="317" ht="15.75" customHeight="1">
      <c r="C317" s="220"/>
      <c r="E317" s="221"/>
      <c r="F317" s="222"/>
      <c r="G317" s="223"/>
    </row>
    <row r="318" ht="15.75" customHeight="1">
      <c r="C318" s="220"/>
      <c r="E318" s="221"/>
      <c r="F318" s="222"/>
      <c r="G318" s="223"/>
    </row>
    <row r="319" ht="15.75" customHeight="1">
      <c r="C319" s="220"/>
      <c r="E319" s="221"/>
      <c r="F319" s="222"/>
      <c r="G319" s="223"/>
    </row>
    <row r="320" ht="15.75" customHeight="1">
      <c r="C320" s="220"/>
      <c r="E320" s="221"/>
      <c r="F320" s="222"/>
      <c r="G320" s="223"/>
    </row>
    <row r="321" ht="15.75" customHeight="1">
      <c r="C321" s="220"/>
      <c r="E321" s="221"/>
      <c r="F321" s="222"/>
      <c r="G321" s="223"/>
    </row>
    <row r="322" ht="15.75" customHeight="1">
      <c r="C322" s="220"/>
      <c r="E322" s="221"/>
      <c r="F322" s="222"/>
      <c r="G322" s="223"/>
    </row>
    <row r="323" ht="15.75" customHeight="1">
      <c r="C323" s="220"/>
      <c r="E323" s="221"/>
      <c r="F323" s="222"/>
      <c r="G323" s="223"/>
    </row>
    <row r="324" ht="15.75" customHeight="1">
      <c r="C324" s="220"/>
      <c r="E324" s="221"/>
      <c r="F324" s="222"/>
      <c r="G324" s="223"/>
    </row>
    <row r="325" ht="15.75" customHeight="1">
      <c r="C325" s="220"/>
      <c r="E325" s="221"/>
      <c r="F325" s="222"/>
      <c r="G325" s="223"/>
    </row>
    <row r="326" ht="15.75" customHeight="1">
      <c r="C326" s="220"/>
      <c r="E326" s="221"/>
      <c r="F326" s="222"/>
      <c r="G326" s="223"/>
    </row>
    <row r="327" ht="15.75" customHeight="1">
      <c r="C327" s="220"/>
      <c r="E327" s="221"/>
      <c r="F327" s="222"/>
      <c r="G327" s="223"/>
    </row>
    <row r="328" ht="15.75" customHeight="1">
      <c r="C328" s="220"/>
      <c r="E328" s="221"/>
      <c r="F328" s="222"/>
      <c r="G328" s="223"/>
    </row>
    <row r="329" ht="15.75" customHeight="1">
      <c r="C329" s="220"/>
      <c r="E329" s="221"/>
      <c r="F329" s="222"/>
      <c r="G329" s="223"/>
    </row>
    <row r="330" ht="15.75" customHeight="1">
      <c r="C330" s="220"/>
      <c r="E330" s="221"/>
      <c r="F330" s="222"/>
      <c r="G330" s="223"/>
    </row>
    <row r="331" ht="15.75" customHeight="1">
      <c r="C331" s="220"/>
      <c r="E331" s="221"/>
      <c r="F331" s="222"/>
      <c r="G331" s="223"/>
    </row>
    <row r="332" ht="15.75" customHeight="1">
      <c r="C332" s="220"/>
      <c r="E332" s="221"/>
      <c r="F332" s="222"/>
      <c r="G332" s="223"/>
    </row>
    <row r="333" ht="15.75" customHeight="1">
      <c r="C333" s="220"/>
      <c r="E333" s="221"/>
      <c r="F333" s="222"/>
      <c r="G333" s="223"/>
    </row>
    <row r="334" ht="15.75" customHeight="1">
      <c r="C334" s="220"/>
      <c r="E334" s="221"/>
      <c r="F334" s="222"/>
      <c r="G334" s="223"/>
    </row>
    <row r="335" ht="15.75" customHeight="1">
      <c r="C335" s="220"/>
      <c r="E335" s="221"/>
      <c r="F335" s="222"/>
      <c r="G335" s="223"/>
    </row>
    <row r="336" ht="15.75" customHeight="1">
      <c r="C336" s="220"/>
      <c r="E336" s="221"/>
      <c r="F336" s="222"/>
      <c r="G336" s="223"/>
    </row>
    <row r="337" ht="15.75" customHeight="1">
      <c r="C337" s="220"/>
      <c r="E337" s="221"/>
      <c r="F337" s="222"/>
      <c r="G337" s="223"/>
    </row>
    <row r="338" ht="15.75" customHeight="1">
      <c r="C338" s="220"/>
      <c r="E338" s="221"/>
      <c r="F338" s="222"/>
      <c r="G338" s="223"/>
    </row>
    <row r="339" ht="15.75" customHeight="1">
      <c r="C339" s="220"/>
      <c r="E339" s="221"/>
      <c r="F339" s="222"/>
      <c r="G339" s="223"/>
    </row>
    <row r="340" ht="15.75" customHeight="1">
      <c r="C340" s="220"/>
      <c r="E340" s="221"/>
      <c r="F340" s="222"/>
      <c r="G340" s="223"/>
    </row>
    <row r="341" ht="15.75" customHeight="1">
      <c r="C341" s="220"/>
      <c r="E341" s="221"/>
      <c r="F341" s="222"/>
      <c r="G341" s="223"/>
    </row>
    <row r="342" ht="15.75" customHeight="1">
      <c r="C342" s="220"/>
      <c r="E342" s="221"/>
      <c r="F342" s="222"/>
      <c r="G342" s="223"/>
    </row>
    <row r="343" ht="15.75" customHeight="1">
      <c r="C343" s="220"/>
      <c r="E343" s="221"/>
      <c r="F343" s="222"/>
      <c r="G343" s="223"/>
    </row>
    <row r="344" ht="15.75" customHeight="1">
      <c r="C344" s="220"/>
      <c r="E344" s="221"/>
      <c r="F344" s="222"/>
      <c r="G344" s="223"/>
    </row>
    <row r="345" ht="15.75" customHeight="1">
      <c r="C345" s="220"/>
      <c r="E345" s="221"/>
      <c r="F345" s="222"/>
      <c r="G345" s="223"/>
    </row>
    <row r="346" ht="15.75" customHeight="1">
      <c r="C346" s="220"/>
      <c r="E346" s="221"/>
      <c r="F346" s="222"/>
      <c r="G346" s="223"/>
    </row>
    <row r="347" ht="15.75" customHeight="1">
      <c r="C347" s="220"/>
      <c r="E347" s="221"/>
      <c r="F347" s="222"/>
      <c r="G347" s="223"/>
    </row>
    <row r="348" ht="15.75" customHeight="1">
      <c r="C348" s="220"/>
      <c r="E348" s="221"/>
      <c r="F348" s="222"/>
      <c r="G348" s="223"/>
    </row>
    <row r="349" ht="15.75" customHeight="1">
      <c r="C349" s="220"/>
      <c r="E349" s="221"/>
      <c r="F349" s="222"/>
      <c r="G349" s="223"/>
    </row>
    <row r="350" ht="15.75" customHeight="1">
      <c r="C350" s="220"/>
      <c r="E350" s="221"/>
      <c r="F350" s="222"/>
      <c r="G350" s="223"/>
    </row>
    <row r="351" ht="15.75" customHeight="1">
      <c r="C351" s="220"/>
      <c r="E351" s="221"/>
      <c r="F351" s="222"/>
      <c r="G351" s="223"/>
    </row>
    <row r="352" ht="15.75" customHeight="1">
      <c r="C352" s="220"/>
      <c r="E352" s="221"/>
      <c r="F352" s="222"/>
      <c r="G352" s="223"/>
    </row>
    <row r="353" ht="15.75" customHeight="1">
      <c r="C353" s="220"/>
      <c r="E353" s="221"/>
      <c r="F353" s="222"/>
      <c r="G353" s="223"/>
    </row>
    <row r="354" ht="15.75" customHeight="1">
      <c r="C354" s="220"/>
      <c r="E354" s="221"/>
      <c r="F354" s="222"/>
      <c r="G354" s="223"/>
    </row>
    <row r="355" ht="15.75" customHeight="1">
      <c r="C355" s="220"/>
      <c r="E355" s="221"/>
      <c r="F355" s="222"/>
      <c r="G355" s="223"/>
    </row>
    <row r="356" ht="15.75" customHeight="1">
      <c r="C356" s="220"/>
      <c r="E356" s="221"/>
      <c r="F356" s="222"/>
      <c r="G356" s="223"/>
    </row>
    <row r="357" ht="15.75" customHeight="1">
      <c r="C357" s="220"/>
      <c r="E357" s="221"/>
      <c r="F357" s="222"/>
      <c r="G357" s="223"/>
    </row>
    <row r="358" ht="15.75" customHeight="1">
      <c r="C358" s="220"/>
      <c r="E358" s="221"/>
      <c r="F358" s="222"/>
      <c r="G358" s="223"/>
    </row>
    <row r="359" ht="15.75" customHeight="1">
      <c r="C359" s="220"/>
      <c r="E359" s="221"/>
      <c r="F359" s="222"/>
      <c r="G359" s="223"/>
    </row>
    <row r="360" ht="15.75" customHeight="1">
      <c r="C360" s="220"/>
      <c r="E360" s="221"/>
      <c r="F360" s="222"/>
      <c r="G360" s="223"/>
    </row>
    <row r="361" ht="15.75" customHeight="1">
      <c r="C361" s="220"/>
      <c r="E361" s="221"/>
      <c r="F361" s="222"/>
      <c r="G361" s="223"/>
    </row>
    <row r="362" ht="15.75" customHeight="1">
      <c r="C362" s="220"/>
      <c r="E362" s="221"/>
      <c r="F362" s="222"/>
      <c r="G362" s="223"/>
    </row>
    <row r="363" ht="15.75" customHeight="1">
      <c r="C363" s="220"/>
      <c r="E363" s="221"/>
      <c r="F363" s="222"/>
      <c r="G363" s="223"/>
    </row>
    <row r="364" ht="15.75" customHeight="1">
      <c r="C364" s="220"/>
      <c r="E364" s="221"/>
      <c r="F364" s="222"/>
      <c r="G364" s="223"/>
    </row>
    <row r="365" ht="15.75" customHeight="1">
      <c r="C365" s="220"/>
      <c r="E365" s="221"/>
      <c r="F365" s="222"/>
      <c r="G365" s="223"/>
    </row>
    <row r="366" ht="15.75" customHeight="1">
      <c r="C366" s="220"/>
      <c r="E366" s="221"/>
      <c r="F366" s="222"/>
      <c r="G366" s="223"/>
    </row>
    <row r="367" ht="15.75" customHeight="1">
      <c r="C367" s="220"/>
      <c r="E367" s="221"/>
      <c r="F367" s="222"/>
      <c r="G367" s="223"/>
    </row>
    <row r="368" ht="15.75" customHeight="1">
      <c r="C368" s="220"/>
      <c r="E368" s="221"/>
      <c r="F368" s="222"/>
      <c r="G368" s="223"/>
    </row>
    <row r="369" ht="15.75" customHeight="1">
      <c r="C369" s="220"/>
      <c r="E369" s="221"/>
      <c r="F369" s="222"/>
      <c r="G369" s="223"/>
    </row>
    <row r="370" ht="15.75" customHeight="1">
      <c r="C370" s="220"/>
      <c r="E370" s="221"/>
      <c r="F370" s="222"/>
      <c r="G370" s="223"/>
    </row>
    <row r="371" ht="15.75" customHeight="1">
      <c r="C371" s="220"/>
      <c r="E371" s="221"/>
      <c r="F371" s="222"/>
      <c r="G371" s="223"/>
    </row>
    <row r="372" ht="15.75" customHeight="1">
      <c r="C372" s="220"/>
      <c r="E372" s="221"/>
      <c r="F372" s="222"/>
      <c r="G372" s="223"/>
    </row>
    <row r="373" ht="15.75" customHeight="1">
      <c r="C373" s="220"/>
      <c r="E373" s="221"/>
      <c r="F373" s="222"/>
      <c r="G373" s="223"/>
    </row>
    <row r="374" ht="15.75" customHeight="1">
      <c r="C374" s="220"/>
      <c r="E374" s="221"/>
      <c r="F374" s="222"/>
      <c r="G374" s="223"/>
    </row>
    <row r="375" ht="15.75" customHeight="1">
      <c r="C375" s="220"/>
      <c r="E375" s="221"/>
      <c r="F375" s="222"/>
      <c r="G375" s="223"/>
    </row>
    <row r="376" ht="15.75" customHeight="1">
      <c r="C376" s="220"/>
      <c r="E376" s="221"/>
      <c r="F376" s="222"/>
      <c r="G376" s="223"/>
    </row>
    <row r="377" ht="15.75" customHeight="1">
      <c r="C377" s="220"/>
      <c r="E377" s="221"/>
      <c r="F377" s="222"/>
      <c r="G377" s="223"/>
    </row>
    <row r="378" ht="15.75" customHeight="1">
      <c r="C378" s="220"/>
      <c r="E378" s="221"/>
      <c r="F378" s="222"/>
      <c r="G378" s="223"/>
    </row>
    <row r="379" ht="15.75" customHeight="1">
      <c r="C379" s="220"/>
      <c r="E379" s="221"/>
      <c r="F379" s="222"/>
      <c r="G379" s="223"/>
    </row>
    <row r="380" ht="15.75" customHeight="1">
      <c r="C380" s="220"/>
      <c r="E380" s="221"/>
      <c r="F380" s="222"/>
      <c r="G380" s="223"/>
    </row>
    <row r="381" ht="15.75" customHeight="1">
      <c r="C381" s="220"/>
      <c r="E381" s="221"/>
      <c r="F381" s="222"/>
      <c r="G381" s="223"/>
    </row>
    <row r="382" ht="15.75" customHeight="1">
      <c r="C382" s="220"/>
      <c r="E382" s="221"/>
      <c r="F382" s="222"/>
      <c r="G382" s="223"/>
    </row>
    <row r="383" ht="15.75" customHeight="1">
      <c r="C383" s="220"/>
      <c r="E383" s="221"/>
      <c r="F383" s="222"/>
      <c r="G383" s="223"/>
    </row>
    <row r="384" ht="15.75" customHeight="1">
      <c r="C384" s="220"/>
      <c r="E384" s="221"/>
      <c r="F384" s="222"/>
      <c r="G384" s="223"/>
    </row>
    <row r="385" ht="15.75" customHeight="1">
      <c r="C385" s="220"/>
      <c r="E385" s="221"/>
      <c r="F385" s="222"/>
      <c r="G385" s="223"/>
    </row>
    <row r="386" ht="15.75" customHeight="1">
      <c r="C386" s="220"/>
      <c r="E386" s="221"/>
      <c r="F386" s="222"/>
      <c r="G386" s="223"/>
    </row>
    <row r="387" ht="15.75" customHeight="1">
      <c r="C387" s="220"/>
      <c r="E387" s="221"/>
      <c r="F387" s="222"/>
      <c r="G387" s="223"/>
    </row>
    <row r="388" ht="15.75" customHeight="1">
      <c r="C388" s="220"/>
      <c r="E388" s="221"/>
      <c r="F388" s="222"/>
      <c r="G388" s="223"/>
    </row>
    <row r="389" ht="15.75" customHeight="1">
      <c r="C389" s="220"/>
      <c r="E389" s="221"/>
      <c r="F389" s="222"/>
      <c r="G389" s="223"/>
    </row>
    <row r="390" ht="15.75" customHeight="1">
      <c r="C390" s="220"/>
      <c r="E390" s="221"/>
      <c r="F390" s="222"/>
      <c r="G390" s="223"/>
    </row>
    <row r="391" ht="15.75" customHeight="1">
      <c r="C391" s="220"/>
      <c r="E391" s="221"/>
      <c r="F391" s="222"/>
      <c r="G391" s="223"/>
    </row>
    <row r="392" ht="15.75" customHeight="1">
      <c r="C392" s="220"/>
      <c r="E392" s="221"/>
      <c r="F392" s="222"/>
      <c r="G392" s="223"/>
    </row>
    <row r="393" ht="15.75" customHeight="1">
      <c r="C393" s="220"/>
      <c r="E393" s="221"/>
      <c r="F393" s="222"/>
      <c r="G393" s="223"/>
    </row>
    <row r="394" ht="15.75" customHeight="1">
      <c r="C394" s="220"/>
      <c r="E394" s="221"/>
      <c r="F394" s="222"/>
      <c r="G394" s="223"/>
    </row>
    <row r="395" ht="15.75" customHeight="1">
      <c r="C395" s="220"/>
      <c r="E395" s="221"/>
      <c r="F395" s="222"/>
      <c r="G395" s="223"/>
    </row>
    <row r="396" ht="15.75" customHeight="1">
      <c r="C396" s="220"/>
      <c r="E396" s="221"/>
      <c r="F396" s="222"/>
      <c r="G396" s="223"/>
    </row>
    <row r="397" ht="15.75" customHeight="1">
      <c r="C397" s="220"/>
      <c r="E397" s="221"/>
      <c r="F397" s="222"/>
      <c r="G397" s="223"/>
    </row>
    <row r="398" ht="15.75" customHeight="1">
      <c r="C398" s="220"/>
      <c r="E398" s="221"/>
      <c r="F398" s="222"/>
      <c r="G398" s="223"/>
    </row>
    <row r="399" ht="15.75" customHeight="1">
      <c r="C399" s="220"/>
      <c r="E399" s="221"/>
      <c r="F399" s="222"/>
      <c r="G399" s="223"/>
    </row>
    <row r="400" ht="15.75" customHeight="1">
      <c r="C400" s="220"/>
      <c r="E400" s="221"/>
      <c r="F400" s="222"/>
      <c r="G400" s="223"/>
    </row>
    <row r="401" ht="15.75" customHeight="1">
      <c r="C401" s="220"/>
      <c r="E401" s="221"/>
      <c r="F401" s="222"/>
      <c r="G401" s="223"/>
    </row>
    <row r="402" ht="15.75" customHeight="1">
      <c r="C402" s="220"/>
      <c r="E402" s="221"/>
      <c r="F402" s="222"/>
      <c r="G402" s="223"/>
    </row>
    <row r="403" ht="15.75" customHeight="1">
      <c r="C403" s="220"/>
      <c r="E403" s="221"/>
      <c r="F403" s="222"/>
      <c r="G403" s="223"/>
    </row>
    <row r="404" ht="15.75" customHeight="1">
      <c r="C404" s="220"/>
      <c r="E404" s="221"/>
      <c r="F404" s="222"/>
      <c r="G404" s="223"/>
    </row>
    <row r="405" ht="15.75" customHeight="1">
      <c r="C405" s="220"/>
      <c r="E405" s="221"/>
      <c r="F405" s="222"/>
      <c r="G405" s="223"/>
    </row>
    <row r="406" ht="15.75" customHeight="1">
      <c r="C406" s="220"/>
      <c r="E406" s="221"/>
      <c r="F406" s="222"/>
      <c r="G406" s="223"/>
    </row>
    <row r="407" ht="15.75" customHeight="1">
      <c r="C407" s="220"/>
      <c r="E407" s="221"/>
      <c r="F407" s="222"/>
      <c r="G407" s="223"/>
    </row>
    <row r="408" ht="15.75" customHeight="1">
      <c r="C408" s="220"/>
      <c r="E408" s="221"/>
      <c r="F408" s="222"/>
      <c r="G408" s="223"/>
    </row>
    <row r="409" ht="15.75" customHeight="1">
      <c r="C409" s="220"/>
      <c r="E409" s="221"/>
      <c r="F409" s="222"/>
      <c r="G409" s="223"/>
    </row>
    <row r="410" ht="15.75" customHeight="1">
      <c r="C410" s="220"/>
      <c r="E410" s="221"/>
      <c r="F410" s="222"/>
      <c r="G410" s="223"/>
    </row>
    <row r="411" ht="15.75" customHeight="1">
      <c r="C411" s="220"/>
      <c r="E411" s="221"/>
      <c r="F411" s="222"/>
      <c r="G411" s="223"/>
    </row>
    <row r="412" ht="15.75" customHeight="1">
      <c r="C412" s="220"/>
      <c r="E412" s="221"/>
      <c r="F412" s="222"/>
      <c r="G412" s="223"/>
    </row>
    <row r="413" ht="15.75" customHeight="1">
      <c r="C413" s="220"/>
      <c r="E413" s="221"/>
      <c r="F413" s="222"/>
      <c r="G413" s="223"/>
    </row>
    <row r="414" ht="15.75" customHeight="1">
      <c r="C414" s="220"/>
      <c r="E414" s="221"/>
      <c r="F414" s="222"/>
      <c r="G414" s="223"/>
    </row>
    <row r="415" ht="15.75" customHeight="1">
      <c r="C415" s="220"/>
      <c r="E415" s="221"/>
      <c r="F415" s="222"/>
      <c r="G415" s="223"/>
    </row>
    <row r="416" ht="15.75" customHeight="1">
      <c r="C416" s="220"/>
      <c r="E416" s="221"/>
      <c r="F416" s="222"/>
      <c r="G416" s="223"/>
    </row>
    <row r="417" ht="15.75" customHeight="1">
      <c r="C417" s="220"/>
      <c r="E417" s="221"/>
      <c r="F417" s="222"/>
      <c r="G417" s="223"/>
    </row>
    <row r="418" ht="15.75" customHeight="1">
      <c r="C418" s="220"/>
      <c r="E418" s="221"/>
      <c r="F418" s="222"/>
      <c r="G418" s="223"/>
    </row>
    <row r="419" ht="15.75" customHeight="1">
      <c r="C419" s="220"/>
      <c r="E419" s="221"/>
      <c r="F419" s="222"/>
      <c r="G419" s="223"/>
    </row>
    <row r="420" ht="15.75" customHeight="1">
      <c r="C420" s="220"/>
      <c r="E420" s="221"/>
      <c r="F420" s="222"/>
      <c r="G420" s="223"/>
    </row>
    <row r="421" ht="15.75" customHeight="1">
      <c r="C421" s="220"/>
      <c r="E421" s="221"/>
      <c r="F421" s="222"/>
      <c r="G421" s="223"/>
    </row>
    <row r="422" ht="15.75" customHeight="1">
      <c r="C422" s="220"/>
      <c r="E422" s="221"/>
      <c r="F422" s="222"/>
      <c r="G422" s="223"/>
    </row>
    <row r="423" ht="15.75" customHeight="1">
      <c r="C423" s="220"/>
      <c r="E423" s="221"/>
      <c r="F423" s="222"/>
      <c r="G423" s="223"/>
    </row>
    <row r="424" ht="15.75" customHeight="1">
      <c r="C424" s="220"/>
      <c r="E424" s="221"/>
      <c r="F424" s="222"/>
      <c r="G424" s="223"/>
    </row>
    <row r="425" ht="15.75" customHeight="1">
      <c r="C425" s="220"/>
      <c r="E425" s="221"/>
      <c r="F425" s="222"/>
      <c r="G425" s="223"/>
    </row>
    <row r="426" ht="15.75" customHeight="1">
      <c r="C426" s="220"/>
      <c r="E426" s="221"/>
      <c r="F426" s="222"/>
      <c r="G426" s="223"/>
    </row>
    <row r="427" ht="15.75" customHeight="1">
      <c r="C427" s="220"/>
      <c r="E427" s="221"/>
      <c r="F427" s="222"/>
      <c r="G427" s="223"/>
    </row>
    <row r="428" ht="15.75" customHeight="1">
      <c r="C428" s="220"/>
      <c r="E428" s="221"/>
      <c r="F428" s="222"/>
      <c r="G428" s="223"/>
    </row>
    <row r="429" ht="15.75" customHeight="1">
      <c r="C429" s="220"/>
      <c r="E429" s="221"/>
      <c r="F429" s="222"/>
      <c r="G429" s="223"/>
    </row>
    <row r="430" ht="15.75" customHeight="1">
      <c r="C430" s="220"/>
      <c r="E430" s="221"/>
      <c r="F430" s="222"/>
      <c r="G430" s="223"/>
    </row>
    <row r="431" ht="15.75" customHeight="1">
      <c r="C431" s="220"/>
      <c r="E431" s="221"/>
      <c r="F431" s="222"/>
      <c r="G431" s="223"/>
    </row>
    <row r="432" ht="15.75" customHeight="1">
      <c r="C432" s="220"/>
      <c r="E432" s="221"/>
      <c r="F432" s="222"/>
      <c r="G432" s="223"/>
    </row>
    <row r="433" ht="15.75" customHeight="1">
      <c r="C433" s="220"/>
      <c r="E433" s="221"/>
      <c r="F433" s="222"/>
      <c r="G433" s="223"/>
    </row>
    <row r="434" ht="15.75" customHeight="1">
      <c r="C434" s="220"/>
      <c r="E434" s="221"/>
      <c r="F434" s="222"/>
      <c r="G434" s="223"/>
    </row>
    <row r="435" ht="15.75" customHeight="1">
      <c r="C435" s="220"/>
      <c r="E435" s="221"/>
      <c r="F435" s="222"/>
      <c r="G435" s="223"/>
    </row>
    <row r="436" ht="15.75" customHeight="1">
      <c r="C436" s="220"/>
      <c r="E436" s="221"/>
      <c r="F436" s="222"/>
      <c r="G436" s="223"/>
    </row>
    <row r="437" ht="15.75" customHeight="1">
      <c r="C437" s="220"/>
      <c r="E437" s="221"/>
      <c r="F437" s="222"/>
      <c r="G437" s="223"/>
    </row>
    <row r="438" ht="15.75" customHeight="1">
      <c r="C438" s="220"/>
      <c r="E438" s="221"/>
      <c r="F438" s="222"/>
      <c r="G438" s="223"/>
    </row>
    <row r="439" ht="15.75" customHeight="1">
      <c r="C439" s="220"/>
      <c r="E439" s="221"/>
      <c r="F439" s="222"/>
      <c r="G439" s="223"/>
    </row>
    <row r="440" ht="15.75" customHeight="1">
      <c r="C440" s="220"/>
      <c r="E440" s="221"/>
      <c r="F440" s="222"/>
      <c r="G440" s="223"/>
    </row>
    <row r="441" ht="15.75" customHeight="1">
      <c r="C441" s="220"/>
      <c r="E441" s="221"/>
      <c r="F441" s="222"/>
      <c r="G441" s="223"/>
    </row>
    <row r="442" ht="15.75" customHeight="1">
      <c r="C442" s="220"/>
      <c r="E442" s="221"/>
      <c r="F442" s="222"/>
      <c r="G442" s="223"/>
    </row>
    <row r="443" ht="15.75" customHeight="1">
      <c r="C443" s="220"/>
      <c r="E443" s="221"/>
      <c r="F443" s="222"/>
      <c r="G443" s="223"/>
    </row>
    <row r="444" ht="15.75" customHeight="1">
      <c r="C444" s="220"/>
      <c r="E444" s="221"/>
      <c r="F444" s="222"/>
      <c r="G444" s="223"/>
    </row>
    <row r="445" ht="15.75" customHeight="1">
      <c r="C445" s="220"/>
      <c r="E445" s="221"/>
      <c r="F445" s="222"/>
      <c r="G445" s="223"/>
    </row>
    <row r="446" ht="15.75" customHeight="1">
      <c r="C446" s="220"/>
      <c r="E446" s="221"/>
      <c r="F446" s="222"/>
      <c r="G446" s="223"/>
    </row>
    <row r="447" ht="15.75" customHeight="1">
      <c r="C447" s="220"/>
      <c r="E447" s="221"/>
      <c r="F447" s="222"/>
      <c r="G447" s="223"/>
    </row>
    <row r="448" ht="15.75" customHeight="1">
      <c r="C448" s="220"/>
      <c r="E448" s="221"/>
      <c r="F448" s="222"/>
      <c r="G448" s="223"/>
    </row>
    <row r="449" ht="15.75" customHeight="1">
      <c r="C449" s="220"/>
      <c r="E449" s="221"/>
      <c r="F449" s="222"/>
      <c r="G449" s="223"/>
    </row>
    <row r="450" ht="15.75" customHeight="1">
      <c r="C450" s="220"/>
      <c r="E450" s="221"/>
      <c r="F450" s="222"/>
      <c r="G450" s="223"/>
    </row>
    <row r="451" ht="15.75" customHeight="1">
      <c r="C451" s="220"/>
      <c r="E451" s="221"/>
      <c r="F451" s="222"/>
      <c r="G451" s="223"/>
    </row>
    <row r="452" ht="15.75" customHeight="1">
      <c r="C452" s="220"/>
      <c r="E452" s="221"/>
      <c r="F452" s="222"/>
      <c r="G452" s="223"/>
    </row>
    <row r="453" ht="15.75" customHeight="1">
      <c r="C453" s="220"/>
      <c r="E453" s="221"/>
      <c r="F453" s="222"/>
      <c r="G453" s="223"/>
    </row>
    <row r="454" ht="15.75" customHeight="1">
      <c r="C454" s="220"/>
      <c r="E454" s="221"/>
      <c r="F454" s="222"/>
      <c r="G454" s="223"/>
    </row>
    <row r="455" ht="15.75" customHeight="1">
      <c r="C455" s="220"/>
      <c r="E455" s="221"/>
      <c r="F455" s="222"/>
      <c r="G455" s="223"/>
    </row>
    <row r="456" ht="15.75" customHeight="1">
      <c r="C456" s="220"/>
      <c r="E456" s="221"/>
      <c r="F456" s="222"/>
      <c r="G456" s="223"/>
    </row>
    <row r="457" ht="15.75" customHeight="1">
      <c r="C457" s="220"/>
      <c r="E457" s="221"/>
      <c r="F457" s="222"/>
      <c r="G457" s="223"/>
    </row>
    <row r="458" ht="15.75" customHeight="1">
      <c r="C458" s="220"/>
      <c r="E458" s="221"/>
      <c r="F458" s="222"/>
      <c r="G458" s="223"/>
    </row>
    <row r="459" ht="15.75" customHeight="1">
      <c r="C459" s="220"/>
      <c r="E459" s="221"/>
      <c r="F459" s="222"/>
      <c r="G459" s="223"/>
    </row>
    <row r="460" ht="15.75" customHeight="1">
      <c r="C460" s="220"/>
      <c r="E460" s="221"/>
      <c r="F460" s="222"/>
      <c r="G460" s="223"/>
    </row>
    <row r="461" ht="15.75" customHeight="1">
      <c r="C461" s="220"/>
      <c r="E461" s="221"/>
      <c r="F461" s="222"/>
      <c r="G461" s="223"/>
    </row>
    <row r="462" ht="15.75" customHeight="1">
      <c r="C462" s="220"/>
      <c r="E462" s="221"/>
      <c r="F462" s="222"/>
      <c r="G462" s="223"/>
    </row>
    <row r="463" ht="15.75" customHeight="1">
      <c r="C463" s="220"/>
      <c r="E463" s="221"/>
      <c r="F463" s="222"/>
      <c r="G463" s="223"/>
    </row>
    <row r="464" ht="15.75" customHeight="1">
      <c r="C464" s="220"/>
      <c r="E464" s="221"/>
      <c r="F464" s="222"/>
      <c r="G464" s="223"/>
    </row>
    <row r="465" ht="15.75" customHeight="1">
      <c r="C465" s="220"/>
      <c r="E465" s="221"/>
      <c r="F465" s="222"/>
      <c r="G465" s="223"/>
    </row>
    <row r="466" ht="15.75" customHeight="1">
      <c r="C466" s="220"/>
      <c r="E466" s="221"/>
      <c r="F466" s="222"/>
      <c r="G466" s="223"/>
    </row>
    <row r="467" ht="15.75" customHeight="1">
      <c r="C467" s="220"/>
      <c r="E467" s="221"/>
      <c r="F467" s="222"/>
      <c r="G467" s="223"/>
    </row>
    <row r="468" ht="15.75" customHeight="1">
      <c r="C468" s="220"/>
      <c r="E468" s="221"/>
      <c r="F468" s="222"/>
      <c r="G468" s="223"/>
    </row>
    <row r="469" ht="15.75" customHeight="1">
      <c r="C469" s="220"/>
      <c r="E469" s="221"/>
      <c r="F469" s="222"/>
      <c r="G469" s="223"/>
    </row>
    <row r="470" ht="15.75" customHeight="1">
      <c r="C470" s="220"/>
      <c r="E470" s="221"/>
      <c r="F470" s="222"/>
      <c r="G470" s="223"/>
    </row>
    <row r="471" ht="15.75" customHeight="1">
      <c r="C471" s="220"/>
      <c r="E471" s="221"/>
      <c r="F471" s="222"/>
      <c r="G471" s="223"/>
    </row>
    <row r="472" ht="15.75" customHeight="1">
      <c r="C472" s="220"/>
      <c r="E472" s="221"/>
      <c r="F472" s="222"/>
      <c r="G472" s="223"/>
    </row>
    <row r="473" ht="15.75" customHeight="1">
      <c r="C473" s="220"/>
      <c r="E473" s="221"/>
      <c r="F473" s="222"/>
      <c r="G473" s="223"/>
    </row>
    <row r="474" ht="15.75" customHeight="1">
      <c r="C474" s="220"/>
      <c r="E474" s="221"/>
      <c r="F474" s="222"/>
      <c r="G474" s="223"/>
    </row>
    <row r="475" ht="15.75" customHeight="1">
      <c r="C475" s="220"/>
      <c r="E475" s="221"/>
      <c r="F475" s="222"/>
      <c r="G475" s="223"/>
    </row>
    <row r="476" ht="15.75" customHeight="1">
      <c r="C476" s="220"/>
      <c r="E476" s="221"/>
      <c r="F476" s="222"/>
      <c r="G476" s="223"/>
    </row>
    <row r="477" ht="15.75" customHeight="1">
      <c r="C477" s="220"/>
      <c r="E477" s="221"/>
      <c r="F477" s="222"/>
      <c r="G477" s="223"/>
    </row>
    <row r="478" ht="15.75" customHeight="1">
      <c r="C478" s="220"/>
      <c r="E478" s="221"/>
      <c r="F478" s="222"/>
      <c r="G478" s="223"/>
    </row>
    <row r="479" ht="15.75" customHeight="1">
      <c r="C479" s="220"/>
      <c r="E479" s="221"/>
      <c r="F479" s="222"/>
      <c r="G479" s="223"/>
    </row>
    <row r="480" ht="15.75" customHeight="1">
      <c r="C480" s="220"/>
      <c r="E480" s="221"/>
      <c r="F480" s="222"/>
      <c r="G480" s="223"/>
    </row>
    <row r="481" ht="15.75" customHeight="1">
      <c r="C481" s="220"/>
      <c r="E481" s="221"/>
      <c r="F481" s="222"/>
      <c r="G481" s="223"/>
    </row>
    <row r="482" ht="15.75" customHeight="1">
      <c r="C482" s="220"/>
      <c r="E482" s="221"/>
      <c r="F482" s="222"/>
      <c r="G482" s="223"/>
    </row>
    <row r="483" ht="15.75" customHeight="1">
      <c r="C483" s="220"/>
      <c r="E483" s="221"/>
      <c r="F483" s="222"/>
      <c r="G483" s="223"/>
    </row>
    <row r="484" ht="15.75" customHeight="1">
      <c r="C484" s="220"/>
      <c r="E484" s="221"/>
      <c r="F484" s="222"/>
      <c r="G484" s="223"/>
    </row>
    <row r="485" ht="15.75" customHeight="1">
      <c r="C485" s="220"/>
      <c r="E485" s="221"/>
      <c r="F485" s="222"/>
      <c r="G485" s="223"/>
    </row>
    <row r="486" ht="15.75" customHeight="1">
      <c r="C486" s="220"/>
      <c r="E486" s="221"/>
      <c r="F486" s="222"/>
      <c r="G486" s="223"/>
    </row>
    <row r="487" ht="15.75" customHeight="1">
      <c r="C487" s="220"/>
      <c r="E487" s="221"/>
      <c r="F487" s="222"/>
      <c r="G487" s="223"/>
    </row>
    <row r="488" ht="15.75" customHeight="1">
      <c r="C488" s="220"/>
      <c r="E488" s="221"/>
      <c r="F488" s="222"/>
      <c r="G488" s="223"/>
    </row>
    <row r="489" ht="15.75" customHeight="1">
      <c r="C489" s="220"/>
      <c r="E489" s="221"/>
      <c r="F489" s="222"/>
      <c r="G489" s="223"/>
    </row>
    <row r="490" ht="15.75" customHeight="1">
      <c r="C490" s="220"/>
      <c r="E490" s="221"/>
      <c r="F490" s="222"/>
      <c r="G490" s="223"/>
    </row>
    <row r="491" ht="15.75" customHeight="1">
      <c r="C491" s="220"/>
      <c r="E491" s="221"/>
      <c r="F491" s="222"/>
      <c r="G491" s="223"/>
    </row>
    <row r="492" ht="15.75" customHeight="1">
      <c r="C492" s="220"/>
      <c r="E492" s="221"/>
      <c r="F492" s="222"/>
      <c r="G492" s="223"/>
    </row>
    <row r="493" ht="15.75" customHeight="1">
      <c r="C493" s="220"/>
      <c r="E493" s="221"/>
      <c r="F493" s="222"/>
      <c r="G493" s="223"/>
    </row>
    <row r="494" ht="15.75" customHeight="1">
      <c r="C494" s="220"/>
      <c r="E494" s="221"/>
      <c r="F494" s="222"/>
      <c r="G494" s="223"/>
    </row>
    <row r="495" ht="15.75" customHeight="1">
      <c r="C495" s="220"/>
      <c r="E495" s="221"/>
      <c r="F495" s="222"/>
      <c r="G495" s="223"/>
    </row>
    <row r="496" ht="15.75" customHeight="1">
      <c r="C496" s="220"/>
      <c r="E496" s="221"/>
      <c r="F496" s="222"/>
      <c r="G496" s="223"/>
    </row>
    <row r="497" ht="15.75" customHeight="1">
      <c r="C497" s="220"/>
      <c r="E497" s="221"/>
      <c r="F497" s="222"/>
      <c r="G497" s="223"/>
    </row>
    <row r="498" ht="15.75" customHeight="1">
      <c r="C498" s="220"/>
      <c r="E498" s="221"/>
      <c r="F498" s="222"/>
      <c r="G498" s="223"/>
    </row>
    <row r="499" ht="15.75" customHeight="1">
      <c r="C499" s="220"/>
      <c r="E499" s="221"/>
      <c r="F499" s="222"/>
      <c r="G499" s="223"/>
    </row>
    <row r="500" ht="15.75" customHeight="1">
      <c r="C500" s="220"/>
      <c r="E500" s="221"/>
      <c r="F500" s="222"/>
      <c r="G500" s="223"/>
    </row>
    <row r="501" ht="15.75" customHeight="1">
      <c r="C501" s="220"/>
      <c r="E501" s="221"/>
      <c r="F501" s="222"/>
      <c r="G501" s="223"/>
    </row>
    <row r="502" ht="15.75" customHeight="1">
      <c r="C502" s="220"/>
      <c r="E502" s="221"/>
      <c r="F502" s="222"/>
      <c r="G502" s="223"/>
    </row>
    <row r="503" ht="15.75" customHeight="1">
      <c r="C503" s="220"/>
      <c r="E503" s="221"/>
      <c r="F503" s="222"/>
      <c r="G503" s="223"/>
    </row>
    <row r="504" ht="15.75" customHeight="1">
      <c r="C504" s="220"/>
      <c r="E504" s="221"/>
      <c r="F504" s="222"/>
      <c r="G504" s="223"/>
    </row>
    <row r="505" ht="15.75" customHeight="1">
      <c r="C505" s="220"/>
      <c r="E505" s="221"/>
      <c r="F505" s="222"/>
      <c r="G505" s="223"/>
    </row>
    <row r="506" ht="15.75" customHeight="1">
      <c r="C506" s="220"/>
      <c r="E506" s="221"/>
      <c r="F506" s="222"/>
      <c r="G506" s="223"/>
    </row>
    <row r="507" ht="15.75" customHeight="1">
      <c r="C507" s="220"/>
      <c r="E507" s="221"/>
      <c r="F507" s="222"/>
      <c r="G507" s="223"/>
    </row>
    <row r="508" ht="15.75" customHeight="1">
      <c r="C508" s="220"/>
      <c r="E508" s="221"/>
      <c r="F508" s="222"/>
      <c r="G508" s="223"/>
    </row>
    <row r="509" ht="15.75" customHeight="1">
      <c r="C509" s="220"/>
      <c r="E509" s="221"/>
      <c r="F509" s="222"/>
      <c r="G509" s="223"/>
    </row>
    <row r="510" ht="15.75" customHeight="1">
      <c r="C510" s="220"/>
      <c r="E510" s="221"/>
      <c r="F510" s="222"/>
      <c r="G510" s="223"/>
    </row>
    <row r="511" ht="15.75" customHeight="1">
      <c r="C511" s="220"/>
      <c r="E511" s="221"/>
      <c r="F511" s="222"/>
      <c r="G511" s="223"/>
    </row>
    <row r="512" ht="15.75" customHeight="1">
      <c r="C512" s="220"/>
      <c r="E512" s="221"/>
      <c r="F512" s="222"/>
      <c r="G512" s="223"/>
    </row>
    <row r="513" ht="15.75" customHeight="1">
      <c r="C513" s="220"/>
      <c r="E513" s="221"/>
      <c r="F513" s="222"/>
      <c r="G513" s="223"/>
    </row>
    <row r="514" ht="15.75" customHeight="1">
      <c r="C514" s="220"/>
      <c r="E514" s="221"/>
      <c r="F514" s="222"/>
      <c r="G514" s="223"/>
    </row>
    <row r="515" ht="15.75" customHeight="1">
      <c r="C515" s="220"/>
      <c r="E515" s="221"/>
      <c r="F515" s="222"/>
      <c r="G515" s="223"/>
    </row>
    <row r="516" ht="15.75" customHeight="1">
      <c r="C516" s="220"/>
      <c r="E516" s="221"/>
      <c r="F516" s="222"/>
      <c r="G516" s="223"/>
    </row>
    <row r="517" ht="15.75" customHeight="1">
      <c r="C517" s="220"/>
      <c r="E517" s="221"/>
      <c r="F517" s="222"/>
      <c r="G517" s="223"/>
    </row>
    <row r="518" ht="15.75" customHeight="1">
      <c r="C518" s="220"/>
      <c r="E518" s="221"/>
      <c r="F518" s="222"/>
      <c r="G518" s="223"/>
    </row>
    <row r="519" ht="15.75" customHeight="1">
      <c r="C519" s="220"/>
      <c r="E519" s="221"/>
      <c r="F519" s="222"/>
      <c r="G519" s="223"/>
    </row>
    <row r="520" ht="15.75" customHeight="1">
      <c r="C520" s="220"/>
      <c r="E520" s="221"/>
      <c r="F520" s="222"/>
      <c r="G520" s="223"/>
    </row>
    <row r="521" ht="15.75" customHeight="1">
      <c r="C521" s="220"/>
      <c r="E521" s="221"/>
      <c r="F521" s="222"/>
      <c r="G521" s="223"/>
    </row>
    <row r="522" ht="15.75" customHeight="1">
      <c r="C522" s="220"/>
      <c r="E522" s="221"/>
      <c r="F522" s="222"/>
      <c r="G522" s="223"/>
    </row>
    <row r="523" ht="15.75" customHeight="1">
      <c r="C523" s="220"/>
      <c r="E523" s="221"/>
      <c r="F523" s="222"/>
      <c r="G523" s="223"/>
    </row>
    <row r="524" ht="15.75" customHeight="1">
      <c r="C524" s="220"/>
      <c r="E524" s="221"/>
      <c r="F524" s="222"/>
      <c r="G524" s="223"/>
    </row>
    <row r="525" ht="15.75" customHeight="1">
      <c r="C525" s="220"/>
      <c r="E525" s="221"/>
      <c r="F525" s="222"/>
      <c r="G525" s="223"/>
    </row>
    <row r="526" ht="15.75" customHeight="1">
      <c r="C526" s="220"/>
      <c r="E526" s="221"/>
      <c r="F526" s="222"/>
      <c r="G526" s="223"/>
    </row>
    <row r="527" ht="15.75" customHeight="1">
      <c r="C527" s="220"/>
      <c r="E527" s="221"/>
      <c r="F527" s="222"/>
      <c r="G527" s="223"/>
    </row>
    <row r="528" ht="15.75" customHeight="1">
      <c r="C528" s="220"/>
      <c r="E528" s="221"/>
      <c r="F528" s="222"/>
      <c r="G528" s="223"/>
    </row>
    <row r="529" ht="15.75" customHeight="1">
      <c r="C529" s="220"/>
      <c r="E529" s="221"/>
      <c r="F529" s="222"/>
      <c r="G529" s="223"/>
    </row>
    <row r="530" ht="15.75" customHeight="1">
      <c r="C530" s="220"/>
      <c r="E530" s="221"/>
      <c r="F530" s="222"/>
      <c r="G530" s="223"/>
    </row>
    <row r="531" ht="15.75" customHeight="1">
      <c r="C531" s="220"/>
      <c r="E531" s="221"/>
      <c r="F531" s="222"/>
      <c r="G531" s="223"/>
    </row>
    <row r="532" ht="15.75" customHeight="1">
      <c r="C532" s="220"/>
      <c r="E532" s="221"/>
      <c r="F532" s="222"/>
      <c r="G532" s="223"/>
    </row>
    <row r="533" ht="15.75" customHeight="1">
      <c r="C533" s="220"/>
      <c r="E533" s="221"/>
      <c r="F533" s="222"/>
      <c r="G533" s="223"/>
    </row>
    <row r="534" ht="15.75" customHeight="1">
      <c r="C534" s="220"/>
      <c r="E534" s="221"/>
      <c r="F534" s="222"/>
      <c r="G534" s="223"/>
    </row>
    <row r="535" ht="15.75" customHeight="1">
      <c r="C535" s="220"/>
      <c r="E535" s="221"/>
      <c r="F535" s="222"/>
      <c r="G535" s="223"/>
    </row>
    <row r="536" ht="15.75" customHeight="1">
      <c r="C536" s="220"/>
      <c r="E536" s="221"/>
      <c r="F536" s="222"/>
      <c r="G536" s="223"/>
    </row>
    <row r="537" ht="15.75" customHeight="1">
      <c r="C537" s="220"/>
      <c r="E537" s="221"/>
      <c r="F537" s="222"/>
      <c r="G537" s="223"/>
    </row>
    <row r="538" ht="15.75" customHeight="1">
      <c r="C538" s="220"/>
      <c r="E538" s="221"/>
      <c r="F538" s="222"/>
      <c r="G538" s="223"/>
    </row>
    <row r="539" ht="15.75" customHeight="1">
      <c r="C539" s="220"/>
      <c r="E539" s="221"/>
      <c r="F539" s="222"/>
      <c r="G539" s="223"/>
    </row>
    <row r="540" ht="15.75" customHeight="1">
      <c r="C540" s="220"/>
      <c r="E540" s="221"/>
      <c r="F540" s="222"/>
      <c r="G540" s="223"/>
    </row>
    <row r="541" ht="15.75" customHeight="1">
      <c r="C541" s="220"/>
      <c r="E541" s="221"/>
      <c r="F541" s="222"/>
      <c r="G541" s="223"/>
    </row>
    <row r="542" ht="15.75" customHeight="1">
      <c r="C542" s="220"/>
      <c r="E542" s="221"/>
      <c r="F542" s="222"/>
      <c r="G542" s="223"/>
    </row>
    <row r="543" ht="15.75" customHeight="1">
      <c r="C543" s="220"/>
      <c r="E543" s="221"/>
      <c r="F543" s="222"/>
      <c r="G543" s="223"/>
    </row>
    <row r="544" ht="15.75" customHeight="1">
      <c r="C544" s="220"/>
      <c r="E544" s="221"/>
      <c r="F544" s="222"/>
      <c r="G544" s="223"/>
    </row>
    <row r="545" ht="15.75" customHeight="1">
      <c r="C545" s="220"/>
      <c r="E545" s="221"/>
      <c r="F545" s="222"/>
      <c r="G545" s="223"/>
    </row>
    <row r="546" ht="15.75" customHeight="1">
      <c r="C546" s="220"/>
      <c r="E546" s="221"/>
      <c r="F546" s="222"/>
      <c r="G546" s="223"/>
    </row>
    <row r="547" ht="15.75" customHeight="1">
      <c r="C547" s="220"/>
      <c r="E547" s="221"/>
      <c r="F547" s="222"/>
      <c r="G547" s="223"/>
    </row>
    <row r="548" ht="15.75" customHeight="1">
      <c r="C548" s="220"/>
      <c r="E548" s="221"/>
      <c r="F548" s="222"/>
      <c r="G548" s="223"/>
    </row>
    <row r="549" ht="15.75" customHeight="1">
      <c r="C549" s="220"/>
      <c r="E549" s="221"/>
      <c r="F549" s="222"/>
      <c r="G549" s="223"/>
    </row>
    <row r="550" ht="15.75" customHeight="1">
      <c r="C550" s="220"/>
      <c r="E550" s="221"/>
      <c r="F550" s="222"/>
      <c r="G550" s="223"/>
    </row>
    <row r="551" ht="15.75" customHeight="1">
      <c r="C551" s="220"/>
      <c r="E551" s="221"/>
      <c r="F551" s="222"/>
      <c r="G551" s="223"/>
    </row>
    <row r="552" ht="15.75" customHeight="1">
      <c r="C552" s="220"/>
      <c r="E552" s="221"/>
      <c r="F552" s="222"/>
      <c r="G552" s="223"/>
    </row>
    <row r="553" ht="15.75" customHeight="1">
      <c r="C553" s="220"/>
      <c r="E553" s="221"/>
      <c r="F553" s="222"/>
      <c r="G553" s="223"/>
    </row>
    <row r="554" ht="15.75" customHeight="1">
      <c r="C554" s="220"/>
      <c r="E554" s="221"/>
      <c r="F554" s="222"/>
      <c r="G554" s="223"/>
    </row>
    <row r="555" ht="15.75" customHeight="1">
      <c r="C555" s="220"/>
      <c r="E555" s="221"/>
      <c r="F555" s="222"/>
      <c r="G555" s="223"/>
    </row>
    <row r="556" ht="15.75" customHeight="1">
      <c r="C556" s="220"/>
      <c r="E556" s="221"/>
      <c r="F556" s="222"/>
      <c r="G556" s="223"/>
    </row>
    <row r="557" ht="15.75" customHeight="1">
      <c r="C557" s="220"/>
      <c r="E557" s="221"/>
      <c r="F557" s="222"/>
      <c r="G557" s="223"/>
    </row>
    <row r="558" ht="15.75" customHeight="1">
      <c r="C558" s="220"/>
      <c r="E558" s="221"/>
      <c r="F558" s="222"/>
      <c r="G558" s="223"/>
    </row>
    <row r="559" ht="15.75" customHeight="1">
      <c r="C559" s="220"/>
      <c r="E559" s="221"/>
      <c r="F559" s="222"/>
      <c r="G559" s="223"/>
    </row>
    <row r="560" ht="15.75" customHeight="1">
      <c r="C560" s="220"/>
      <c r="E560" s="221"/>
      <c r="F560" s="222"/>
      <c r="G560" s="223"/>
    </row>
    <row r="561" ht="15.75" customHeight="1">
      <c r="C561" s="220"/>
      <c r="E561" s="221"/>
      <c r="F561" s="222"/>
      <c r="G561" s="223"/>
    </row>
    <row r="562" ht="15.75" customHeight="1">
      <c r="C562" s="220"/>
      <c r="E562" s="221"/>
      <c r="F562" s="222"/>
      <c r="G562" s="223"/>
    </row>
    <row r="563" ht="15.75" customHeight="1">
      <c r="C563" s="220"/>
      <c r="E563" s="221"/>
      <c r="F563" s="222"/>
      <c r="G563" s="223"/>
    </row>
    <row r="564" ht="15.75" customHeight="1">
      <c r="C564" s="220"/>
      <c r="E564" s="221"/>
      <c r="F564" s="222"/>
      <c r="G564" s="223"/>
    </row>
    <row r="565" ht="15.75" customHeight="1">
      <c r="C565" s="220"/>
      <c r="E565" s="221"/>
      <c r="F565" s="222"/>
      <c r="G565" s="223"/>
    </row>
    <row r="566" ht="15.75" customHeight="1">
      <c r="C566" s="220"/>
      <c r="E566" s="221"/>
      <c r="F566" s="222"/>
      <c r="G566" s="223"/>
    </row>
    <row r="567" ht="15.75" customHeight="1">
      <c r="C567" s="220"/>
      <c r="E567" s="221"/>
      <c r="F567" s="222"/>
      <c r="G567" s="223"/>
    </row>
    <row r="568" ht="15.75" customHeight="1">
      <c r="C568" s="220"/>
      <c r="E568" s="221"/>
      <c r="F568" s="222"/>
      <c r="G568" s="223"/>
    </row>
    <row r="569" ht="15.75" customHeight="1">
      <c r="C569" s="220"/>
      <c r="E569" s="221"/>
      <c r="F569" s="222"/>
      <c r="G569" s="223"/>
    </row>
    <row r="570" ht="15.75" customHeight="1">
      <c r="C570" s="220"/>
      <c r="E570" s="221"/>
      <c r="F570" s="222"/>
      <c r="G570" s="223"/>
    </row>
    <row r="571" ht="15.75" customHeight="1">
      <c r="C571" s="220"/>
      <c r="E571" s="221"/>
      <c r="F571" s="222"/>
      <c r="G571" s="223"/>
    </row>
    <row r="572" ht="15.75" customHeight="1">
      <c r="C572" s="220"/>
      <c r="E572" s="221"/>
      <c r="F572" s="222"/>
      <c r="G572" s="223"/>
    </row>
    <row r="573" ht="15.75" customHeight="1">
      <c r="C573" s="220"/>
      <c r="E573" s="221"/>
      <c r="F573" s="222"/>
      <c r="G573" s="223"/>
    </row>
    <row r="574" ht="15.75" customHeight="1">
      <c r="C574" s="220"/>
      <c r="E574" s="221"/>
      <c r="F574" s="222"/>
      <c r="G574" s="223"/>
    </row>
    <row r="575" ht="15.75" customHeight="1">
      <c r="C575" s="220"/>
      <c r="E575" s="221"/>
      <c r="F575" s="222"/>
      <c r="G575" s="223"/>
    </row>
    <row r="576" ht="15.75" customHeight="1">
      <c r="C576" s="220"/>
      <c r="E576" s="221"/>
      <c r="F576" s="222"/>
      <c r="G576" s="223"/>
    </row>
    <row r="577" ht="15.75" customHeight="1">
      <c r="C577" s="220"/>
      <c r="E577" s="221"/>
      <c r="F577" s="222"/>
      <c r="G577" s="223"/>
    </row>
    <row r="578" ht="15.75" customHeight="1">
      <c r="C578" s="220"/>
      <c r="E578" s="221"/>
      <c r="F578" s="222"/>
      <c r="G578" s="223"/>
    </row>
    <row r="579" ht="15.75" customHeight="1">
      <c r="C579" s="220"/>
      <c r="E579" s="221"/>
      <c r="F579" s="222"/>
      <c r="G579" s="223"/>
    </row>
    <row r="580" ht="15.75" customHeight="1">
      <c r="C580" s="220"/>
      <c r="E580" s="221"/>
      <c r="F580" s="222"/>
      <c r="G580" s="223"/>
    </row>
    <row r="581" ht="15.75" customHeight="1">
      <c r="C581" s="220"/>
      <c r="E581" s="221"/>
      <c r="F581" s="222"/>
      <c r="G581" s="223"/>
    </row>
    <row r="582" ht="15.75" customHeight="1">
      <c r="C582" s="220"/>
      <c r="E582" s="221"/>
      <c r="F582" s="222"/>
      <c r="G582" s="223"/>
    </row>
    <row r="583" ht="15.75" customHeight="1">
      <c r="C583" s="220"/>
      <c r="E583" s="221"/>
      <c r="F583" s="222"/>
      <c r="G583" s="223"/>
    </row>
    <row r="584" ht="15.75" customHeight="1">
      <c r="C584" s="220"/>
      <c r="E584" s="221"/>
      <c r="F584" s="222"/>
      <c r="G584" s="223"/>
    </row>
    <row r="585" ht="15.75" customHeight="1">
      <c r="C585" s="220"/>
      <c r="E585" s="221"/>
      <c r="F585" s="222"/>
      <c r="G585" s="223"/>
    </row>
    <row r="586" ht="15.75" customHeight="1">
      <c r="C586" s="220"/>
      <c r="E586" s="221"/>
      <c r="F586" s="222"/>
      <c r="G586" s="223"/>
    </row>
    <row r="587" ht="15.75" customHeight="1">
      <c r="C587" s="220"/>
      <c r="E587" s="221"/>
      <c r="F587" s="222"/>
      <c r="G587" s="223"/>
    </row>
    <row r="588" ht="15.75" customHeight="1">
      <c r="C588" s="220"/>
      <c r="E588" s="221"/>
      <c r="F588" s="222"/>
      <c r="G588" s="223"/>
    </row>
    <row r="589" ht="15.75" customHeight="1">
      <c r="C589" s="220"/>
      <c r="E589" s="221"/>
      <c r="F589" s="222"/>
      <c r="G589" s="223"/>
    </row>
    <row r="590" ht="15.75" customHeight="1">
      <c r="C590" s="220"/>
      <c r="E590" s="221"/>
      <c r="F590" s="222"/>
      <c r="G590" s="223"/>
    </row>
    <row r="591" ht="15.75" customHeight="1">
      <c r="C591" s="220"/>
      <c r="E591" s="221"/>
      <c r="F591" s="222"/>
      <c r="G591" s="223"/>
    </row>
    <row r="592" ht="15.75" customHeight="1">
      <c r="C592" s="220"/>
      <c r="E592" s="221"/>
      <c r="F592" s="222"/>
      <c r="G592" s="223"/>
    </row>
    <row r="593" ht="15.75" customHeight="1">
      <c r="C593" s="220"/>
      <c r="E593" s="221"/>
      <c r="F593" s="222"/>
      <c r="G593" s="223"/>
    </row>
    <row r="594" ht="15.75" customHeight="1">
      <c r="C594" s="220"/>
      <c r="E594" s="221"/>
      <c r="F594" s="222"/>
      <c r="G594" s="223"/>
    </row>
    <row r="595" ht="15.75" customHeight="1">
      <c r="C595" s="220"/>
      <c r="E595" s="221"/>
      <c r="F595" s="222"/>
      <c r="G595" s="223"/>
    </row>
    <row r="596" ht="15.75" customHeight="1">
      <c r="C596" s="220"/>
      <c r="E596" s="221"/>
      <c r="F596" s="222"/>
      <c r="G596" s="223"/>
    </row>
    <row r="597" ht="15.75" customHeight="1">
      <c r="C597" s="220"/>
      <c r="E597" s="221"/>
      <c r="F597" s="222"/>
      <c r="G597" s="223"/>
    </row>
    <row r="598" ht="15.75" customHeight="1">
      <c r="C598" s="220"/>
      <c r="E598" s="221"/>
      <c r="F598" s="222"/>
      <c r="G598" s="223"/>
    </row>
    <row r="599" ht="15.75" customHeight="1">
      <c r="C599" s="220"/>
      <c r="E599" s="221"/>
      <c r="F599" s="222"/>
      <c r="G599" s="223"/>
    </row>
    <row r="600" ht="15.75" customHeight="1">
      <c r="C600" s="220"/>
      <c r="E600" s="221"/>
      <c r="F600" s="222"/>
      <c r="G600" s="223"/>
    </row>
    <row r="601" ht="15.75" customHeight="1">
      <c r="C601" s="220"/>
      <c r="E601" s="221"/>
      <c r="F601" s="222"/>
      <c r="G601" s="223"/>
    </row>
    <row r="602" ht="15.75" customHeight="1">
      <c r="C602" s="220"/>
      <c r="E602" s="221"/>
      <c r="F602" s="222"/>
      <c r="G602" s="223"/>
    </row>
    <row r="603" ht="15.75" customHeight="1">
      <c r="C603" s="220"/>
      <c r="E603" s="221"/>
      <c r="F603" s="222"/>
      <c r="G603" s="223"/>
    </row>
    <row r="604" ht="15.75" customHeight="1">
      <c r="C604" s="220"/>
      <c r="E604" s="221"/>
      <c r="F604" s="222"/>
      <c r="G604" s="223"/>
    </row>
    <row r="605" ht="15.75" customHeight="1">
      <c r="C605" s="220"/>
      <c r="E605" s="221"/>
      <c r="F605" s="222"/>
      <c r="G605" s="223"/>
    </row>
    <row r="606" ht="15.75" customHeight="1">
      <c r="C606" s="220"/>
      <c r="E606" s="221"/>
      <c r="F606" s="222"/>
      <c r="G606" s="223"/>
    </row>
    <row r="607" ht="15.75" customHeight="1">
      <c r="C607" s="220"/>
      <c r="E607" s="221"/>
      <c r="F607" s="222"/>
      <c r="G607" s="223"/>
    </row>
    <row r="608" ht="15.75" customHeight="1">
      <c r="C608" s="220"/>
      <c r="E608" s="221"/>
      <c r="F608" s="222"/>
      <c r="G608" s="223"/>
    </row>
    <row r="609" ht="15.75" customHeight="1">
      <c r="C609" s="220"/>
      <c r="E609" s="221"/>
      <c r="F609" s="222"/>
      <c r="G609" s="223"/>
    </row>
    <row r="610" ht="15.75" customHeight="1">
      <c r="C610" s="220"/>
      <c r="E610" s="221"/>
      <c r="F610" s="222"/>
      <c r="G610" s="223"/>
    </row>
    <row r="611" ht="15.75" customHeight="1">
      <c r="C611" s="220"/>
      <c r="E611" s="221"/>
      <c r="F611" s="222"/>
      <c r="G611" s="223"/>
    </row>
    <row r="612" ht="15.75" customHeight="1">
      <c r="C612" s="220"/>
      <c r="E612" s="221"/>
      <c r="F612" s="222"/>
      <c r="G612" s="223"/>
    </row>
    <row r="613" ht="15.75" customHeight="1">
      <c r="C613" s="220"/>
      <c r="E613" s="221"/>
      <c r="F613" s="222"/>
      <c r="G613" s="223"/>
    </row>
    <row r="614" ht="15.75" customHeight="1">
      <c r="C614" s="220"/>
      <c r="E614" s="221"/>
      <c r="F614" s="222"/>
      <c r="G614" s="223"/>
    </row>
    <row r="615" ht="15.75" customHeight="1">
      <c r="C615" s="220"/>
      <c r="E615" s="221"/>
      <c r="F615" s="222"/>
      <c r="G615" s="223"/>
    </row>
    <row r="616" ht="15.75" customHeight="1">
      <c r="C616" s="220"/>
      <c r="E616" s="221"/>
      <c r="F616" s="222"/>
      <c r="G616" s="223"/>
    </row>
    <row r="617" ht="15.75" customHeight="1">
      <c r="C617" s="220"/>
      <c r="E617" s="221"/>
      <c r="F617" s="222"/>
      <c r="G617" s="223"/>
    </row>
    <row r="618" ht="15.75" customHeight="1">
      <c r="C618" s="220"/>
      <c r="E618" s="221"/>
      <c r="F618" s="222"/>
      <c r="G618" s="223"/>
    </row>
    <row r="619" ht="15.75" customHeight="1">
      <c r="C619" s="220"/>
      <c r="E619" s="221"/>
      <c r="F619" s="222"/>
      <c r="G619" s="223"/>
    </row>
    <row r="620" ht="15.75" customHeight="1">
      <c r="C620" s="220"/>
      <c r="E620" s="221"/>
      <c r="F620" s="222"/>
      <c r="G620" s="223"/>
    </row>
    <row r="621" ht="15.75" customHeight="1">
      <c r="C621" s="220"/>
      <c r="E621" s="221"/>
      <c r="F621" s="222"/>
      <c r="G621" s="223"/>
    </row>
    <row r="622" ht="15.75" customHeight="1">
      <c r="C622" s="220"/>
      <c r="E622" s="221"/>
      <c r="F622" s="222"/>
      <c r="G622" s="223"/>
    </row>
    <row r="623" ht="15.75" customHeight="1">
      <c r="C623" s="220"/>
      <c r="E623" s="221"/>
      <c r="F623" s="222"/>
      <c r="G623" s="223"/>
    </row>
    <row r="624" ht="15.75" customHeight="1">
      <c r="C624" s="220"/>
      <c r="E624" s="221"/>
      <c r="F624" s="222"/>
      <c r="G624" s="223"/>
    </row>
    <row r="625" ht="15.75" customHeight="1">
      <c r="C625" s="220"/>
      <c r="E625" s="221"/>
      <c r="F625" s="222"/>
      <c r="G625" s="223"/>
    </row>
    <row r="626" ht="15.75" customHeight="1">
      <c r="C626" s="220"/>
      <c r="E626" s="221"/>
      <c r="F626" s="222"/>
      <c r="G626" s="223"/>
    </row>
    <row r="627" ht="15.75" customHeight="1">
      <c r="C627" s="220"/>
      <c r="E627" s="221"/>
      <c r="F627" s="222"/>
      <c r="G627" s="223"/>
    </row>
    <row r="628" ht="15.75" customHeight="1">
      <c r="C628" s="220"/>
      <c r="E628" s="221"/>
      <c r="F628" s="222"/>
      <c r="G628" s="223"/>
    </row>
    <row r="629" ht="15.75" customHeight="1">
      <c r="C629" s="220"/>
      <c r="E629" s="221"/>
      <c r="F629" s="222"/>
      <c r="G629" s="223"/>
    </row>
    <row r="630" ht="15.75" customHeight="1">
      <c r="C630" s="220"/>
      <c r="E630" s="221"/>
      <c r="F630" s="222"/>
      <c r="G630" s="223"/>
    </row>
    <row r="631" ht="15.75" customHeight="1">
      <c r="C631" s="220"/>
      <c r="E631" s="221"/>
      <c r="F631" s="222"/>
      <c r="G631" s="223"/>
    </row>
    <row r="632" ht="15.75" customHeight="1">
      <c r="C632" s="220"/>
      <c r="E632" s="221"/>
      <c r="F632" s="222"/>
      <c r="G632" s="223"/>
    </row>
    <row r="633" ht="15.75" customHeight="1">
      <c r="C633" s="220"/>
      <c r="E633" s="221"/>
      <c r="F633" s="222"/>
      <c r="G633" s="223"/>
    </row>
    <row r="634" ht="15.75" customHeight="1">
      <c r="C634" s="220"/>
      <c r="E634" s="221"/>
      <c r="F634" s="222"/>
      <c r="G634" s="223"/>
    </row>
    <row r="635" ht="15.75" customHeight="1">
      <c r="C635" s="220"/>
      <c r="E635" s="221"/>
      <c r="F635" s="222"/>
      <c r="G635" s="223"/>
    </row>
    <row r="636" ht="15.75" customHeight="1">
      <c r="C636" s="220"/>
      <c r="E636" s="221"/>
      <c r="F636" s="222"/>
      <c r="G636" s="223"/>
    </row>
    <row r="637" ht="15.75" customHeight="1">
      <c r="C637" s="220"/>
      <c r="E637" s="221"/>
      <c r="F637" s="222"/>
      <c r="G637" s="223"/>
    </row>
    <row r="638" ht="15.75" customHeight="1">
      <c r="C638" s="220"/>
      <c r="E638" s="221"/>
      <c r="F638" s="222"/>
      <c r="G638" s="223"/>
    </row>
    <row r="639" ht="15.75" customHeight="1">
      <c r="C639" s="220"/>
      <c r="E639" s="221"/>
      <c r="F639" s="222"/>
      <c r="G639" s="223"/>
    </row>
    <row r="640" ht="15.75" customHeight="1">
      <c r="C640" s="220"/>
      <c r="E640" s="221"/>
      <c r="F640" s="222"/>
      <c r="G640" s="223"/>
    </row>
    <row r="641" ht="15.75" customHeight="1">
      <c r="C641" s="220"/>
      <c r="E641" s="221"/>
      <c r="F641" s="222"/>
      <c r="G641" s="223"/>
    </row>
    <row r="642" ht="15.75" customHeight="1">
      <c r="C642" s="220"/>
      <c r="E642" s="221"/>
      <c r="F642" s="222"/>
      <c r="G642" s="223"/>
    </row>
    <row r="643" ht="15.75" customHeight="1">
      <c r="C643" s="220"/>
      <c r="E643" s="221"/>
      <c r="F643" s="222"/>
      <c r="G643" s="223"/>
    </row>
    <row r="644" ht="15.75" customHeight="1">
      <c r="C644" s="220"/>
      <c r="E644" s="221"/>
      <c r="F644" s="222"/>
      <c r="G644" s="223"/>
    </row>
    <row r="645" ht="15.75" customHeight="1">
      <c r="C645" s="220"/>
      <c r="E645" s="221"/>
      <c r="F645" s="222"/>
      <c r="G645" s="223"/>
    </row>
    <row r="646" ht="15.75" customHeight="1">
      <c r="C646" s="220"/>
      <c r="E646" s="221"/>
      <c r="F646" s="222"/>
      <c r="G646" s="223"/>
    </row>
    <row r="647" ht="15.75" customHeight="1">
      <c r="C647" s="220"/>
      <c r="E647" s="221"/>
      <c r="F647" s="222"/>
      <c r="G647" s="223"/>
    </row>
    <row r="648" ht="15.75" customHeight="1">
      <c r="C648" s="220"/>
      <c r="E648" s="221"/>
      <c r="F648" s="222"/>
      <c r="G648" s="223"/>
    </row>
    <row r="649" ht="15.75" customHeight="1">
      <c r="C649" s="220"/>
      <c r="E649" s="221"/>
      <c r="F649" s="222"/>
      <c r="G649" s="223"/>
    </row>
    <row r="650" ht="15.75" customHeight="1">
      <c r="C650" s="220"/>
      <c r="E650" s="221"/>
      <c r="F650" s="222"/>
      <c r="G650" s="223"/>
    </row>
    <row r="651" ht="15.75" customHeight="1">
      <c r="C651" s="220"/>
      <c r="E651" s="221"/>
      <c r="F651" s="222"/>
      <c r="G651" s="223"/>
    </row>
    <row r="652" ht="15.75" customHeight="1">
      <c r="C652" s="220"/>
      <c r="E652" s="221"/>
      <c r="F652" s="222"/>
      <c r="G652" s="223"/>
    </row>
    <row r="653" ht="15.75" customHeight="1">
      <c r="C653" s="220"/>
      <c r="E653" s="221"/>
      <c r="F653" s="222"/>
      <c r="G653" s="223"/>
    </row>
    <row r="654" ht="15.75" customHeight="1">
      <c r="C654" s="220"/>
      <c r="E654" s="221"/>
      <c r="F654" s="222"/>
      <c r="G654" s="223"/>
    </row>
    <row r="655" ht="15.75" customHeight="1">
      <c r="C655" s="220"/>
      <c r="E655" s="221"/>
      <c r="F655" s="222"/>
      <c r="G655" s="223"/>
    </row>
    <row r="656" ht="15.75" customHeight="1">
      <c r="C656" s="220"/>
      <c r="E656" s="221"/>
      <c r="F656" s="222"/>
      <c r="G656" s="223"/>
    </row>
    <row r="657" ht="15.75" customHeight="1">
      <c r="C657" s="220"/>
      <c r="E657" s="221"/>
      <c r="F657" s="222"/>
      <c r="G657" s="223"/>
    </row>
    <row r="658" ht="15.75" customHeight="1">
      <c r="C658" s="220"/>
      <c r="E658" s="221"/>
      <c r="F658" s="222"/>
      <c r="G658" s="223"/>
    </row>
    <row r="659" ht="15.75" customHeight="1">
      <c r="C659" s="220"/>
      <c r="E659" s="221"/>
      <c r="F659" s="222"/>
      <c r="G659" s="223"/>
    </row>
    <row r="660" ht="15.75" customHeight="1">
      <c r="C660" s="220"/>
      <c r="E660" s="221"/>
      <c r="F660" s="222"/>
      <c r="G660" s="223"/>
    </row>
    <row r="661" ht="15.75" customHeight="1">
      <c r="C661" s="220"/>
      <c r="E661" s="221"/>
      <c r="F661" s="222"/>
      <c r="G661" s="223"/>
    </row>
    <row r="662" ht="15.75" customHeight="1">
      <c r="C662" s="220"/>
      <c r="E662" s="221"/>
      <c r="F662" s="222"/>
      <c r="G662" s="223"/>
    </row>
    <row r="663" ht="15.75" customHeight="1">
      <c r="C663" s="220"/>
      <c r="E663" s="221"/>
      <c r="F663" s="222"/>
      <c r="G663" s="223"/>
    </row>
    <row r="664" ht="15.75" customHeight="1">
      <c r="C664" s="220"/>
      <c r="E664" s="221"/>
      <c r="F664" s="222"/>
      <c r="G664" s="223"/>
    </row>
    <row r="665" ht="15.75" customHeight="1">
      <c r="C665" s="220"/>
      <c r="E665" s="221"/>
      <c r="F665" s="222"/>
      <c r="G665" s="223"/>
    </row>
    <row r="666" ht="15.75" customHeight="1">
      <c r="C666" s="220"/>
      <c r="E666" s="221"/>
      <c r="F666" s="222"/>
      <c r="G666" s="223"/>
    </row>
    <row r="667" ht="15.75" customHeight="1">
      <c r="C667" s="220"/>
      <c r="E667" s="221"/>
      <c r="F667" s="222"/>
      <c r="G667" s="223"/>
    </row>
    <row r="668" ht="15.75" customHeight="1">
      <c r="C668" s="220"/>
      <c r="E668" s="221"/>
      <c r="F668" s="222"/>
      <c r="G668" s="223"/>
    </row>
    <row r="669" ht="15.75" customHeight="1">
      <c r="C669" s="220"/>
      <c r="E669" s="221"/>
      <c r="F669" s="222"/>
      <c r="G669" s="223"/>
    </row>
    <row r="670" ht="15.75" customHeight="1">
      <c r="C670" s="220"/>
      <c r="E670" s="221"/>
      <c r="F670" s="222"/>
      <c r="G670" s="223"/>
    </row>
    <row r="671" ht="15.75" customHeight="1">
      <c r="C671" s="220"/>
      <c r="E671" s="221"/>
      <c r="F671" s="222"/>
      <c r="G671" s="223"/>
    </row>
    <row r="672" ht="15.75" customHeight="1">
      <c r="C672" s="220"/>
      <c r="E672" s="221"/>
      <c r="F672" s="222"/>
      <c r="G672" s="223"/>
    </row>
    <row r="673" ht="15.75" customHeight="1">
      <c r="C673" s="220"/>
      <c r="E673" s="221"/>
      <c r="F673" s="222"/>
      <c r="G673" s="223"/>
    </row>
    <row r="674" ht="15.75" customHeight="1">
      <c r="C674" s="220"/>
      <c r="E674" s="221"/>
      <c r="F674" s="222"/>
      <c r="G674" s="223"/>
    </row>
    <row r="675" ht="15.75" customHeight="1">
      <c r="C675" s="220"/>
      <c r="E675" s="221"/>
      <c r="F675" s="222"/>
      <c r="G675" s="223"/>
    </row>
    <row r="676" ht="15.75" customHeight="1">
      <c r="C676" s="220"/>
      <c r="E676" s="221"/>
      <c r="F676" s="222"/>
      <c r="G676" s="223"/>
    </row>
    <row r="677" ht="15.75" customHeight="1">
      <c r="C677" s="220"/>
      <c r="E677" s="221"/>
      <c r="F677" s="222"/>
      <c r="G677" s="223"/>
    </row>
    <row r="678" ht="15.75" customHeight="1">
      <c r="C678" s="220"/>
      <c r="E678" s="221"/>
      <c r="F678" s="222"/>
      <c r="G678" s="223"/>
    </row>
    <row r="679" ht="15.75" customHeight="1">
      <c r="C679" s="220"/>
      <c r="E679" s="221"/>
      <c r="F679" s="222"/>
      <c r="G679" s="223"/>
    </row>
    <row r="680" ht="15.75" customHeight="1">
      <c r="C680" s="220"/>
      <c r="E680" s="221"/>
      <c r="F680" s="222"/>
      <c r="G680" s="223"/>
    </row>
    <row r="681" ht="15.75" customHeight="1">
      <c r="C681" s="220"/>
      <c r="E681" s="221"/>
      <c r="F681" s="222"/>
      <c r="G681" s="223"/>
    </row>
    <row r="682" ht="15.75" customHeight="1">
      <c r="C682" s="220"/>
      <c r="E682" s="221"/>
      <c r="F682" s="222"/>
      <c r="G682" s="223"/>
    </row>
    <row r="683" ht="15.75" customHeight="1">
      <c r="C683" s="220"/>
      <c r="E683" s="221"/>
      <c r="F683" s="222"/>
      <c r="G683" s="223"/>
    </row>
    <row r="684" ht="15.75" customHeight="1">
      <c r="C684" s="220"/>
      <c r="E684" s="221"/>
      <c r="F684" s="222"/>
      <c r="G684" s="223"/>
    </row>
    <row r="685" ht="15.75" customHeight="1">
      <c r="C685" s="220"/>
      <c r="E685" s="221"/>
      <c r="F685" s="222"/>
      <c r="G685" s="223"/>
    </row>
    <row r="686" ht="15.75" customHeight="1">
      <c r="C686" s="220"/>
      <c r="E686" s="221"/>
      <c r="F686" s="222"/>
      <c r="G686" s="223"/>
    </row>
    <row r="687" ht="15.75" customHeight="1">
      <c r="C687" s="220"/>
      <c r="E687" s="221"/>
      <c r="F687" s="222"/>
      <c r="G687" s="223"/>
    </row>
    <row r="688" ht="15.75" customHeight="1">
      <c r="C688" s="220"/>
      <c r="E688" s="221"/>
      <c r="F688" s="222"/>
      <c r="G688" s="223"/>
    </row>
    <row r="689" ht="15.75" customHeight="1">
      <c r="C689" s="220"/>
      <c r="E689" s="221"/>
      <c r="F689" s="222"/>
      <c r="G689" s="223"/>
    </row>
    <row r="690" ht="15.75" customHeight="1">
      <c r="C690" s="220"/>
      <c r="E690" s="221"/>
      <c r="F690" s="222"/>
      <c r="G690" s="223"/>
    </row>
    <row r="691" ht="15.75" customHeight="1">
      <c r="C691" s="220"/>
      <c r="E691" s="221"/>
      <c r="F691" s="222"/>
      <c r="G691" s="223"/>
    </row>
    <row r="692" ht="15.75" customHeight="1">
      <c r="C692" s="220"/>
      <c r="E692" s="221"/>
      <c r="F692" s="222"/>
      <c r="G692" s="223"/>
    </row>
    <row r="693" ht="15.75" customHeight="1">
      <c r="C693" s="220"/>
      <c r="E693" s="221"/>
      <c r="F693" s="222"/>
      <c r="G693" s="223"/>
    </row>
    <row r="694" ht="15.75" customHeight="1">
      <c r="C694" s="220"/>
      <c r="E694" s="221"/>
      <c r="F694" s="222"/>
      <c r="G694" s="223"/>
    </row>
    <row r="695" ht="15.75" customHeight="1">
      <c r="C695" s="220"/>
      <c r="E695" s="221"/>
      <c r="F695" s="222"/>
      <c r="G695" s="223"/>
    </row>
    <row r="696" ht="15.75" customHeight="1">
      <c r="C696" s="220"/>
      <c r="E696" s="221"/>
      <c r="F696" s="222"/>
      <c r="G696" s="223"/>
    </row>
    <row r="697" ht="15.75" customHeight="1">
      <c r="C697" s="220"/>
      <c r="E697" s="221"/>
      <c r="F697" s="222"/>
      <c r="G697" s="223"/>
    </row>
    <row r="698" ht="15.75" customHeight="1">
      <c r="C698" s="220"/>
      <c r="E698" s="221"/>
      <c r="F698" s="222"/>
      <c r="G698" s="223"/>
    </row>
    <row r="699" ht="15.75" customHeight="1">
      <c r="C699" s="220"/>
      <c r="E699" s="221"/>
      <c r="F699" s="222"/>
      <c r="G699" s="223"/>
    </row>
    <row r="700" ht="15.75" customHeight="1">
      <c r="C700" s="220"/>
      <c r="E700" s="221"/>
      <c r="F700" s="222"/>
      <c r="G700" s="223"/>
    </row>
    <row r="701" ht="15.75" customHeight="1">
      <c r="C701" s="220"/>
      <c r="E701" s="221"/>
      <c r="F701" s="222"/>
      <c r="G701" s="223"/>
    </row>
    <row r="702" ht="15.75" customHeight="1">
      <c r="C702" s="220"/>
      <c r="E702" s="221"/>
      <c r="F702" s="222"/>
      <c r="G702" s="223"/>
    </row>
    <row r="703" ht="15.75" customHeight="1">
      <c r="C703" s="220"/>
      <c r="E703" s="221"/>
      <c r="F703" s="222"/>
      <c r="G703" s="223"/>
    </row>
    <row r="704" ht="15.75" customHeight="1">
      <c r="C704" s="220"/>
      <c r="E704" s="221"/>
      <c r="F704" s="222"/>
      <c r="G704" s="223"/>
    </row>
    <row r="705" ht="15.75" customHeight="1">
      <c r="C705" s="220"/>
      <c r="E705" s="221"/>
      <c r="F705" s="222"/>
      <c r="G705" s="223"/>
    </row>
    <row r="706" ht="15.75" customHeight="1">
      <c r="C706" s="220"/>
      <c r="E706" s="221"/>
      <c r="F706" s="222"/>
      <c r="G706" s="223"/>
    </row>
    <row r="707" ht="15.75" customHeight="1">
      <c r="C707" s="220"/>
      <c r="E707" s="221"/>
      <c r="F707" s="222"/>
      <c r="G707" s="223"/>
    </row>
    <row r="708" ht="15.75" customHeight="1">
      <c r="C708" s="220"/>
      <c r="E708" s="221"/>
      <c r="F708" s="222"/>
      <c r="G708" s="223"/>
    </row>
    <row r="709" ht="15.75" customHeight="1">
      <c r="C709" s="220"/>
      <c r="E709" s="221"/>
      <c r="F709" s="222"/>
      <c r="G709" s="223"/>
    </row>
    <row r="710" ht="15.75" customHeight="1">
      <c r="C710" s="220"/>
      <c r="E710" s="221"/>
      <c r="F710" s="222"/>
      <c r="G710" s="223"/>
    </row>
    <row r="711" ht="15.75" customHeight="1">
      <c r="C711" s="220"/>
      <c r="E711" s="221"/>
      <c r="F711" s="222"/>
      <c r="G711" s="223"/>
    </row>
    <row r="712" ht="15.75" customHeight="1">
      <c r="C712" s="220"/>
      <c r="E712" s="221"/>
      <c r="F712" s="222"/>
      <c r="G712" s="223"/>
    </row>
    <row r="713" ht="15.75" customHeight="1">
      <c r="C713" s="220"/>
      <c r="E713" s="221"/>
      <c r="F713" s="222"/>
      <c r="G713" s="223"/>
    </row>
    <row r="714" ht="15.75" customHeight="1">
      <c r="C714" s="220"/>
      <c r="E714" s="221"/>
      <c r="F714" s="222"/>
      <c r="G714" s="223"/>
    </row>
    <row r="715" ht="15.75" customHeight="1">
      <c r="C715" s="220"/>
      <c r="E715" s="221"/>
      <c r="F715" s="222"/>
      <c r="G715" s="223"/>
    </row>
    <row r="716" ht="15.75" customHeight="1">
      <c r="C716" s="220"/>
      <c r="E716" s="221"/>
      <c r="F716" s="222"/>
      <c r="G716" s="223"/>
    </row>
    <row r="717" ht="15.75" customHeight="1">
      <c r="C717" s="220"/>
      <c r="E717" s="221"/>
      <c r="F717" s="222"/>
      <c r="G717" s="223"/>
    </row>
    <row r="718" ht="15.75" customHeight="1">
      <c r="C718" s="220"/>
      <c r="E718" s="221"/>
      <c r="F718" s="222"/>
      <c r="G718" s="223"/>
    </row>
    <row r="719" ht="15.75" customHeight="1">
      <c r="C719" s="220"/>
      <c r="E719" s="221"/>
      <c r="F719" s="222"/>
      <c r="G719" s="223"/>
    </row>
    <row r="720" ht="15.75" customHeight="1">
      <c r="C720" s="220"/>
      <c r="E720" s="221"/>
      <c r="F720" s="222"/>
      <c r="G720" s="223"/>
    </row>
    <row r="721" ht="15.75" customHeight="1">
      <c r="C721" s="220"/>
      <c r="E721" s="221"/>
      <c r="F721" s="222"/>
      <c r="G721" s="223"/>
    </row>
    <row r="722" ht="15.75" customHeight="1">
      <c r="C722" s="220"/>
      <c r="E722" s="221"/>
      <c r="F722" s="222"/>
      <c r="G722" s="223"/>
    </row>
    <row r="723" ht="15.75" customHeight="1">
      <c r="C723" s="220"/>
      <c r="E723" s="221"/>
      <c r="F723" s="222"/>
      <c r="G723" s="223"/>
    </row>
    <row r="724" ht="15.75" customHeight="1">
      <c r="C724" s="220"/>
      <c r="E724" s="221"/>
      <c r="F724" s="222"/>
      <c r="G724" s="223"/>
    </row>
    <row r="725" ht="15.75" customHeight="1">
      <c r="C725" s="220"/>
      <c r="E725" s="221"/>
      <c r="F725" s="222"/>
      <c r="G725" s="223"/>
    </row>
    <row r="726" ht="15.75" customHeight="1">
      <c r="C726" s="220"/>
      <c r="E726" s="221"/>
      <c r="F726" s="222"/>
      <c r="G726" s="223"/>
    </row>
    <row r="727" ht="15.75" customHeight="1">
      <c r="C727" s="220"/>
      <c r="E727" s="221"/>
      <c r="F727" s="222"/>
      <c r="G727" s="223"/>
    </row>
    <row r="728" ht="15.75" customHeight="1">
      <c r="C728" s="220"/>
      <c r="E728" s="221"/>
      <c r="F728" s="222"/>
      <c r="G728" s="223"/>
    </row>
    <row r="729" ht="15.75" customHeight="1">
      <c r="C729" s="220"/>
      <c r="E729" s="221"/>
      <c r="F729" s="222"/>
      <c r="G729" s="223"/>
    </row>
    <row r="730" ht="15.75" customHeight="1">
      <c r="C730" s="220"/>
      <c r="E730" s="221"/>
      <c r="F730" s="222"/>
      <c r="G730" s="223"/>
    </row>
    <row r="731" ht="15.75" customHeight="1">
      <c r="C731" s="220"/>
      <c r="E731" s="221"/>
      <c r="F731" s="222"/>
      <c r="G731" s="223"/>
    </row>
    <row r="732" ht="15.75" customHeight="1">
      <c r="C732" s="220"/>
      <c r="E732" s="221"/>
      <c r="F732" s="222"/>
      <c r="G732" s="223"/>
    </row>
    <row r="733" ht="15.75" customHeight="1">
      <c r="C733" s="220"/>
      <c r="E733" s="221"/>
      <c r="F733" s="222"/>
      <c r="G733" s="223"/>
    </row>
    <row r="734" ht="15.75" customHeight="1">
      <c r="C734" s="220"/>
      <c r="E734" s="221"/>
      <c r="F734" s="222"/>
      <c r="G734" s="223"/>
    </row>
    <row r="735" ht="15.75" customHeight="1">
      <c r="C735" s="220"/>
      <c r="E735" s="221"/>
      <c r="F735" s="222"/>
      <c r="G735" s="223"/>
    </row>
    <row r="736" ht="15.75" customHeight="1">
      <c r="C736" s="220"/>
      <c r="E736" s="221"/>
      <c r="F736" s="222"/>
      <c r="G736" s="223"/>
    </row>
    <row r="737" ht="15.75" customHeight="1">
      <c r="C737" s="220"/>
      <c r="E737" s="221"/>
      <c r="F737" s="222"/>
      <c r="G737" s="223"/>
    </row>
    <row r="738" ht="15.75" customHeight="1">
      <c r="C738" s="220"/>
      <c r="E738" s="221"/>
      <c r="F738" s="222"/>
      <c r="G738" s="223"/>
    </row>
    <row r="739" ht="15.75" customHeight="1">
      <c r="C739" s="220"/>
      <c r="E739" s="221"/>
      <c r="F739" s="222"/>
      <c r="G739" s="223"/>
    </row>
    <row r="740" ht="15.75" customHeight="1">
      <c r="C740" s="220"/>
      <c r="E740" s="221"/>
      <c r="F740" s="222"/>
      <c r="G740" s="223"/>
    </row>
    <row r="741" ht="15.75" customHeight="1">
      <c r="C741" s="220"/>
      <c r="E741" s="221"/>
      <c r="F741" s="222"/>
      <c r="G741" s="223"/>
    </row>
    <row r="742" ht="15.75" customHeight="1">
      <c r="C742" s="220"/>
      <c r="E742" s="221"/>
      <c r="F742" s="222"/>
      <c r="G742" s="223"/>
    </row>
    <row r="743" ht="15.75" customHeight="1">
      <c r="C743" s="220"/>
      <c r="E743" s="221"/>
      <c r="F743" s="222"/>
      <c r="G743" s="223"/>
    </row>
    <row r="744" ht="15.75" customHeight="1">
      <c r="C744" s="220"/>
      <c r="E744" s="221"/>
      <c r="F744" s="222"/>
      <c r="G744" s="223"/>
    </row>
    <row r="745" ht="15.75" customHeight="1">
      <c r="C745" s="220"/>
      <c r="E745" s="221"/>
      <c r="F745" s="222"/>
      <c r="G745" s="223"/>
    </row>
    <row r="746" ht="15.75" customHeight="1">
      <c r="C746" s="220"/>
      <c r="E746" s="221"/>
      <c r="F746" s="222"/>
      <c r="G746" s="223"/>
    </row>
    <row r="747" ht="15.75" customHeight="1">
      <c r="C747" s="220"/>
      <c r="E747" s="221"/>
      <c r="F747" s="222"/>
      <c r="G747" s="223"/>
    </row>
    <row r="748" ht="15.75" customHeight="1">
      <c r="C748" s="220"/>
      <c r="E748" s="221"/>
      <c r="F748" s="222"/>
      <c r="G748" s="223"/>
    </row>
    <row r="749" ht="15.75" customHeight="1">
      <c r="C749" s="220"/>
      <c r="E749" s="221"/>
      <c r="F749" s="222"/>
      <c r="G749" s="223"/>
    </row>
    <row r="750" ht="15.75" customHeight="1">
      <c r="C750" s="220"/>
      <c r="E750" s="221"/>
      <c r="F750" s="222"/>
      <c r="G750" s="223"/>
    </row>
    <row r="751" ht="15.75" customHeight="1">
      <c r="C751" s="220"/>
      <c r="E751" s="221"/>
      <c r="F751" s="222"/>
      <c r="G751" s="223"/>
    </row>
    <row r="752" ht="15.75" customHeight="1">
      <c r="C752" s="220"/>
      <c r="E752" s="221"/>
      <c r="F752" s="222"/>
      <c r="G752" s="223"/>
    </row>
    <row r="753" ht="15.75" customHeight="1">
      <c r="C753" s="220"/>
      <c r="E753" s="221"/>
      <c r="F753" s="222"/>
      <c r="G753" s="223"/>
    </row>
    <row r="754" ht="15.75" customHeight="1">
      <c r="C754" s="220"/>
      <c r="E754" s="221"/>
      <c r="F754" s="222"/>
      <c r="G754" s="223"/>
    </row>
    <row r="755" ht="15.75" customHeight="1">
      <c r="C755" s="220"/>
      <c r="E755" s="221"/>
      <c r="F755" s="222"/>
      <c r="G755" s="223"/>
    </row>
    <row r="756" ht="15.75" customHeight="1">
      <c r="C756" s="220"/>
      <c r="E756" s="221"/>
      <c r="F756" s="222"/>
      <c r="G756" s="223"/>
    </row>
    <row r="757" ht="15.75" customHeight="1">
      <c r="C757" s="220"/>
      <c r="E757" s="221"/>
      <c r="F757" s="222"/>
      <c r="G757" s="223"/>
    </row>
    <row r="758" ht="15.75" customHeight="1">
      <c r="C758" s="220"/>
      <c r="E758" s="221"/>
      <c r="F758" s="222"/>
      <c r="G758" s="223"/>
    </row>
    <row r="759" ht="15.75" customHeight="1">
      <c r="C759" s="220"/>
      <c r="E759" s="221"/>
      <c r="F759" s="222"/>
      <c r="G759" s="223"/>
    </row>
    <row r="760" ht="15.75" customHeight="1">
      <c r="C760" s="220"/>
      <c r="E760" s="221"/>
      <c r="F760" s="222"/>
      <c r="G760" s="223"/>
    </row>
    <row r="761" ht="15.75" customHeight="1">
      <c r="C761" s="220"/>
      <c r="E761" s="221"/>
      <c r="F761" s="222"/>
      <c r="G761" s="223"/>
    </row>
    <row r="762" ht="15.75" customHeight="1">
      <c r="C762" s="220"/>
      <c r="E762" s="221"/>
      <c r="F762" s="222"/>
      <c r="G762" s="223"/>
    </row>
    <row r="763" ht="15.75" customHeight="1">
      <c r="C763" s="220"/>
      <c r="E763" s="221"/>
      <c r="F763" s="222"/>
      <c r="G763" s="223"/>
    </row>
    <row r="764" ht="15.75" customHeight="1">
      <c r="C764" s="220"/>
      <c r="E764" s="221"/>
      <c r="F764" s="222"/>
      <c r="G764" s="223"/>
    </row>
    <row r="765" ht="15.75" customHeight="1">
      <c r="C765" s="220"/>
      <c r="E765" s="221"/>
      <c r="F765" s="222"/>
      <c r="G765" s="223"/>
    </row>
    <row r="766" ht="15.75" customHeight="1">
      <c r="C766" s="220"/>
      <c r="E766" s="221"/>
      <c r="F766" s="222"/>
      <c r="G766" s="223"/>
    </row>
    <row r="767" ht="15.75" customHeight="1">
      <c r="C767" s="220"/>
      <c r="E767" s="221"/>
      <c r="F767" s="222"/>
      <c r="G767" s="223"/>
    </row>
    <row r="768" ht="15.75" customHeight="1">
      <c r="C768" s="220"/>
      <c r="E768" s="221"/>
      <c r="F768" s="222"/>
      <c r="G768" s="223"/>
    </row>
    <row r="769" ht="15.75" customHeight="1">
      <c r="C769" s="220"/>
      <c r="E769" s="221"/>
      <c r="F769" s="222"/>
      <c r="G769" s="223"/>
    </row>
    <row r="770" ht="15.75" customHeight="1">
      <c r="C770" s="220"/>
      <c r="E770" s="221"/>
      <c r="F770" s="222"/>
      <c r="G770" s="223"/>
    </row>
    <row r="771" ht="15.75" customHeight="1">
      <c r="C771" s="220"/>
      <c r="E771" s="221"/>
      <c r="F771" s="222"/>
      <c r="G771" s="223"/>
    </row>
    <row r="772" ht="15.75" customHeight="1">
      <c r="C772" s="220"/>
      <c r="E772" s="221"/>
      <c r="F772" s="222"/>
      <c r="G772" s="223"/>
    </row>
    <row r="773" ht="15.75" customHeight="1">
      <c r="C773" s="220"/>
      <c r="E773" s="221"/>
      <c r="F773" s="222"/>
      <c r="G773" s="223"/>
    </row>
    <row r="774" ht="15.75" customHeight="1">
      <c r="C774" s="220"/>
      <c r="E774" s="221"/>
      <c r="F774" s="222"/>
      <c r="G774" s="223"/>
    </row>
    <row r="775" ht="15.75" customHeight="1">
      <c r="C775" s="220"/>
      <c r="E775" s="221"/>
      <c r="F775" s="222"/>
      <c r="G775" s="223"/>
    </row>
    <row r="776" ht="15.75" customHeight="1">
      <c r="C776" s="220"/>
      <c r="E776" s="221"/>
      <c r="F776" s="222"/>
      <c r="G776" s="223"/>
    </row>
    <row r="777" ht="15.75" customHeight="1">
      <c r="C777" s="220"/>
      <c r="E777" s="221"/>
      <c r="F777" s="222"/>
      <c r="G777" s="223"/>
    </row>
    <row r="778" ht="15.75" customHeight="1">
      <c r="C778" s="220"/>
      <c r="E778" s="221"/>
      <c r="F778" s="222"/>
      <c r="G778" s="223"/>
    </row>
    <row r="779" ht="15.75" customHeight="1">
      <c r="C779" s="220"/>
      <c r="E779" s="221"/>
      <c r="F779" s="222"/>
      <c r="G779" s="223"/>
    </row>
    <row r="780" ht="15.75" customHeight="1">
      <c r="C780" s="220"/>
      <c r="E780" s="221"/>
      <c r="F780" s="222"/>
      <c r="G780" s="223"/>
    </row>
    <row r="781" ht="15.75" customHeight="1">
      <c r="C781" s="220"/>
      <c r="E781" s="221"/>
      <c r="F781" s="222"/>
      <c r="G781" s="223"/>
    </row>
    <row r="782" ht="15.75" customHeight="1">
      <c r="C782" s="220"/>
      <c r="E782" s="221"/>
      <c r="F782" s="222"/>
      <c r="G782" s="223"/>
    </row>
    <row r="783" ht="15.75" customHeight="1">
      <c r="C783" s="220"/>
      <c r="E783" s="221"/>
      <c r="F783" s="222"/>
      <c r="G783" s="223"/>
    </row>
    <row r="784" ht="15.75" customHeight="1">
      <c r="C784" s="220"/>
      <c r="E784" s="221"/>
      <c r="F784" s="222"/>
      <c r="G784" s="223"/>
    </row>
    <row r="785" ht="15.75" customHeight="1">
      <c r="C785" s="220"/>
      <c r="E785" s="221"/>
      <c r="F785" s="222"/>
      <c r="G785" s="223"/>
    </row>
    <row r="786" ht="15.75" customHeight="1">
      <c r="C786" s="220"/>
      <c r="E786" s="221"/>
      <c r="F786" s="222"/>
      <c r="G786" s="223"/>
    </row>
    <row r="787" ht="15.75" customHeight="1">
      <c r="C787" s="220"/>
      <c r="E787" s="221"/>
      <c r="F787" s="222"/>
      <c r="G787" s="223"/>
    </row>
    <row r="788" ht="15.75" customHeight="1">
      <c r="C788" s="220"/>
      <c r="E788" s="221"/>
      <c r="F788" s="222"/>
      <c r="G788" s="223"/>
    </row>
    <row r="789" ht="15.75" customHeight="1">
      <c r="C789" s="220"/>
      <c r="E789" s="221"/>
      <c r="F789" s="222"/>
      <c r="G789" s="223"/>
    </row>
    <row r="790" ht="15.75" customHeight="1">
      <c r="C790" s="220"/>
      <c r="E790" s="221"/>
      <c r="F790" s="222"/>
      <c r="G790" s="223"/>
    </row>
    <row r="791" ht="15.75" customHeight="1">
      <c r="C791" s="220"/>
      <c r="E791" s="221"/>
      <c r="F791" s="222"/>
      <c r="G791" s="223"/>
    </row>
    <row r="792" ht="15.75" customHeight="1">
      <c r="C792" s="220"/>
      <c r="E792" s="221"/>
      <c r="F792" s="222"/>
      <c r="G792" s="223"/>
    </row>
    <row r="793" ht="15.75" customHeight="1">
      <c r="C793" s="220"/>
      <c r="E793" s="221"/>
      <c r="F793" s="222"/>
      <c r="G793" s="223"/>
    </row>
    <row r="794" ht="15.75" customHeight="1">
      <c r="C794" s="220"/>
      <c r="E794" s="221"/>
      <c r="F794" s="222"/>
      <c r="G794" s="223"/>
    </row>
    <row r="795" ht="15.75" customHeight="1">
      <c r="C795" s="220"/>
      <c r="E795" s="221"/>
      <c r="F795" s="222"/>
      <c r="G795" s="223"/>
    </row>
    <row r="796" ht="15.75" customHeight="1">
      <c r="C796" s="220"/>
      <c r="E796" s="221"/>
      <c r="F796" s="222"/>
      <c r="G796" s="223"/>
    </row>
    <row r="797" ht="15.75" customHeight="1">
      <c r="C797" s="220"/>
      <c r="E797" s="221"/>
      <c r="F797" s="222"/>
      <c r="G797" s="223"/>
    </row>
    <row r="798" ht="15.75" customHeight="1">
      <c r="C798" s="220"/>
      <c r="E798" s="221"/>
      <c r="F798" s="222"/>
      <c r="G798" s="223"/>
    </row>
    <row r="799" ht="15.75" customHeight="1">
      <c r="C799" s="220"/>
      <c r="E799" s="221"/>
      <c r="F799" s="222"/>
      <c r="G799" s="223"/>
    </row>
    <row r="800" ht="15.75" customHeight="1">
      <c r="C800" s="220"/>
      <c r="E800" s="221"/>
      <c r="F800" s="222"/>
      <c r="G800" s="223"/>
    </row>
    <row r="801" ht="15.75" customHeight="1">
      <c r="C801" s="220"/>
      <c r="E801" s="221"/>
      <c r="F801" s="222"/>
      <c r="G801" s="223"/>
    </row>
    <row r="802" ht="15.75" customHeight="1">
      <c r="C802" s="220"/>
      <c r="E802" s="221"/>
      <c r="F802" s="222"/>
      <c r="G802" s="223"/>
    </row>
    <row r="803" ht="15.75" customHeight="1">
      <c r="C803" s="220"/>
      <c r="E803" s="221"/>
      <c r="F803" s="222"/>
      <c r="G803" s="223"/>
    </row>
    <row r="804" ht="15.75" customHeight="1">
      <c r="C804" s="220"/>
      <c r="E804" s="221"/>
      <c r="F804" s="222"/>
      <c r="G804" s="223"/>
    </row>
    <row r="805" ht="15.75" customHeight="1">
      <c r="C805" s="220"/>
      <c r="E805" s="221"/>
      <c r="F805" s="222"/>
      <c r="G805" s="223"/>
    </row>
    <row r="806" ht="15.75" customHeight="1">
      <c r="C806" s="220"/>
      <c r="E806" s="221"/>
      <c r="F806" s="222"/>
      <c r="G806" s="223"/>
    </row>
    <row r="807" ht="15.75" customHeight="1">
      <c r="C807" s="220"/>
      <c r="E807" s="221"/>
      <c r="F807" s="222"/>
      <c r="G807" s="223"/>
    </row>
    <row r="808" ht="15.75" customHeight="1">
      <c r="C808" s="220"/>
      <c r="E808" s="221"/>
      <c r="F808" s="222"/>
      <c r="G808" s="223"/>
    </row>
    <row r="809" ht="15.75" customHeight="1">
      <c r="C809" s="220"/>
      <c r="E809" s="221"/>
      <c r="F809" s="222"/>
      <c r="G809" s="223"/>
    </row>
    <row r="810" ht="15.75" customHeight="1">
      <c r="C810" s="220"/>
      <c r="E810" s="221"/>
      <c r="F810" s="222"/>
      <c r="G810" s="223"/>
    </row>
    <row r="811" ht="15.75" customHeight="1">
      <c r="C811" s="220"/>
      <c r="E811" s="221"/>
      <c r="F811" s="222"/>
      <c r="G811" s="223"/>
    </row>
    <row r="812" ht="15.75" customHeight="1">
      <c r="C812" s="220"/>
      <c r="E812" s="221"/>
      <c r="F812" s="222"/>
      <c r="G812" s="223"/>
    </row>
    <row r="813" ht="15.75" customHeight="1">
      <c r="C813" s="220"/>
      <c r="E813" s="221"/>
      <c r="F813" s="222"/>
      <c r="G813" s="223"/>
    </row>
    <row r="814" ht="15.75" customHeight="1">
      <c r="C814" s="220"/>
      <c r="E814" s="221"/>
      <c r="F814" s="222"/>
      <c r="G814" s="223"/>
    </row>
    <row r="815" ht="15.75" customHeight="1">
      <c r="C815" s="220"/>
      <c r="E815" s="221"/>
      <c r="F815" s="222"/>
      <c r="G815" s="223"/>
    </row>
    <row r="816" ht="15.75" customHeight="1">
      <c r="C816" s="220"/>
      <c r="E816" s="221"/>
      <c r="F816" s="222"/>
      <c r="G816" s="223"/>
    </row>
    <row r="817" ht="15.75" customHeight="1">
      <c r="C817" s="220"/>
      <c r="E817" s="221"/>
      <c r="F817" s="222"/>
      <c r="G817" s="223"/>
    </row>
    <row r="818" ht="15.75" customHeight="1">
      <c r="C818" s="220"/>
      <c r="E818" s="221"/>
      <c r="F818" s="222"/>
      <c r="G818" s="223"/>
    </row>
    <row r="819" ht="15.75" customHeight="1">
      <c r="C819" s="220"/>
      <c r="E819" s="221"/>
      <c r="F819" s="222"/>
      <c r="G819" s="223"/>
    </row>
    <row r="820" ht="15.75" customHeight="1">
      <c r="C820" s="220"/>
      <c r="E820" s="221"/>
      <c r="F820" s="222"/>
      <c r="G820" s="223"/>
    </row>
    <row r="821" ht="15.75" customHeight="1">
      <c r="C821" s="220"/>
      <c r="E821" s="221"/>
      <c r="F821" s="222"/>
      <c r="G821" s="223"/>
    </row>
    <row r="822" ht="15.75" customHeight="1">
      <c r="C822" s="220"/>
      <c r="E822" s="221"/>
      <c r="F822" s="222"/>
      <c r="G822" s="223"/>
    </row>
    <row r="823" ht="15.75" customHeight="1">
      <c r="C823" s="220"/>
      <c r="E823" s="221"/>
      <c r="F823" s="222"/>
      <c r="G823" s="223"/>
    </row>
    <row r="824" ht="15.75" customHeight="1">
      <c r="C824" s="220"/>
      <c r="E824" s="221"/>
      <c r="F824" s="222"/>
      <c r="G824" s="223"/>
    </row>
    <row r="825" ht="15.75" customHeight="1">
      <c r="C825" s="220"/>
      <c r="E825" s="221"/>
      <c r="F825" s="222"/>
      <c r="G825" s="223"/>
    </row>
    <row r="826" ht="15.75" customHeight="1">
      <c r="C826" s="220"/>
      <c r="E826" s="221"/>
      <c r="F826" s="222"/>
      <c r="G826" s="223"/>
    </row>
    <row r="827" ht="15.75" customHeight="1">
      <c r="C827" s="220"/>
      <c r="E827" s="221"/>
      <c r="F827" s="222"/>
      <c r="G827" s="223"/>
    </row>
    <row r="828" ht="15.75" customHeight="1">
      <c r="C828" s="220"/>
      <c r="E828" s="221"/>
      <c r="F828" s="222"/>
      <c r="G828" s="223"/>
    </row>
    <row r="829" ht="15.75" customHeight="1">
      <c r="C829" s="220"/>
      <c r="E829" s="221"/>
      <c r="F829" s="222"/>
      <c r="G829" s="223"/>
    </row>
    <row r="830" ht="15.75" customHeight="1">
      <c r="C830" s="220"/>
      <c r="E830" s="221"/>
      <c r="F830" s="222"/>
      <c r="G830" s="223"/>
    </row>
    <row r="831" ht="15.75" customHeight="1">
      <c r="C831" s="220"/>
      <c r="E831" s="221"/>
      <c r="F831" s="222"/>
      <c r="G831" s="223"/>
    </row>
    <row r="832" ht="15.75" customHeight="1">
      <c r="C832" s="220"/>
      <c r="E832" s="221"/>
      <c r="F832" s="222"/>
      <c r="G832" s="223"/>
    </row>
    <row r="833" ht="15.75" customHeight="1">
      <c r="C833" s="220"/>
      <c r="E833" s="221"/>
      <c r="F833" s="222"/>
      <c r="G833" s="223"/>
    </row>
    <row r="834" ht="15.75" customHeight="1">
      <c r="C834" s="220"/>
      <c r="E834" s="221"/>
      <c r="F834" s="222"/>
      <c r="G834" s="223"/>
    </row>
    <row r="835" ht="15.75" customHeight="1">
      <c r="C835" s="220"/>
      <c r="E835" s="221"/>
      <c r="F835" s="222"/>
      <c r="G835" s="223"/>
    </row>
    <row r="836" ht="15.75" customHeight="1">
      <c r="C836" s="220"/>
      <c r="E836" s="221"/>
      <c r="F836" s="222"/>
      <c r="G836" s="223"/>
    </row>
    <row r="837" ht="15.75" customHeight="1">
      <c r="C837" s="220"/>
      <c r="E837" s="221"/>
      <c r="F837" s="222"/>
      <c r="G837" s="223"/>
    </row>
    <row r="838" ht="15.75" customHeight="1">
      <c r="C838" s="220"/>
      <c r="E838" s="221"/>
      <c r="F838" s="222"/>
      <c r="G838" s="223"/>
    </row>
    <row r="839" ht="15.75" customHeight="1">
      <c r="C839" s="220"/>
      <c r="E839" s="221"/>
      <c r="F839" s="222"/>
      <c r="G839" s="223"/>
    </row>
    <row r="840" ht="15.75" customHeight="1">
      <c r="C840" s="220"/>
      <c r="E840" s="221"/>
      <c r="F840" s="222"/>
      <c r="G840" s="223"/>
    </row>
    <row r="841" ht="15.75" customHeight="1">
      <c r="C841" s="220"/>
      <c r="E841" s="221"/>
      <c r="F841" s="222"/>
      <c r="G841" s="223"/>
    </row>
    <row r="842" ht="15.75" customHeight="1">
      <c r="C842" s="220"/>
      <c r="E842" s="221"/>
      <c r="F842" s="222"/>
      <c r="G842" s="223"/>
    </row>
    <row r="843" ht="15.75" customHeight="1">
      <c r="C843" s="220"/>
      <c r="E843" s="221"/>
      <c r="F843" s="222"/>
      <c r="G843" s="223"/>
    </row>
    <row r="844" ht="15.75" customHeight="1">
      <c r="C844" s="220"/>
      <c r="E844" s="221"/>
      <c r="F844" s="222"/>
      <c r="G844" s="223"/>
    </row>
    <row r="845" ht="15.75" customHeight="1">
      <c r="C845" s="220"/>
      <c r="E845" s="221"/>
      <c r="F845" s="222"/>
      <c r="G845" s="223"/>
    </row>
    <row r="846" ht="15.75" customHeight="1">
      <c r="C846" s="220"/>
      <c r="E846" s="221"/>
      <c r="F846" s="222"/>
      <c r="G846" s="223"/>
    </row>
    <row r="847" ht="15.75" customHeight="1">
      <c r="C847" s="220"/>
      <c r="E847" s="221"/>
      <c r="F847" s="222"/>
      <c r="G847" s="223"/>
    </row>
    <row r="848" ht="15.75" customHeight="1">
      <c r="C848" s="220"/>
      <c r="E848" s="221"/>
      <c r="F848" s="222"/>
      <c r="G848" s="223"/>
    </row>
    <row r="849" ht="15.75" customHeight="1">
      <c r="C849" s="220"/>
      <c r="E849" s="221"/>
      <c r="F849" s="222"/>
      <c r="G849" s="223"/>
    </row>
    <row r="850" ht="15.75" customHeight="1">
      <c r="C850" s="220"/>
      <c r="E850" s="221"/>
      <c r="F850" s="222"/>
      <c r="G850" s="223"/>
    </row>
    <row r="851" ht="15.75" customHeight="1">
      <c r="C851" s="220"/>
      <c r="E851" s="221"/>
      <c r="F851" s="222"/>
      <c r="G851" s="223"/>
    </row>
    <row r="852" ht="15.75" customHeight="1">
      <c r="C852" s="220"/>
      <c r="E852" s="221"/>
      <c r="F852" s="222"/>
      <c r="G852" s="223"/>
    </row>
    <row r="853" ht="15.75" customHeight="1">
      <c r="C853" s="220"/>
      <c r="E853" s="221"/>
      <c r="F853" s="222"/>
      <c r="G853" s="223"/>
    </row>
    <row r="854" ht="15.75" customHeight="1">
      <c r="C854" s="220"/>
      <c r="E854" s="221"/>
      <c r="F854" s="222"/>
      <c r="G854" s="223"/>
    </row>
    <row r="855" ht="15.75" customHeight="1">
      <c r="C855" s="220"/>
      <c r="E855" s="221"/>
      <c r="F855" s="222"/>
      <c r="G855" s="223"/>
    </row>
    <row r="856" ht="15.75" customHeight="1">
      <c r="C856" s="220"/>
      <c r="E856" s="221"/>
      <c r="F856" s="222"/>
      <c r="G856" s="223"/>
    </row>
    <row r="857" ht="15.75" customHeight="1">
      <c r="C857" s="220"/>
      <c r="E857" s="221"/>
      <c r="F857" s="222"/>
      <c r="G857" s="223"/>
    </row>
    <row r="858" ht="15.75" customHeight="1">
      <c r="C858" s="220"/>
      <c r="E858" s="221"/>
      <c r="F858" s="222"/>
      <c r="G858" s="223"/>
    </row>
    <row r="859" ht="15.75" customHeight="1">
      <c r="C859" s="220"/>
      <c r="E859" s="221"/>
      <c r="F859" s="222"/>
      <c r="G859" s="223"/>
    </row>
    <row r="860" ht="15.75" customHeight="1">
      <c r="C860" s="220"/>
      <c r="E860" s="221"/>
      <c r="F860" s="222"/>
      <c r="G860" s="223"/>
    </row>
    <row r="861" ht="15.75" customHeight="1">
      <c r="C861" s="220"/>
      <c r="E861" s="221"/>
      <c r="F861" s="222"/>
      <c r="G861" s="223"/>
    </row>
    <row r="862" ht="15.75" customHeight="1">
      <c r="C862" s="220"/>
      <c r="E862" s="221"/>
      <c r="F862" s="222"/>
      <c r="G862" s="223"/>
    </row>
    <row r="863" ht="15.75" customHeight="1">
      <c r="C863" s="220"/>
      <c r="E863" s="221"/>
      <c r="F863" s="222"/>
      <c r="G863" s="223"/>
    </row>
    <row r="864" ht="15.75" customHeight="1">
      <c r="C864" s="220"/>
      <c r="E864" s="221"/>
      <c r="F864" s="222"/>
      <c r="G864" s="223"/>
    </row>
    <row r="865" ht="15.75" customHeight="1">
      <c r="C865" s="220"/>
      <c r="E865" s="221"/>
      <c r="F865" s="222"/>
      <c r="G865" s="223"/>
    </row>
    <row r="866" ht="15.75" customHeight="1">
      <c r="C866" s="220"/>
      <c r="E866" s="221"/>
      <c r="F866" s="222"/>
      <c r="G866" s="223"/>
    </row>
    <row r="867" ht="15.75" customHeight="1">
      <c r="C867" s="220"/>
      <c r="E867" s="221"/>
      <c r="F867" s="222"/>
      <c r="G867" s="223"/>
    </row>
    <row r="868" ht="15.75" customHeight="1">
      <c r="C868" s="220"/>
      <c r="E868" s="221"/>
      <c r="F868" s="222"/>
      <c r="G868" s="223"/>
    </row>
    <row r="869" ht="15.75" customHeight="1">
      <c r="C869" s="220"/>
      <c r="E869" s="221"/>
      <c r="F869" s="222"/>
      <c r="G869" s="223"/>
    </row>
    <row r="870" ht="15.75" customHeight="1">
      <c r="C870" s="220"/>
      <c r="E870" s="221"/>
      <c r="F870" s="222"/>
      <c r="G870" s="223"/>
    </row>
    <row r="871" ht="15.75" customHeight="1">
      <c r="C871" s="220"/>
      <c r="E871" s="221"/>
      <c r="F871" s="222"/>
      <c r="G871" s="223"/>
    </row>
    <row r="872" ht="15.75" customHeight="1">
      <c r="C872" s="220"/>
      <c r="E872" s="221"/>
      <c r="F872" s="222"/>
      <c r="G872" s="223"/>
    </row>
    <row r="873" ht="15.75" customHeight="1">
      <c r="C873" s="220"/>
      <c r="E873" s="221"/>
      <c r="F873" s="222"/>
      <c r="G873" s="223"/>
    </row>
    <row r="874" ht="15.75" customHeight="1">
      <c r="C874" s="220"/>
      <c r="E874" s="221"/>
      <c r="F874" s="222"/>
      <c r="G874" s="223"/>
    </row>
    <row r="875" ht="15.75" customHeight="1">
      <c r="C875" s="220"/>
      <c r="E875" s="221"/>
      <c r="F875" s="222"/>
      <c r="G875" s="223"/>
    </row>
    <row r="876" ht="15.75" customHeight="1">
      <c r="C876" s="220"/>
      <c r="E876" s="221"/>
      <c r="F876" s="222"/>
      <c r="G876" s="223"/>
    </row>
    <row r="877" ht="15.75" customHeight="1">
      <c r="C877" s="220"/>
      <c r="E877" s="221"/>
      <c r="F877" s="222"/>
      <c r="G877" s="223"/>
    </row>
    <row r="878" ht="15.75" customHeight="1">
      <c r="C878" s="220"/>
      <c r="E878" s="221"/>
      <c r="F878" s="222"/>
      <c r="G878" s="223"/>
    </row>
    <row r="879" ht="15.75" customHeight="1">
      <c r="C879" s="220"/>
      <c r="E879" s="221"/>
      <c r="F879" s="222"/>
      <c r="G879" s="223"/>
    </row>
    <row r="880" ht="15.75" customHeight="1">
      <c r="C880" s="220"/>
      <c r="E880" s="221"/>
      <c r="F880" s="222"/>
      <c r="G880" s="223"/>
    </row>
    <row r="881" ht="15.75" customHeight="1">
      <c r="C881" s="220"/>
      <c r="E881" s="221"/>
      <c r="F881" s="222"/>
      <c r="G881" s="223"/>
    </row>
    <row r="882" ht="15.75" customHeight="1">
      <c r="C882" s="220"/>
      <c r="E882" s="221"/>
      <c r="F882" s="222"/>
      <c r="G882" s="223"/>
    </row>
    <row r="883" ht="15.75" customHeight="1">
      <c r="C883" s="220"/>
      <c r="E883" s="221"/>
      <c r="F883" s="222"/>
      <c r="G883" s="223"/>
    </row>
    <row r="884" ht="15.75" customHeight="1">
      <c r="C884" s="220"/>
      <c r="E884" s="221"/>
      <c r="F884" s="222"/>
      <c r="G884" s="223"/>
    </row>
    <row r="885" ht="15.75" customHeight="1">
      <c r="C885" s="220"/>
      <c r="E885" s="221"/>
      <c r="F885" s="222"/>
      <c r="G885" s="223"/>
    </row>
    <row r="886" ht="15.75" customHeight="1">
      <c r="C886" s="220"/>
      <c r="E886" s="221"/>
      <c r="F886" s="222"/>
      <c r="G886" s="223"/>
    </row>
    <row r="887" ht="15.75" customHeight="1">
      <c r="C887" s="220"/>
      <c r="E887" s="221"/>
      <c r="F887" s="222"/>
      <c r="G887" s="223"/>
    </row>
    <row r="888" ht="15.75" customHeight="1">
      <c r="C888" s="220"/>
      <c r="E888" s="221"/>
      <c r="F888" s="222"/>
      <c r="G888" s="223"/>
    </row>
    <row r="889" ht="15.75" customHeight="1">
      <c r="C889" s="220"/>
      <c r="E889" s="221"/>
      <c r="F889" s="222"/>
      <c r="G889" s="223"/>
    </row>
    <row r="890" ht="15.75" customHeight="1">
      <c r="C890" s="220"/>
      <c r="E890" s="221"/>
      <c r="F890" s="222"/>
      <c r="G890" s="223"/>
    </row>
    <row r="891" ht="15.75" customHeight="1">
      <c r="C891" s="220"/>
      <c r="E891" s="221"/>
      <c r="F891" s="222"/>
      <c r="G891" s="223"/>
    </row>
    <row r="892" ht="15.75" customHeight="1">
      <c r="C892" s="220"/>
      <c r="E892" s="221"/>
      <c r="F892" s="222"/>
      <c r="G892" s="223"/>
    </row>
    <row r="893" ht="15.75" customHeight="1">
      <c r="C893" s="220"/>
      <c r="E893" s="221"/>
      <c r="F893" s="222"/>
      <c r="G893" s="223"/>
    </row>
    <row r="894" ht="15.75" customHeight="1">
      <c r="C894" s="220"/>
      <c r="E894" s="221"/>
      <c r="F894" s="222"/>
      <c r="G894" s="223"/>
    </row>
    <row r="895" ht="15.75" customHeight="1">
      <c r="C895" s="220"/>
      <c r="E895" s="221"/>
      <c r="F895" s="222"/>
      <c r="G895" s="223"/>
    </row>
    <row r="896" ht="15.75" customHeight="1">
      <c r="C896" s="220"/>
      <c r="E896" s="221"/>
      <c r="F896" s="222"/>
      <c r="G896" s="223"/>
    </row>
    <row r="897" ht="15.75" customHeight="1">
      <c r="C897" s="220"/>
      <c r="E897" s="221"/>
      <c r="F897" s="222"/>
      <c r="G897" s="223"/>
    </row>
    <row r="898" ht="15.75" customHeight="1">
      <c r="C898" s="220"/>
      <c r="E898" s="221"/>
      <c r="F898" s="222"/>
      <c r="G898" s="223"/>
    </row>
    <row r="899" ht="15.75" customHeight="1">
      <c r="C899" s="220"/>
      <c r="E899" s="221"/>
      <c r="F899" s="222"/>
      <c r="G899" s="223"/>
    </row>
    <row r="900" ht="15.75" customHeight="1">
      <c r="C900" s="220"/>
      <c r="E900" s="221"/>
      <c r="F900" s="222"/>
      <c r="G900" s="223"/>
    </row>
    <row r="901" ht="15.75" customHeight="1">
      <c r="C901" s="220"/>
      <c r="E901" s="221"/>
      <c r="F901" s="222"/>
      <c r="G901" s="223"/>
    </row>
    <row r="902" ht="15.75" customHeight="1">
      <c r="C902" s="220"/>
      <c r="E902" s="221"/>
      <c r="F902" s="222"/>
      <c r="G902" s="223"/>
    </row>
    <row r="903" ht="15.75" customHeight="1">
      <c r="C903" s="220"/>
      <c r="E903" s="221"/>
      <c r="F903" s="222"/>
      <c r="G903" s="223"/>
    </row>
    <row r="904" ht="15.75" customHeight="1">
      <c r="C904" s="220"/>
      <c r="E904" s="221"/>
      <c r="F904" s="222"/>
      <c r="G904" s="223"/>
    </row>
    <row r="905" ht="15.75" customHeight="1">
      <c r="C905" s="220"/>
      <c r="E905" s="221"/>
      <c r="F905" s="222"/>
      <c r="G905" s="223"/>
    </row>
    <row r="906" ht="15.75" customHeight="1">
      <c r="C906" s="220"/>
      <c r="E906" s="221"/>
      <c r="F906" s="222"/>
      <c r="G906" s="223"/>
    </row>
    <row r="907" ht="15.75" customHeight="1">
      <c r="C907" s="220"/>
      <c r="E907" s="221"/>
      <c r="F907" s="222"/>
      <c r="G907" s="223"/>
    </row>
    <row r="908" ht="15.75" customHeight="1">
      <c r="C908" s="220"/>
      <c r="E908" s="221"/>
      <c r="F908" s="222"/>
      <c r="G908" s="223"/>
    </row>
    <row r="909" ht="15.75" customHeight="1">
      <c r="C909" s="220"/>
      <c r="E909" s="221"/>
      <c r="F909" s="222"/>
      <c r="G909" s="223"/>
    </row>
    <row r="910" ht="15.75" customHeight="1">
      <c r="C910" s="220"/>
      <c r="E910" s="221"/>
      <c r="F910" s="222"/>
      <c r="G910" s="223"/>
    </row>
    <row r="911" ht="15.75" customHeight="1">
      <c r="C911" s="220"/>
      <c r="E911" s="221"/>
      <c r="F911" s="222"/>
      <c r="G911" s="223"/>
    </row>
    <row r="912" ht="15.75" customHeight="1">
      <c r="C912" s="220"/>
      <c r="E912" s="221"/>
      <c r="F912" s="222"/>
      <c r="G912" s="223"/>
    </row>
    <row r="913" ht="15.75" customHeight="1">
      <c r="C913" s="220"/>
      <c r="E913" s="221"/>
      <c r="F913" s="222"/>
      <c r="G913" s="223"/>
    </row>
    <row r="914" ht="15.75" customHeight="1">
      <c r="C914" s="220"/>
      <c r="E914" s="221"/>
      <c r="F914" s="222"/>
      <c r="G914" s="223"/>
    </row>
    <row r="915" ht="15.75" customHeight="1">
      <c r="C915" s="220"/>
      <c r="E915" s="221"/>
      <c r="F915" s="222"/>
      <c r="G915" s="223"/>
    </row>
    <row r="916" ht="15.75" customHeight="1">
      <c r="C916" s="220"/>
      <c r="E916" s="221"/>
      <c r="F916" s="222"/>
      <c r="G916" s="223"/>
    </row>
    <row r="917" ht="15.75" customHeight="1">
      <c r="C917" s="220"/>
      <c r="E917" s="221"/>
      <c r="F917" s="222"/>
      <c r="G917" s="223"/>
    </row>
    <row r="918" ht="15.75" customHeight="1">
      <c r="C918" s="220"/>
      <c r="E918" s="221"/>
      <c r="F918" s="222"/>
      <c r="G918" s="223"/>
    </row>
    <row r="919" ht="15.75" customHeight="1">
      <c r="C919" s="220"/>
      <c r="E919" s="221"/>
      <c r="F919" s="222"/>
      <c r="G919" s="223"/>
    </row>
    <row r="920" ht="15.75" customHeight="1">
      <c r="C920" s="220"/>
      <c r="E920" s="221"/>
      <c r="F920" s="222"/>
      <c r="G920" s="223"/>
    </row>
    <row r="921" ht="15.75" customHeight="1">
      <c r="C921" s="220"/>
      <c r="E921" s="221"/>
      <c r="F921" s="222"/>
      <c r="G921" s="223"/>
    </row>
    <row r="922" ht="15.75" customHeight="1">
      <c r="C922" s="220"/>
      <c r="E922" s="221"/>
      <c r="F922" s="222"/>
      <c r="G922" s="223"/>
    </row>
    <row r="923" ht="15.75" customHeight="1">
      <c r="C923" s="220"/>
      <c r="E923" s="221"/>
      <c r="F923" s="222"/>
      <c r="G923" s="223"/>
    </row>
    <row r="924" ht="15.75" customHeight="1">
      <c r="C924" s="220"/>
      <c r="E924" s="221"/>
      <c r="F924" s="222"/>
      <c r="G924" s="223"/>
    </row>
    <row r="925" ht="15.75" customHeight="1">
      <c r="C925" s="220"/>
      <c r="E925" s="221"/>
      <c r="F925" s="222"/>
      <c r="G925" s="223"/>
    </row>
    <row r="926" ht="15.75" customHeight="1">
      <c r="C926" s="220"/>
      <c r="E926" s="221"/>
      <c r="F926" s="222"/>
      <c r="G926" s="223"/>
    </row>
    <row r="927" ht="15.75" customHeight="1">
      <c r="C927" s="220"/>
      <c r="E927" s="221"/>
      <c r="F927" s="222"/>
      <c r="G927" s="223"/>
    </row>
    <row r="928" ht="15.75" customHeight="1">
      <c r="C928" s="220"/>
      <c r="E928" s="221"/>
      <c r="F928" s="222"/>
      <c r="G928" s="223"/>
    </row>
    <row r="929" ht="15.75" customHeight="1">
      <c r="C929" s="220"/>
      <c r="E929" s="221"/>
      <c r="F929" s="222"/>
      <c r="G929" s="223"/>
    </row>
    <row r="930" ht="15.75" customHeight="1">
      <c r="C930" s="220"/>
      <c r="E930" s="221"/>
      <c r="F930" s="222"/>
      <c r="G930" s="223"/>
    </row>
    <row r="931" ht="15.75" customHeight="1">
      <c r="C931" s="220"/>
      <c r="E931" s="221"/>
      <c r="F931" s="222"/>
      <c r="G931" s="223"/>
    </row>
    <row r="932" ht="15.75" customHeight="1">
      <c r="C932" s="220"/>
      <c r="E932" s="221"/>
      <c r="F932" s="222"/>
      <c r="G932" s="223"/>
    </row>
    <row r="933" ht="15.75" customHeight="1">
      <c r="C933" s="220"/>
      <c r="E933" s="221"/>
      <c r="F933" s="222"/>
      <c r="G933" s="223"/>
    </row>
    <row r="934" ht="15.75" customHeight="1">
      <c r="C934" s="220"/>
      <c r="E934" s="221"/>
      <c r="F934" s="222"/>
      <c r="G934" s="223"/>
    </row>
    <row r="935" ht="15.75" customHeight="1">
      <c r="C935" s="220"/>
      <c r="E935" s="221"/>
      <c r="F935" s="222"/>
      <c r="G935" s="223"/>
    </row>
    <row r="936" ht="15.75" customHeight="1">
      <c r="C936" s="220"/>
      <c r="E936" s="221"/>
      <c r="F936" s="222"/>
      <c r="G936" s="223"/>
    </row>
    <row r="937" ht="15.75" customHeight="1">
      <c r="C937" s="220"/>
      <c r="E937" s="221"/>
      <c r="F937" s="222"/>
      <c r="G937" s="223"/>
    </row>
    <row r="938" ht="15.75" customHeight="1">
      <c r="C938" s="220"/>
      <c r="E938" s="221"/>
      <c r="F938" s="222"/>
      <c r="G938" s="223"/>
    </row>
    <row r="939" ht="15.75" customHeight="1">
      <c r="C939" s="220"/>
      <c r="E939" s="221"/>
      <c r="F939" s="222"/>
      <c r="G939" s="223"/>
    </row>
    <row r="940" ht="15.75" customHeight="1">
      <c r="C940" s="220"/>
      <c r="E940" s="221"/>
      <c r="F940" s="222"/>
      <c r="G940" s="223"/>
    </row>
    <row r="941" ht="15.75" customHeight="1">
      <c r="C941" s="220"/>
      <c r="E941" s="221"/>
      <c r="F941" s="222"/>
      <c r="G941" s="223"/>
    </row>
    <row r="942" ht="15.75" customHeight="1">
      <c r="C942" s="220"/>
      <c r="E942" s="221"/>
      <c r="F942" s="222"/>
      <c r="G942" s="223"/>
    </row>
    <row r="943" ht="15.75" customHeight="1">
      <c r="C943" s="220"/>
      <c r="E943" s="221"/>
      <c r="F943" s="222"/>
      <c r="G943" s="223"/>
    </row>
    <row r="944" ht="15.75" customHeight="1">
      <c r="C944" s="220"/>
      <c r="E944" s="221"/>
      <c r="F944" s="222"/>
      <c r="G944" s="223"/>
    </row>
    <row r="945" ht="15.75" customHeight="1">
      <c r="C945" s="220"/>
      <c r="E945" s="221"/>
      <c r="F945" s="222"/>
      <c r="G945" s="223"/>
    </row>
    <row r="946" ht="15.75" customHeight="1">
      <c r="C946" s="220"/>
      <c r="E946" s="221"/>
      <c r="F946" s="222"/>
      <c r="G946" s="223"/>
    </row>
    <row r="947" ht="15.75" customHeight="1">
      <c r="C947" s="220"/>
      <c r="E947" s="221"/>
      <c r="F947" s="222"/>
      <c r="G947" s="223"/>
    </row>
    <row r="948" ht="15.75" customHeight="1">
      <c r="C948" s="220"/>
      <c r="E948" s="221"/>
      <c r="F948" s="222"/>
      <c r="G948" s="223"/>
    </row>
    <row r="949" ht="15.75" customHeight="1">
      <c r="C949" s="220"/>
      <c r="E949" s="221"/>
      <c r="F949" s="222"/>
      <c r="G949" s="223"/>
    </row>
    <row r="950" ht="15.75" customHeight="1">
      <c r="C950" s="220"/>
      <c r="E950" s="221"/>
      <c r="F950" s="222"/>
      <c r="G950" s="223"/>
    </row>
    <row r="951" ht="15.75" customHeight="1">
      <c r="C951" s="220"/>
      <c r="E951" s="221"/>
      <c r="F951" s="222"/>
      <c r="G951" s="223"/>
    </row>
    <row r="952" ht="15.75" customHeight="1">
      <c r="C952" s="220"/>
      <c r="E952" s="221"/>
      <c r="F952" s="222"/>
      <c r="G952" s="223"/>
    </row>
    <row r="953" ht="15.75" customHeight="1">
      <c r="C953" s="220"/>
      <c r="E953" s="221"/>
      <c r="F953" s="222"/>
      <c r="G953" s="223"/>
    </row>
    <row r="954" ht="15.75" customHeight="1">
      <c r="C954" s="220"/>
      <c r="E954" s="221"/>
      <c r="F954" s="222"/>
      <c r="G954" s="223"/>
    </row>
    <row r="955" ht="15.75" customHeight="1">
      <c r="C955" s="220"/>
      <c r="E955" s="221"/>
      <c r="F955" s="222"/>
      <c r="G955" s="223"/>
    </row>
    <row r="956" ht="15.75" customHeight="1">
      <c r="C956" s="220"/>
      <c r="E956" s="221"/>
      <c r="F956" s="222"/>
      <c r="G956" s="223"/>
    </row>
    <row r="957" ht="15.75" customHeight="1">
      <c r="C957" s="220"/>
      <c r="E957" s="221"/>
      <c r="F957" s="222"/>
      <c r="G957" s="223"/>
    </row>
    <row r="958" ht="15.75" customHeight="1">
      <c r="C958" s="220"/>
      <c r="E958" s="221"/>
      <c r="F958" s="222"/>
      <c r="G958" s="223"/>
    </row>
    <row r="959" ht="15.75" customHeight="1">
      <c r="C959" s="220"/>
      <c r="E959" s="221"/>
      <c r="F959" s="222"/>
      <c r="G959" s="223"/>
    </row>
    <row r="960" ht="15.75" customHeight="1">
      <c r="C960" s="220"/>
      <c r="E960" s="221"/>
      <c r="F960" s="222"/>
      <c r="G960" s="223"/>
    </row>
    <row r="961" ht="15.75" customHeight="1">
      <c r="C961" s="220"/>
      <c r="E961" s="221"/>
      <c r="F961" s="222"/>
      <c r="G961" s="223"/>
    </row>
    <row r="962" ht="15.75" customHeight="1">
      <c r="C962" s="220"/>
      <c r="E962" s="221"/>
      <c r="F962" s="222"/>
      <c r="G962" s="223"/>
    </row>
    <row r="963" ht="15.75" customHeight="1">
      <c r="C963" s="220"/>
      <c r="E963" s="221"/>
      <c r="F963" s="222"/>
      <c r="G963" s="223"/>
    </row>
    <row r="964" ht="15.75" customHeight="1">
      <c r="C964" s="220"/>
      <c r="E964" s="221"/>
      <c r="F964" s="222"/>
      <c r="G964" s="223"/>
    </row>
    <row r="965" ht="15.75" customHeight="1">
      <c r="C965" s="220"/>
      <c r="E965" s="221"/>
      <c r="F965" s="222"/>
      <c r="G965" s="223"/>
    </row>
    <row r="966" ht="15.75" customHeight="1">
      <c r="C966" s="220"/>
      <c r="E966" s="221"/>
      <c r="F966" s="222"/>
      <c r="G966" s="223"/>
    </row>
    <row r="967" ht="15.75" customHeight="1">
      <c r="C967" s="220"/>
      <c r="E967" s="221"/>
      <c r="F967" s="222"/>
      <c r="G967" s="223"/>
    </row>
    <row r="968" ht="15.75" customHeight="1">
      <c r="C968" s="220"/>
      <c r="E968" s="221"/>
      <c r="F968" s="222"/>
      <c r="G968" s="223"/>
    </row>
    <row r="969" ht="15.75" customHeight="1">
      <c r="C969" s="220"/>
      <c r="E969" s="221"/>
      <c r="F969" s="222"/>
      <c r="G969" s="223"/>
    </row>
    <row r="970" ht="15.75" customHeight="1">
      <c r="C970" s="220"/>
      <c r="E970" s="221"/>
      <c r="F970" s="222"/>
      <c r="G970" s="223"/>
    </row>
    <row r="971" ht="15.75" customHeight="1">
      <c r="C971" s="220"/>
      <c r="E971" s="221"/>
      <c r="F971" s="222"/>
      <c r="G971" s="223"/>
    </row>
    <row r="972" ht="15.75" customHeight="1">
      <c r="C972" s="220"/>
      <c r="E972" s="221"/>
      <c r="F972" s="222"/>
      <c r="G972" s="223"/>
    </row>
    <row r="973" ht="15.75" customHeight="1">
      <c r="C973" s="220"/>
      <c r="E973" s="221"/>
      <c r="F973" s="222"/>
      <c r="G973" s="223"/>
    </row>
    <row r="974" ht="15.75" customHeight="1">
      <c r="C974" s="220"/>
      <c r="E974" s="221"/>
      <c r="F974" s="222"/>
      <c r="G974" s="223"/>
    </row>
    <row r="975" ht="15.75" customHeight="1">
      <c r="C975" s="220"/>
      <c r="E975" s="221"/>
      <c r="F975" s="222"/>
      <c r="G975" s="223"/>
    </row>
    <row r="976" ht="15.75" customHeight="1">
      <c r="C976" s="220"/>
      <c r="E976" s="221"/>
      <c r="F976" s="222"/>
      <c r="G976" s="223"/>
    </row>
    <row r="977" ht="15.75" customHeight="1">
      <c r="C977" s="220"/>
      <c r="E977" s="221"/>
      <c r="F977" s="222"/>
      <c r="G977" s="223"/>
    </row>
    <row r="978" ht="15.75" customHeight="1">
      <c r="C978" s="220"/>
      <c r="E978" s="221"/>
      <c r="F978" s="222"/>
      <c r="G978" s="223"/>
    </row>
    <row r="979" ht="15.75" customHeight="1">
      <c r="C979" s="220"/>
      <c r="E979" s="221"/>
      <c r="F979" s="222"/>
      <c r="G979" s="223"/>
    </row>
    <row r="980" ht="15.75" customHeight="1">
      <c r="C980" s="220"/>
      <c r="E980" s="221"/>
      <c r="F980" s="222"/>
      <c r="G980" s="223"/>
    </row>
    <row r="981" ht="15.75" customHeight="1">
      <c r="C981" s="220"/>
      <c r="E981" s="221"/>
      <c r="F981" s="222"/>
      <c r="G981" s="223"/>
    </row>
    <row r="982" ht="15.75" customHeight="1">
      <c r="C982" s="220"/>
      <c r="E982" s="221"/>
      <c r="F982" s="222"/>
      <c r="G982" s="223"/>
    </row>
    <row r="983" ht="15.75" customHeight="1">
      <c r="C983" s="220"/>
      <c r="E983" s="221"/>
      <c r="F983" s="222"/>
      <c r="G983" s="223"/>
    </row>
    <row r="984" ht="15.75" customHeight="1">
      <c r="C984" s="220"/>
      <c r="E984" s="221"/>
      <c r="F984" s="222"/>
      <c r="G984" s="223"/>
    </row>
    <row r="985" ht="15.75" customHeight="1">
      <c r="C985" s="220"/>
      <c r="E985" s="221"/>
      <c r="F985" s="222"/>
      <c r="G985" s="223"/>
    </row>
    <row r="986" ht="15.75" customHeight="1">
      <c r="C986" s="220"/>
      <c r="E986" s="221"/>
      <c r="F986" s="222"/>
      <c r="G986" s="223"/>
    </row>
    <row r="987" ht="15.75" customHeight="1">
      <c r="C987" s="220"/>
      <c r="E987" s="221"/>
      <c r="F987" s="222"/>
      <c r="G987" s="223"/>
    </row>
    <row r="988" ht="15.75" customHeight="1">
      <c r="C988" s="220"/>
      <c r="E988" s="221"/>
      <c r="F988" s="222"/>
      <c r="G988" s="223"/>
    </row>
    <row r="989" ht="15.75" customHeight="1">
      <c r="C989" s="220"/>
      <c r="E989" s="221"/>
      <c r="F989" s="222"/>
      <c r="G989" s="223"/>
    </row>
    <row r="990" ht="15.75" customHeight="1">
      <c r="C990" s="220"/>
      <c r="E990" s="221"/>
      <c r="F990" s="222"/>
      <c r="G990" s="223"/>
    </row>
    <row r="991" ht="15.75" customHeight="1">
      <c r="C991" s="220"/>
      <c r="E991" s="221"/>
      <c r="F991" s="222"/>
      <c r="G991" s="223"/>
    </row>
    <row r="992" ht="15.75" customHeight="1">
      <c r="C992" s="220"/>
      <c r="E992" s="221"/>
      <c r="F992" s="222"/>
      <c r="G992" s="223"/>
    </row>
    <row r="993" ht="15.75" customHeight="1">
      <c r="C993" s="220"/>
      <c r="E993" s="221"/>
      <c r="F993" s="222"/>
      <c r="G993" s="223"/>
    </row>
    <row r="994" ht="15.75" customHeight="1">
      <c r="C994" s="220"/>
      <c r="E994" s="221"/>
      <c r="F994" s="222"/>
      <c r="G994" s="223"/>
    </row>
    <row r="995" ht="15.75" customHeight="1">
      <c r="C995" s="220"/>
      <c r="E995" s="221"/>
      <c r="F995" s="222"/>
      <c r="G995" s="223"/>
    </row>
    <row r="996" ht="15.75" customHeight="1">
      <c r="C996" s="220"/>
      <c r="E996" s="221"/>
      <c r="F996" s="222"/>
      <c r="G996" s="223"/>
    </row>
    <row r="997" ht="15.75" customHeight="1">
      <c r="C997" s="220"/>
      <c r="E997" s="221"/>
      <c r="F997" s="222"/>
      <c r="G997" s="223"/>
    </row>
    <row r="998" ht="15.75" customHeight="1">
      <c r="C998" s="220"/>
      <c r="E998" s="221"/>
      <c r="F998" s="222"/>
      <c r="G998" s="223"/>
    </row>
    <row r="999" ht="15.75" customHeight="1">
      <c r="C999" s="220"/>
      <c r="E999" s="221"/>
      <c r="F999" s="222"/>
      <c r="G999" s="223"/>
    </row>
    <row r="1000" ht="15.75" customHeight="1">
      <c r="C1000" s="220"/>
      <c r="E1000" s="221"/>
      <c r="F1000" s="222"/>
      <c r="G1000" s="223"/>
    </row>
    <row r="1001" ht="15.75" customHeight="1">
      <c r="C1001" s="220"/>
      <c r="E1001" s="221"/>
      <c r="F1001" s="222"/>
      <c r="G1001" s="223"/>
    </row>
    <row r="1002" ht="15.75" customHeight="1">
      <c r="C1002" s="220"/>
      <c r="E1002" s="221"/>
      <c r="F1002" s="222"/>
      <c r="G1002" s="223"/>
    </row>
    <row r="1003" ht="15.75" customHeight="1">
      <c r="C1003" s="220"/>
      <c r="E1003" s="221"/>
      <c r="F1003" s="222"/>
      <c r="G1003" s="223"/>
    </row>
    <row r="1004" ht="15.75" customHeight="1">
      <c r="C1004" s="220"/>
      <c r="E1004" s="221"/>
      <c r="F1004" s="222"/>
      <c r="G1004" s="223"/>
    </row>
    <row r="1005" ht="15.75" customHeight="1">
      <c r="C1005" s="220"/>
      <c r="E1005" s="221"/>
      <c r="F1005" s="222"/>
      <c r="G1005" s="223"/>
    </row>
    <row r="1006" ht="15.75" customHeight="1">
      <c r="C1006" s="220"/>
      <c r="E1006" s="221"/>
      <c r="F1006" s="222"/>
      <c r="G1006" s="223"/>
    </row>
    <row r="1007" ht="15.75" customHeight="1">
      <c r="C1007" s="220"/>
      <c r="E1007" s="221"/>
      <c r="F1007" s="222"/>
      <c r="G1007" s="223"/>
    </row>
    <row r="1008" ht="15.75" customHeight="1">
      <c r="C1008" s="220"/>
      <c r="E1008" s="221"/>
      <c r="F1008" s="222"/>
      <c r="G1008" s="223"/>
    </row>
    <row r="1009" ht="15.75" customHeight="1">
      <c r="C1009" s="220"/>
      <c r="E1009" s="221"/>
      <c r="F1009" s="222"/>
      <c r="G1009" s="223"/>
    </row>
    <row r="1010" ht="15.75" customHeight="1">
      <c r="C1010" s="220"/>
      <c r="E1010" s="221"/>
      <c r="F1010" s="222"/>
      <c r="G1010" s="223"/>
    </row>
    <row r="1011" ht="15.75" customHeight="1">
      <c r="C1011" s="220"/>
      <c r="E1011" s="221"/>
      <c r="F1011" s="222"/>
      <c r="G1011" s="223"/>
    </row>
    <row r="1012" ht="15.75" customHeight="1">
      <c r="C1012" s="220"/>
      <c r="E1012" s="221"/>
      <c r="F1012" s="222"/>
      <c r="G1012" s="223"/>
    </row>
    <row r="1013" ht="15.75" customHeight="1">
      <c r="C1013" s="220"/>
      <c r="E1013" s="221"/>
      <c r="F1013" s="222"/>
      <c r="G1013" s="223"/>
    </row>
    <row r="1014" ht="15.75" customHeight="1">
      <c r="C1014" s="220"/>
      <c r="E1014" s="221"/>
      <c r="F1014" s="222"/>
      <c r="G1014" s="223"/>
    </row>
    <row r="1015" ht="15.75" customHeight="1">
      <c r="C1015" s="220"/>
      <c r="E1015" s="221"/>
      <c r="F1015" s="222"/>
      <c r="G1015" s="223"/>
    </row>
    <row r="1016" ht="15.75" customHeight="1">
      <c r="C1016" s="220"/>
      <c r="E1016" s="221"/>
      <c r="F1016" s="222"/>
      <c r="G1016" s="223"/>
    </row>
    <row r="1017" ht="15.75" customHeight="1">
      <c r="C1017" s="220"/>
      <c r="E1017" s="221"/>
      <c r="F1017" s="222"/>
      <c r="G1017" s="223"/>
    </row>
    <row r="1018" ht="15.75" customHeight="1">
      <c r="C1018" s="220"/>
      <c r="E1018" s="221"/>
      <c r="F1018" s="222"/>
      <c r="G1018" s="223"/>
    </row>
    <row r="1019" ht="15.75" customHeight="1">
      <c r="C1019" s="220"/>
      <c r="E1019" s="221"/>
      <c r="F1019" s="222"/>
      <c r="G1019" s="223"/>
    </row>
    <row r="1020" ht="15.75" customHeight="1">
      <c r="C1020" s="220"/>
      <c r="E1020" s="221"/>
      <c r="F1020" s="222"/>
      <c r="G1020" s="22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224"/>
      <c r="B1" s="225" t="s">
        <v>195</v>
      </c>
      <c r="C1" s="226">
        <f>SUM(C3:C50)</f>
        <v>75443039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ht="45.0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ht="16.5" customHeight="1">
      <c r="A3" s="230" t="s">
        <v>197</v>
      </c>
      <c r="B3" s="231">
        <v>44774.0</v>
      </c>
      <c r="C3" s="232">
        <v>975000.0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ht="16.5" customHeight="1">
      <c r="A4" s="230" t="s">
        <v>198</v>
      </c>
      <c r="B4" s="231">
        <v>44775.0</v>
      </c>
      <c r="C4" s="232">
        <v>6411000.0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ht="16.5" customHeight="1">
      <c r="A5" s="230" t="s">
        <v>199</v>
      </c>
      <c r="B5" s="231">
        <v>44776.0</v>
      </c>
      <c r="C5" s="232">
        <v>1720000.0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ht="16.5" customHeight="1">
      <c r="A6" s="230" t="s">
        <v>200</v>
      </c>
      <c r="B6" s="231">
        <v>44777.0</v>
      </c>
      <c r="C6" s="234">
        <v>692000.0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ht="16.5" customHeight="1">
      <c r="A7" s="230" t="s">
        <v>201</v>
      </c>
      <c r="B7" s="231">
        <v>44778.0</v>
      </c>
      <c r="C7" s="232">
        <v>4884000.0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ht="16.5" customHeight="1">
      <c r="A8" s="230" t="s">
        <v>202</v>
      </c>
      <c r="B8" s="231">
        <v>44779.0</v>
      </c>
      <c r="C8" s="232">
        <v>797500.0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ht="16.5" customHeight="1">
      <c r="A9" s="230" t="s">
        <v>203</v>
      </c>
      <c r="B9" s="231">
        <v>44780.0</v>
      </c>
      <c r="C9" s="234">
        <v>4484000.0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ht="16.5" customHeight="1">
      <c r="A10" s="230" t="s">
        <v>204</v>
      </c>
      <c r="B10" s="231">
        <v>44781.0</v>
      </c>
      <c r="C10" s="232">
        <v>4953000.0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ht="16.5" customHeight="1">
      <c r="A11" s="230" t="s">
        <v>205</v>
      </c>
      <c r="B11" s="231">
        <v>44782.0</v>
      </c>
      <c r="C11" s="232">
        <v>1031922.0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ht="16.5" customHeight="1">
      <c r="A12" s="230" t="s">
        <v>206</v>
      </c>
      <c r="B12" s="231">
        <v>44783.0</v>
      </c>
      <c r="C12" s="235">
        <v>2456000.0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ht="16.5" customHeight="1">
      <c r="A13" s="230" t="s">
        <v>207</v>
      </c>
      <c r="B13" s="231">
        <v>44784.0</v>
      </c>
      <c r="C13" s="232">
        <v>975000.0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ht="18.75" customHeight="1">
      <c r="A14" s="230" t="s">
        <v>208</v>
      </c>
      <c r="B14" s="231">
        <v>44785.0</v>
      </c>
      <c r="C14" s="234">
        <v>4618000.0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ht="16.5" customHeight="1">
      <c r="A15" s="230" t="s">
        <v>209</v>
      </c>
      <c r="B15" s="231">
        <v>44786.0</v>
      </c>
      <c r="C15" s="232">
        <v>600000.0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ht="16.5" customHeight="1">
      <c r="A16" s="230" t="s">
        <v>210</v>
      </c>
      <c r="B16" s="231">
        <v>44787.0</v>
      </c>
      <c r="C16" s="234">
        <v>2502000.0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ht="16.5" customHeight="1">
      <c r="A17" s="230" t="s">
        <v>211</v>
      </c>
      <c r="B17" s="231">
        <v>44788.0</v>
      </c>
      <c r="C17" s="234">
        <v>6790000.0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ht="16.5" customHeight="1">
      <c r="A18" s="230" t="s">
        <v>212</v>
      </c>
      <c r="B18" s="231">
        <v>44789.0</v>
      </c>
      <c r="C18" s="232">
        <v>3100846.0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ht="16.5" customHeight="1">
      <c r="A19" s="230" t="s">
        <v>213</v>
      </c>
      <c r="B19" s="231">
        <v>44790.0</v>
      </c>
      <c r="C19" s="234">
        <v>4991000.0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ht="16.5" customHeight="1">
      <c r="A20" s="230" t="s">
        <v>214</v>
      </c>
      <c r="B20" s="231">
        <v>44791.0</v>
      </c>
      <c r="C20" s="234">
        <v>685000.0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ht="16.5" customHeight="1">
      <c r="A21" s="230" t="s">
        <v>215</v>
      </c>
      <c r="B21" s="231">
        <v>44792.0</v>
      </c>
      <c r="C21" s="234">
        <v>5833000.0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ht="16.5" customHeight="1">
      <c r="A22" s="230" t="s">
        <v>216</v>
      </c>
      <c r="B22" s="231">
        <v>44793.0</v>
      </c>
      <c r="C22" s="234">
        <v>2601000.0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ht="16.5" customHeight="1">
      <c r="A23" s="230" t="s">
        <v>217</v>
      </c>
      <c r="B23" s="231">
        <v>44794.0</v>
      </c>
      <c r="C23" s="232">
        <v>3315968.0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ht="16.5" customHeight="1">
      <c r="A24" s="230" t="s">
        <v>218</v>
      </c>
      <c r="B24" s="231">
        <v>44795.0</v>
      </c>
      <c r="C24" s="232">
        <v>4487000.0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ht="16.5" customHeight="1">
      <c r="A25" s="230" t="s">
        <v>219</v>
      </c>
      <c r="B25" s="231">
        <v>44796.0</v>
      </c>
      <c r="C25" s="232">
        <v>1905803.0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ht="16.5" customHeight="1">
      <c r="A26" s="230" t="s">
        <v>220</v>
      </c>
      <c r="B26" s="231">
        <v>44797.0</v>
      </c>
      <c r="C26" s="236">
        <v>4634000.0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ht="16.5" customHeight="1">
      <c r="A27" s="230" t="s">
        <v>221</v>
      </c>
      <c r="B27" s="231">
        <v>44798.0</v>
      </c>
      <c r="C27" s="236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ht="16.5" customHeight="1">
      <c r="A28" s="230" t="s">
        <v>222</v>
      </c>
      <c r="B28" s="231">
        <v>44799.0</v>
      </c>
      <c r="C28" s="236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ht="16.5" customHeight="1">
      <c r="A29" s="230" t="s">
        <v>223</v>
      </c>
      <c r="B29" s="231">
        <v>44800.0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ht="16.5" customHeight="1">
      <c r="A30" s="230" t="s">
        <v>224</v>
      </c>
      <c r="B30" s="231">
        <v>44801.0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ht="16.5" customHeight="1">
      <c r="A31" s="230" t="s">
        <v>225</v>
      </c>
      <c r="B31" s="231">
        <v>44802.0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ht="16.5" customHeight="1">
      <c r="A32" s="230" t="s">
        <v>226</v>
      </c>
      <c r="B32" s="231">
        <v>44803.0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ht="16.5" customHeight="1">
      <c r="A33" s="230" t="s">
        <v>227</v>
      </c>
      <c r="B33" s="231">
        <v>44804.0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44.86"/>
    <col customWidth="1" min="11" max="11" width="34.14"/>
    <col customWidth="1" min="12" max="12" width="24.86"/>
    <col customWidth="1" min="13" max="13" width="26.43"/>
    <col customWidth="1" min="14" max="28" width="8.0"/>
  </cols>
  <sheetData>
    <row r="1" ht="24.0" customHeight="1">
      <c r="A1" s="240" t="s">
        <v>228</v>
      </c>
      <c r="B1" s="241">
        <v>1.754161E7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249" t="s">
        <v>236</v>
      </c>
      <c r="K1" s="250"/>
      <c r="L1" s="25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</row>
    <row r="2" ht="23.25" customHeight="1">
      <c r="A2" s="253"/>
      <c r="B2" s="254">
        <f>SUM(B3:B33)</f>
        <v>394045141</v>
      </c>
      <c r="C2" s="255">
        <f>SUM(C3+C4+C5+C6+C7+C8+C9+C10+C11+C12+C13+C14+C15+C16+C17+C18+C19+C20+C21+C22+C23+C24+C25+C26+C27+C28+C29+C30+C31+C32+C33)</f>
        <v>132799461</v>
      </c>
      <c r="D2" s="254">
        <f>SUM(D3:D31)</f>
        <v>0</v>
      </c>
      <c r="E2" s="256">
        <f t="shared" ref="E2:G2" si="1">SUM(E3:E33)</f>
        <v>36646000</v>
      </c>
      <c r="F2" s="257">
        <f t="shared" si="1"/>
        <v>66734680</v>
      </c>
      <c r="G2" s="258">
        <f t="shared" si="1"/>
        <v>110570000</v>
      </c>
      <c r="H2" s="259">
        <f>SUM(H3+H4+H5+H6+H7+H8+H9+H10+H11+H12+H13+H14+H15+H16+H17+H18+H19+H20+H21+H22+H23+H24+H25+H26+H27+H28+H29+H30+H31+H32+H33)</f>
        <v>24752000</v>
      </c>
      <c r="I2" s="260">
        <f>SUM(I3:I33)</f>
        <v>22543000</v>
      </c>
      <c r="J2" s="261" t="s">
        <v>237</v>
      </c>
      <c r="K2" s="262">
        <f>SUM(E2+I2)</f>
        <v>59189000</v>
      </c>
      <c r="L2" s="263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</row>
    <row r="3" ht="36.75" customHeight="1">
      <c r="A3" s="265">
        <v>44774.0</v>
      </c>
      <c r="B3" s="266">
        <f>'DOANH THU'!C4-CHI!C3</f>
        <v>17016740</v>
      </c>
      <c r="C3" s="267">
        <f t="shared" ref="C3:C26" si="2">B3-SUM(E3:I3)</f>
        <v>7253000</v>
      </c>
      <c r="D3" s="268" t="s">
        <v>238</v>
      </c>
      <c r="E3" s="269">
        <f>15000+80000+180000+130000+40000+120000+245000+50000</f>
        <v>860000</v>
      </c>
      <c r="F3" s="270">
        <v>2109740.0</v>
      </c>
      <c r="G3" s="271">
        <v>5394000.0</v>
      </c>
      <c r="H3" s="272">
        <v>765000.0</v>
      </c>
      <c r="I3" s="273">
        <f>80000+130000+425000</f>
        <v>635000</v>
      </c>
      <c r="J3" s="274" t="s">
        <v>239</v>
      </c>
      <c r="K3" s="275" t="s">
        <v>240</v>
      </c>
      <c r="L3" s="276" t="s">
        <v>241</v>
      </c>
      <c r="M3" s="277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</row>
    <row r="4" ht="36.0" customHeight="1">
      <c r="A4" s="265">
        <v>44775.0</v>
      </c>
      <c r="B4" s="266">
        <f>'DOANH THU'!C5-CHI!C4</f>
        <v>12420620</v>
      </c>
      <c r="C4" s="267">
        <f t="shared" si="2"/>
        <v>947000</v>
      </c>
      <c r="D4" s="268" t="s">
        <v>238</v>
      </c>
      <c r="E4" s="269">
        <f>215000+55000+145000+166000+140000+320000+45000+215000+15000+45000</f>
        <v>1361000</v>
      </c>
      <c r="F4" s="270">
        <v>2858620.0</v>
      </c>
      <c r="G4" s="271">
        <v>4672000.0</v>
      </c>
      <c r="H4" s="272">
        <v>1525000.0</v>
      </c>
      <c r="I4" s="273">
        <v>1057000.0</v>
      </c>
      <c r="J4" s="279" t="s">
        <v>242</v>
      </c>
      <c r="K4" s="280">
        <v>1000000.0</v>
      </c>
      <c r="L4" s="281"/>
      <c r="M4" s="282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</row>
    <row r="5" ht="24.0" customHeight="1">
      <c r="A5" s="265">
        <v>44776.0</v>
      </c>
      <c r="B5" s="266">
        <f>'DOANH THU'!C6-CHI!C5</f>
        <v>16446160</v>
      </c>
      <c r="C5" s="267">
        <f t="shared" si="2"/>
        <v>6713000</v>
      </c>
      <c r="D5" s="268" t="s">
        <v>238</v>
      </c>
      <c r="E5" s="269">
        <f>70000+65000+225000+270000+40000+55000+30000</f>
        <v>755000</v>
      </c>
      <c r="F5" s="270">
        <v>2652160.0</v>
      </c>
      <c r="G5" s="271">
        <v>5092000.0</v>
      </c>
      <c r="H5" s="272">
        <v>504000.0</v>
      </c>
      <c r="I5" s="273">
        <f>50000+630000+50000</f>
        <v>730000</v>
      </c>
      <c r="J5" s="279" t="s">
        <v>243</v>
      </c>
      <c r="K5" s="283">
        <v>1379000.0</v>
      </c>
      <c r="L5" s="284"/>
      <c r="M5" s="285"/>
      <c r="N5" s="278"/>
      <c r="O5" s="278"/>
      <c r="P5" s="278"/>
      <c r="Q5" s="278"/>
      <c r="R5" s="278"/>
      <c r="S5" s="278"/>
      <c r="T5" s="278"/>
      <c r="U5" s="278"/>
      <c r="V5" s="278"/>
      <c r="W5" s="278"/>
      <c r="X5" s="278"/>
      <c r="Y5" s="278"/>
      <c r="Z5" s="278"/>
      <c r="AA5" s="278"/>
      <c r="AB5" s="278"/>
    </row>
    <row r="6" ht="15.75" customHeight="1">
      <c r="A6" s="265">
        <v>44777.0</v>
      </c>
      <c r="B6" s="266">
        <f>'DOANH THU'!C7-CHI!C6</f>
        <v>17126400</v>
      </c>
      <c r="C6" s="267">
        <f t="shared" si="2"/>
        <v>6384000</v>
      </c>
      <c r="D6" s="268" t="s">
        <v>238</v>
      </c>
      <c r="E6" s="269">
        <v>773000.0</v>
      </c>
      <c r="F6" s="270">
        <v>2856400.0</v>
      </c>
      <c r="G6" s="271">
        <v>5296000.0</v>
      </c>
      <c r="H6" s="272">
        <v>984000.0</v>
      </c>
      <c r="I6" s="273">
        <f>295000+126000+85000+150000+177000</f>
        <v>833000</v>
      </c>
      <c r="J6" s="279" t="s">
        <v>244</v>
      </c>
      <c r="K6" s="283">
        <v>1600000.0</v>
      </c>
      <c r="L6" s="286"/>
      <c r="M6" s="285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</row>
    <row r="7" ht="28.5" customHeight="1">
      <c r="A7" s="265">
        <v>44778.0</v>
      </c>
      <c r="B7" s="266">
        <f>'DOANH THU'!C8-CHI!C7</f>
        <v>14909980</v>
      </c>
      <c r="C7" s="267">
        <f t="shared" si="2"/>
        <v>3863000</v>
      </c>
      <c r="D7" s="268" t="s">
        <v>238</v>
      </c>
      <c r="E7" s="269">
        <f>345000+15000+180000+80000+65000+45000+55000+110000</f>
        <v>895000</v>
      </c>
      <c r="F7" s="270">
        <v>2276980.0</v>
      </c>
      <c r="G7" s="271">
        <v>5300000.0</v>
      </c>
      <c r="H7" s="272">
        <v>1375000.0</v>
      </c>
      <c r="I7" s="273">
        <v>1200000.0</v>
      </c>
      <c r="J7" s="279" t="s">
        <v>245</v>
      </c>
      <c r="K7" s="283">
        <v>1379000.0</v>
      </c>
      <c r="L7" s="287"/>
      <c r="M7" s="28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</row>
    <row r="8" ht="15.75" customHeight="1">
      <c r="A8" s="265">
        <v>44779.0</v>
      </c>
      <c r="B8" s="266">
        <f>'DOANH THU'!C9-CHI!C8</f>
        <v>17596800</v>
      </c>
      <c r="C8" s="267">
        <f t="shared" si="2"/>
        <v>8651500</v>
      </c>
      <c r="D8" s="268" t="s">
        <v>238</v>
      </c>
      <c r="E8" s="269">
        <f>110000+133000+40000+140000+45000+155000+425000+240000+65000+45000</f>
        <v>1398000</v>
      </c>
      <c r="F8" s="270">
        <v>2179300.0</v>
      </c>
      <c r="G8" s="271">
        <v>4748000.0</v>
      </c>
      <c r="H8" s="272">
        <v>589000.0</v>
      </c>
      <c r="I8" s="273">
        <f>31000</f>
        <v>31000</v>
      </c>
      <c r="J8" s="289" t="s">
        <v>246</v>
      </c>
      <c r="K8" s="283">
        <v>1100000.0</v>
      </c>
      <c r="L8" s="287"/>
      <c r="M8" s="28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</row>
    <row r="9" ht="15.75" customHeight="1">
      <c r="A9" s="265">
        <v>44780.0</v>
      </c>
      <c r="B9" s="266">
        <f>'DOANH THU'!C10-CHI!C9</f>
        <v>16809800</v>
      </c>
      <c r="C9" s="267">
        <f t="shared" si="2"/>
        <v>7934500</v>
      </c>
      <c r="D9" s="268" t="s">
        <v>238</v>
      </c>
      <c r="E9" s="269">
        <v>1245000.0</v>
      </c>
      <c r="F9" s="270">
        <v>2623300.0</v>
      </c>
      <c r="G9" s="271">
        <v>4819000.0</v>
      </c>
      <c r="H9" s="272">
        <v>188000.0</v>
      </c>
      <c r="I9" s="273"/>
      <c r="J9" s="279" t="s">
        <v>247</v>
      </c>
      <c r="K9" s="283">
        <v>3031242.0</v>
      </c>
      <c r="L9" s="287"/>
      <c r="M9" s="28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</row>
    <row r="10" ht="15.75" customHeight="1">
      <c r="A10" s="265">
        <v>44781.0</v>
      </c>
      <c r="B10" s="266">
        <f>'DOANH THU'!C11-CHI!C10</f>
        <v>15094660</v>
      </c>
      <c r="C10" s="267">
        <f t="shared" si="2"/>
        <v>2326000</v>
      </c>
      <c r="D10" s="268" t="s">
        <v>238</v>
      </c>
      <c r="E10" s="269">
        <f>75000+195000+30000+225000+50000</f>
        <v>575000</v>
      </c>
      <c r="F10" s="270">
        <v>2929660.0</v>
      </c>
      <c r="G10" s="271">
        <v>5551000.0</v>
      </c>
      <c r="H10" s="272">
        <v>1173000.0</v>
      </c>
      <c r="I10" s="273">
        <f>2040000+500000</f>
        <v>2540000</v>
      </c>
      <c r="J10" s="279" t="s">
        <v>66</v>
      </c>
      <c r="K10" s="283">
        <v>1513050.0</v>
      </c>
      <c r="L10" s="287"/>
      <c r="M10" s="28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</row>
    <row r="11" ht="15.75" customHeight="1">
      <c r="A11" s="265">
        <v>44782.0</v>
      </c>
      <c r="B11" s="266">
        <f>'DOANH THU'!C12-CHI!C11</f>
        <v>17291558</v>
      </c>
      <c r="C11" s="267">
        <f t="shared" si="2"/>
        <v>5626078</v>
      </c>
      <c r="D11" s="268" t="s">
        <v>238</v>
      </c>
      <c r="E11" s="269">
        <f>998000+95000</f>
        <v>1093000</v>
      </c>
      <c r="F11" s="270">
        <v>2591480.0</v>
      </c>
      <c r="G11" s="271">
        <v>7132000.0</v>
      </c>
      <c r="H11" s="272">
        <v>584000.0</v>
      </c>
      <c r="I11" s="273">
        <f>215000+50000</f>
        <v>265000</v>
      </c>
      <c r="J11" s="279" t="s">
        <v>248</v>
      </c>
      <c r="K11" s="283">
        <v>840000.0</v>
      </c>
      <c r="L11" s="287"/>
      <c r="M11" s="28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</row>
    <row r="12" ht="15.75" customHeight="1">
      <c r="A12" s="265">
        <v>44783.0</v>
      </c>
      <c r="B12" s="266">
        <f>'DOANH THU'!C13-CHI!C12</f>
        <v>18607520</v>
      </c>
      <c r="C12" s="267">
        <f t="shared" si="2"/>
        <v>7174000</v>
      </c>
      <c r="D12" s="268" t="s">
        <v>238</v>
      </c>
      <c r="E12" s="269">
        <v>1199000.0</v>
      </c>
      <c r="F12" s="270">
        <v>2329520.0</v>
      </c>
      <c r="G12" s="271">
        <v>5538000.0</v>
      </c>
      <c r="H12" s="272">
        <v>987000.0</v>
      </c>
      <c r="I12" s="273">
        <v>1380000.0</v>
      </c>
      <c r="J12" s="279" t="s">
        <v>249</v>
      </c>
      <c r="K12" s="283">
        <v>2967905.0</v>
      </c>
      <c r="L12" s="290"/>
      <c r="M12" s="28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</row>
    <row r="13" ht="15.75" customHeight="1">
      <c r="A13" s="265">
        <v>44784.0</v>
      </c>
      <c r="B13" s="266">
        <f>'DOANH THU'!C14-CHI!C13</f>
        <v>33009220</v>
      </c>
      <c r="C13" s="267">
        <f t="shared" si="2"/>
        <v>13755000</v>
      </c>
      <c r="D13" s="268" t="s">
        <v>238</v>
      </c>
      <c r="E13" s="269">
        <v>2155000.0</v>
      </c>
      <c r="F13" s="270">
        <v>4553220.0</v>
      </c>
      <c r="G13" s="271">
        <v>9077000.0</v>
      </c>
      <c r="H13" s="272">
        <v>2585000.0</v>
      </c>
      <c r="I13" s="273">
        <f>105000+15000+169000+320000+275000</f>
        <v>884000</v>
      </c>
      <c r="J13" s="279" t="s">
        <v>250</v>
      </c>
      <c r="K13" s="283">
        <v>2419687.0</v>
      </c>
      <c r="L13" s="290"/>
      <c r="M13" s="28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</row>
    <row r="14" ht="15.75" customHeight="1">
      <c r="A14" s="265">
        <v>44785.0</v>
      </c>
      <c r="B14" s="266">
        <f>'DOANH THU'!C15-CHI!C14</f>
        <v>28890840</v>
      </c>
      <c r="C14" s="267">
        <f t="shared" si="2"/>
        <v>15336000</v>
      </c>
      <c r="D14" s="268" t="s">
        <v>238</v>
      </c>
      <c r="E14" s="269">
        <v>3145000.0</v>
      </c>
      <c r="F14" s="270">
        <v>4858840.0</v>
      </c>
      <c r="G14" s="271">
        <v>1102000.0</v>
      </c>
      <c r="H14" s="272">
        <v>1793000.0</v>
      </c>
      <c r="I14" s="273">
        <f>246000+240000+90000+215000+75000+80000+900000+105000+150000+125000+150000+280000</f>
        <v>2656000</v>
      </c>
      <c r="J14" s="279" t="s">
        <v>251</v>
      </c>
      <c r="K14" s="283">
        <v>1473000.0</v>
      </c>
      <c r="L14" s="291"/>
      <c r="M14" s="28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</row>
    <row r="15" ht="15.75" customHeight="1">
      <c r="A15" s="265">
        <v>44786.0</v>
      </c>
      <c r="B15" s="266">
        <f>'DOANH THU'!C16-CHI!C15</f>
        <v>19159480</v>
      </c>
      <c r="C15" s="267">
        <f t="shared" si="2"/>
        <v>12370000</v>
      </c>
      <c r="D15" s="268" t="s">
        <v>238</v>
      </c>
      <c r="E15" s="269">
        <v>2000000.0</v>
      </c>
      <c r="F15" s="270">
        <v>2406480.0</v>
      </c>
      <c r="G15" s="271">
        <v>1793000.0</v>
      </c>
      <c r="H15" s="272">
        <v>275000.0</v>
      </c>
      <c r="I15" s="273">
        <v>315000.0</v>
      </c>
      <c r="J15" s="279" t="s">
        <v>252</v>
      </c>
      <c r="K15" s="283">
        <v>8040590.0</v>
      </c>
      <c r="L15" s="287"/>
      <c r="M15" s="288"/>
      <c r="N15" s="278"/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</row>
    <row r="16" ht="15.75" customHeight="1">
      <c r="A16" s="265">
        <v>44787.0</v>
      </c>
      <c r="B16" s="266">
        <f>'DOANH THU'!C17-CHI!C16</f>
        <v>18923140</v>
      </c>
      <c r="C16" s="267">
        <f t="shared" si="2"/>
        <v>7091000</v>
      </c>
      <c r="D16" s="268" t="s">
        <v>238</v>
      </c>
      <c r="E16" s="269">
        <f>250000+30000+138000+35000+55000+345000+200000+35000+75000+225000+60000+380000+275000+205000+75000+120000+75000+150000+343000+120000+105000+45000</f>
        <v>3341000</v>
      </c>
      <c r="F16" s="270">
        <v>3005140.0</v>
      </c>
      <c r="G16" s="271">
        <v>3673000.0</v>
      </c>
      <c r="H16" s="272">
        <v>638000.0</v>
      </c>
      <c r="I16" s="273">
        <v>1175000.0</v>
      </c>
      <c r="J16" s="279" t="s">
        <v>253</v>
      </c>
      <c r="K16" s="283">
        <v>2977508.0</v>
      </c>
      <c r="L16" s="287"/>
      <c r="M16" s="28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</row>
    <row r="17" ht="15.75" customHeight="1">
      <c r="A17" s="265">
        <v>44788.0</v>
      </c>
      <c r="B17" s="266">
        <f>'DOANH THU'!C18-CHI!C17</f>
        <v>7485380</v>
      </c>
      <c r="C17" s="267">
        <f t="shared" si="2"/>
        <v>824000</v>
      </c>
      <c r="D17" s="268" t="s">
        <v>238</v>
      </c>
      <c r="E17" s="269">
        <f>50000+90000+221000+190000+279000+75000+85000</f>
        <v>990000</v>
      </c>
      <c r="F17" s="270">
        <v>2358380.0</v>
      </c>
      <c r="G17" s="271">
        <v>2304000.0</v>
      </c>
      <c r="H17" s="272">
        <v>774000.0</v>
      </c>
      <c r="I17" s="273">
        <f>185000+50000</f>
        <v>235000</v>
      </c>
      <c r="J17" s="289" t="s">
        <v>254</v>
      </c>
      <c r="K17" s="283">
        <v>1900000.0</v>
      </c>
      <c r="L17" s="287"/>
      <c r="M17" s="288"/>
      <c r="N17" s="278"/>
      <c r="O17" s="278"/>
      <c r="P17" s="278"/>
      <c r="Q17" s="278"/>
      <c r="R17" s="278"/>
      <c r="S17" s="278"/>
      <c r="T17" s="278"/>
      <c r="U17" s="278"/>
      <c r="V17" s="278"/>
      <c r="W17" s="278"/>
      <c r="X17" s="278"/>
      <c r="Y17" s="278"/>
      <c r="Z17" s="278"/>
      <c r="AA17" s="278"/>
      <c r="AB17" s="278"/>
    </row>
    <row r="18" ht="15.75" customHeight="1">
      <c r="A18" s="265">
        <v>44789.0</v>
      </c>
      <c r="B18" s="266">
        <f>'DOANH THU'!C19-CHI!C18</f>
        <v>16909954</v>
      </c>
      <c r="C18" s="267">
        <f t="shared" si="2"/>
        <v>4999154</v>
      </c>
      <c r="D18" s="268" t="s">
        <v>238</v>
      </c>
      <c r="E18" s="269">
        <f>45000+215000+350000+300000+225000+215000+125000+130000+95000+78000</f>
        <v>1778000</v>
      </c>
      <c r="F18" s="270">
        <v>3011800.0</v>
      </c>
      <c r="G18" s="271">
        <v>5204000.0</v>
      </c>
      <c r="H18" s="272">
        <v>1116000.0</v>
      </c>
      <c r="I18" s="273">
        <f>140000+120000+130000+68000+185000+158000</f>
        <v>801000</v>
      </c>
      <c r="J18" s="292" t="s">
        <v>255</v>
      </c>
      <c r="K18" s="283">
        <v>1890000.0</v>
      </c>
      <c r="L18" s="287"/>
      <c r="M18" s="28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278"/>
      <c r="Z18" s="278"/>
      <c r="AA18" s="278"/>
      <c r="AB18" s="278"/>
    </row>
    <row r="19" ht="15.75" customHeight="1">
      <c r="A19" s="265">
        <v>44790.0</v>
      </c>
      <c r="B19" s="266">
        <f>'DOANH THU'!C20-CHI!C19</f>
        <v>12654040</v>
      </c>
      <c r="C19" s="267">
        <f t="shared" si="2"/>
        <v>1596000</v>
      </c>
      <c r="D19" s="268" t="s">
        <v>238</v>
      </c>
      <c r="E19" s="269">
        <v>1535000.0</v>
      </c>
      <c r="F19" s="293">
        <v>3105040.0</v>
      </c>
      <c r="G19" s="271">
        <v>3955000.0</v>
      </c>
      <c r="H19" s="272">
        <v>1808000.0</v>
      </c>
      <c r="I19" s="273">
        <v>655000.0</v>
      </c>
      <c r="J19" s="292" t="s">
        <v>256</v>
      </c>
      <c r="K19" s="283">
        <v>2810000.0</v>
      </c>
      <c r="L19" s="294"/>
      <c r="M19" s="28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</row>
    <row r="20" ht="15.75" customHeight="1">
      <c r="A20" s="265">
        <v>44791.0</v>
      </c>
      <c r="B20" s="266">
        <f>'DOANH THU'!C21-CHI!C20</f>
        <v>14470360</v>
      </c>
      <c r="C20" s="267">
        <f t="shared" si="2"/>
        <v>5396000</v>
      </c>
      <c r="D20" s="268" t="s">
        <v>238</v>
      </c>
      <c r="E20" s="269">
        <v>420000.0</v>
      </c>
      <c r="F20" s="270">
        <v>3525360.0</v>
      </c>
      <c r="G20" s="271">
        <v>3115000.0</v>
      </c>
      <c r="H20" s="272">
        <v>984000.0</v>
      </c>
      <c r="I20" s="273">
        <v>1030000.0</v>
      </c>
      <c r="J20" s="295" t="s">
        <v>257</v>
      </c>
      <c r="K20" s="283">
        <v>335800.0</v>
      </c>
      <c r="L20" s="287"/>
      <c r="M20" s="28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78"/>
      <c r="AA20" s="278"/>
      <c r="AB20" s="278"/>
    </row>
    <row r="21" ht="15.75" customHeight="1">
      <c r="A21" s="265">
        <v>44792.0</v>
      </c>
      <c r="B21" s="266">
        <f>'DOANH THU'!C22-CHI!C21</f>
        <v>13502720</v>
      </c>
      <c r="C21" s="296">
        <f t="shared" si="2"/>
        <v>2848000</v>
      </c>
      <c r="D21" s="268"/>
      <c r="E21" s="269">
        <f>200000+125000+40000+225000+40000+145000+1670000+265000+330000+50000+50000</f>
        <v>3140000</v>
      </c>
      <c r="F21" s="293">
        <v>2018720.0</v>
      </c>
      <c r="G21" s="271">
        <v>3305000.0</v>
      </c>
      <c r="H21" s="272">
        <v>1201000.0</v>
      </c>
      <c r="I21" s="273">
        <f>540000+250000+65000+135000</f>
        <v>990000</v>
      </c>
      <c r="J21" s="297"/>
      <c r="K21" s="298"/>
      <c r="L21" s="294"/>
      <c r="M21" s="28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278"/>
      <c r="Z21" s="278"/>
      <c r="AA21" s="278"/>
      <c r="AB21" s="278"/>
    </row>
    <row r="22" ht="15.75" customHeight="1">
      <c r="A22" s="265">
        <v>44793.0</v>
      </c>
      <c r="B22" s="266">
        <f>'DOANH THU'!C23-CHI!C22</f>
        <v>12189160</v>
      </c>
      <c r="C22" s="296">
        <f t="shared" si="2"/>
        <v>2900000</v>
      </c>
      <c r="D22" s="268"/>
      <c r="E22" s="299">
        <v>1750000.0</v>
      </c>
      <c r="F22" s="293">
        <v>2393160.0</v>
      </c>
      <c r="G22" s="271">
        <v>3511000.0</v>
      </c>
      <c r="H22" s="272">
        <v>730000.0</v>
      </c>
      <c r="I22" s="273">
        <f>55000+65000+150000+440000+115000+80000</f>
        <v>905000</v>
      </c>
      <c r="J22" s="300"/>
      <c r="K22" s="301"/>
      <c r="L22" s="287"/>
      <c r="M22" s="28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278"/>
      <c r="Z22" s="278"/>
      <c r="AA22" s="278"/>
      <c r="AB22" s="278"/>
    </row>
    <row r="23" ht="15.75" customHeight="1">
      <c r="A23" s="265">
        <v>44794.0</v>
      </c>
      <c r="B23" s="266">
        <f>'DOANH THU'!C24-CHI!C23</f>
        <v>15220492</v>
      </c>
      <c r="C23" s="296">
        <f t="shared" si="2"/>
        <v>4529032</v>
      </c>
      <c r="D23" s="268"/>
      <c r="E23" s="299">
        <f>85000+270000+165000+95000+297000+50000+165000+75000+55000+50000+55000+500000+40000+80000+130000</f>
        <v>2112000</v>
      </c>
      <c r="F23" s="293">
        <v>2463460.0</v>
      </c>
      <c r="G23" s="271">
        <v>3949000.0</v>
      </c>
      <c r="H23" s="272">
        <v>967000.0</v>
      </c>
      <c r="I23" s="273">
        <f>245000+370000+30000+155000+400000</f>
        <v>1200000</v>
      </c>
      <c r="J23" s="302"/>
      <c r="K23" s="301"/>
      <c r="L23" s="287"/>
      <c r="M23" s="288"/>
      <c r="N23" s="303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</row>
    <row r="24" ht="15.75" customHeight="1">
      <c r="A24" s="265">
        <v>44795.0</v>
      </c>
      <c r="B24" s="266">
        <f>'DOANH THU'!C25-CHI!C24</f>
        <v>12527560</v>
      </c>
      <c r="C24" s="296">
        <f t="shared" si="2"/>
        <v>860000</v>
      </c>
      <c r="D24" s="268"/>
      <c r="E24" s="299">
        <f>40000+80000+40000+65000+15000+50000+172000+30000+50000+55000+172000</f>
        <v>769000</v>
      </c>
      <c r="F24" s="293">
        <v>2585560.0</v>
      </c>
      <c r="G24" s="271">
        <v>5406000.0</v>
      </c>
      <c r="H24" s="304">
        <v>792000.0</v>
      </c>
      <c r="I24" s="273">
        <f>60000+210000+400000+1400000+45000</f>
        <v>2115000</v>
      </c>
      <c r="J24" s="305"/>
      <c r="K24" s="301"/>
      <c r="L24" s="287"/>
      <c r="M24" s="288"/>
      <c r="N24" s="278"/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</row>
    <row r="25" ht="15.75" customHeight="1">
      <c r="A25" s="265">
        <v>44796.0</v>
      </c>
      <c r="B25" s="266">
        <f>'DOANH THU'!C26-CHI!C25</f>
        <v>13451857</v>
      </c>
      <c r="C25" s="296">
        <f t="shared" si="2"/>
        <v>2087197</v>
      </c>
      <c r="D25" s="268"/>
      <c r="E25" s="299">
        <v>2717000.0</v>
      </c>
      <c r="F25" s="293">
        <v>2892660.0</v>
      </c>
      <c r="G25" s="271">
        <v>4559000.0</v>
      </c>
      <c r="H25" s="304">
        <v>1196000.0</v>
      </c>
      <c r="I25" s="273"/>
      <c r="J25" s="302"/>
      <c r="K25" s="301"/>
      <c r="L25" s="287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</row>
    <row r="26" ht="15.75" customHeight="1">
      <c r="A26" s="265">
        <v>44797.0</v>
      </c>
      <c r="B26" s="266">
        <f>'DOANH THU'!C27-CHI!C26</f>
        <v>12330700</v>
      </c>
      <c r="C26" s="296">
        <f t="shared" si="2"/>
        <v>1336000</v>
      </c>
      <c r="D26" s="268"/>
      <c r="E26" s="299">
        <f>350000+60000+55000+40000+135000</f>
        <v>640000</v>
      </c>
      <c r="F26" s="293">
        <v>2149700.0</v>
      </c>
      <c r="G26" s="271">
        <v>6075000.0</v>
      </c>
      <c r="H26" s="304">
        <v>1219000.0</v>
      </c>
      <c r="I26" s="307">
        <f>200000+500000+55000+156000</f>
        <v>911000</v>
      </c>
      <c r="J26" s="308"/>
      <c r="K26" s="301"/>
      <c r="L26" s="287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</row>
    <row r="27" ht="15.75" customHeight="1">
      <c r="A27" s="265">
        <v>44798.0</v>
      </c>
      <c r="B27" s="266"/>
      <c r="C27" s="296"/>
      <c r="D27" s="268"/>
      <c r="E27" s="299"/>
      <c r="F27" s="293"/>
      <c r="G27" s="271"/>
      <c r="H27" s="304"/>
      <c r="I27" s="273"/>
      <c r="J27" s="308"/>
      <c r="K27" s="301"/>
      <c r="L27" s="287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</row>
    <row r="28" ht="15.75" customHeight="1">
      <c r="A28" s="265">
        <v>44799.0</v>
      </c>
      <c r="B28" s="266"/>
      <c r="C28" s="296"/>
      <c r="D28" s="268"/>
      <c r="E28" s="299"/>
      <c r="F28" s="293"/>
      <c r="G28" s="271"/>
      <c r="H28" s="304"/>
      <c r="I28" s="273"/>
      <c r="J28" s="308"/>
      <c r="K28" s="301"/>
      <c r="L28" s="287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</row>
    <row r="29" ht="15.75" customHeight="1">
      <c r="A29" s="265">
        <v>44800.0</v>
      </c>
      <c r="B29" s="266"/>
      <c r="C29" s="296"/>
      <c r="D29" s="268"/>
      <c r="E29" s="299"/>
      <c r="F29" s="293"/>
      <c r="G29" s="271"/>
      <c r="H29" s="304"/>
      <c r="I29" s="273"/>
      <c r="J29" s="300"/>
      <c r="K29" s="309"/>
      <c r="L29" s="287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</row>
    <row r="30" ht="15.75" customHeight="1">
      <c r="A30" s="265">
        <v>44801.0</v>
      </c>
      <c r="B30" s="266"/>
      <c r="C30" s="296"/>
      <c r="D30" s="268"/>
      <c r="E30" s="299"/>
      <c r="F30" s="293"/>
      <c r="G30" s="271"/>
      <c r="H30" s="304"/>
      <c r="I30" s="273"/>
      <c r="J30" s="308"/>
      <c r="K30" s="301"/>
      <c r="L30" s="287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</row>
    <row r="31" ht="15.75" customHeight="1">
      <c r="A31" s="265">
        <v>44802.0</v>
      </c>
      <c r="B31" s="266"/>
      <c r="C31" s="296"/>
      <c r="D31" s="268"/>
      <c r="E31" s="299"/>
      <c r="F31" s="293"/>
      <c r="G31" s="271"/>
      <c r="H31" s="304"/>
      <c r="I31" s="273"/>
      <c r="J31" s="300"/>
      <c r="K31" s="301"/>
      <c r="L31" s="287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</row>
    <row r="32" ht="15.75" customHeight="1">
      <c r="A32" s="265">
        <v>44803.0</v>
      </c>
      <c r="B32" s="266"/>
      <c r="C32" s="296"/>
      <c r="D32" s="268"/>
      <c r="E32" s="299"/>
      <c r="F32" s="293"/>
      <c r="G32" s="271"/>
      <c r="H32" s="304"/>
      <c r="I32" s="310"/>
      <c r="J32" s="300"/>
      <c r="K32" s="287"/>
      <c r="L32" s="287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</row>
    <row r="33" ht="15.75" customHeight="1">
      <c r="A33" s="265">
        <v>44804.0</v>
      </c>
      <c r="B33" s="266"/>
      <c r="C33" s="296"/>
      <c r="D33" s="268"/>
      <c r="E33" s="299"/>
      <c r="F33" s="293"/>
      <c r="G33" s="271"/>
      <c r="H33" s="304"/>
      <c r="I33" s="311"/>
      <c r="J33" s="312" t="s">
        <v>258</v>
      </c>
      <c r="K33" s="313">
        <f>SUM(K4+K5+K6+K7+K8+K9+K10+K11+K12+K13+K14+K15+K16+K17+K18+K19+K20+K21+K22+K23+K24+K25+K26+K27+K28+K29+K30+K31+K32)</f>
        <v>36656782</v>
      </c>
      <c r="L33" s="314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</row>
    <row r="34" ht="15.75" customHeight="1">
      <c r="A34" s="315"/>
      <c r="B34" s="316"/>
      <c r="C34" s="317"/>
      <c r="D34" s="318"/>
      <c r="E34" s="319"/>
      <c r="F34" s="319"/>
      <c r="G34" s="319"/>
      <c r="H34" s="319"/>
      <c r="I34" s="319"/>
      <c r="J34" s="320" t="s">
        <v>259</v>
      </c>
      <c r="K34" s="321">
        <f>K2-K33</f>
        <v>22532218</v>
      </c>
      <c r="M34" s="322">
        <f>SUM(K34:L34)</f>
        <v>22532218</v>
      </c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</row>
    <row r="35" ht="24.0" customHeight="1">
      <c r="A35" s="315"/>
      <c r="B35" s="323" t="s">
        <v>260</v>
      </c>
      <c r="C35" s="324" t="s">
        <v>261</v>
      </c>
      <c r="D35" s="325" t="s">
        <v>262</v>
      </c>
      <c r="E35" s="326"/>
      <c r="F35" s="319"/>
      <c r="G35" s="319"/>
      <c r="H35" s="319"/>
      <c r="I35" s="319"/>
      <c r="J35" s="278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</row>
    <row r="36" ht="15.75" customHeight="1">
      <c r="A36" s="315"/>
      <c r="B36" s="327"/>
      <c r="C36" s="328">
        <f>SUM(C37+C38+C39+C40+C41+C42+C43+C44+C45+C46+C47+C48+C49+C50+C51+C52+C53+C54+C55+C56+C57+C58+C59+C60+C61+C62+C63+C64+C65+C66+C67)</f>
        <v>24534750</v>
      </c>
      <c r="D36" s="329"/>
      <c r="E36" s="326"/>
      <c r="F36" s="319"/>
      <c r="G36" s="319"/>
      <c r="H36" s="319"/>
      <c r="I36" s="319"/>
      <c r="J36" s="27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</row>
    <row r="37" ht="15.75" customHeight="1">
      <c r="A37" s="315"/>
      <c r="B37" s="330">
        <v>44774.0</v>
      </c>
      <c r="C37" s="272"/>
      <c r="D37" s="329"/>
      <c r="E37" s="326"/>
      <c r="F37" s="319"/>
      <c r="G37" s="319"/>
      <c r="H37" s="319"/>
      <c r="I37" s="319"/>
      <c r="J37" s="27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</row>
    <row r="38" ht="15.75" customHeight="1">
      <c r="A38" s="315"/>
      <c r="B38" s="330">
        <v>44775.0</v>
      </c>
      <c r="C38" s="272"/>
      <c r="D38" s="329"/>
      <c r="E38" s="326"/>
      <c r="F38" s="319"/>
      <c r="G38" s="319"/>
      <c r="H38" s="319"/>
      <c r="I38" s="319"/>
      <c r="J38" s="278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</row>
    <row r="39" ht="15.75" customHeight="1">
      <c r="A39" s="315"/>
      <c r="B39" s="330">
        <v>44776.0</v>
      </c>
      <c r="C39" s="272"/>
      <c r="D39" s="329"/>
      <c r="E39" s="326"/>
      <c r="F39" s="319"/>
      <c r="G39" s="319"/>
      <c r="H39" s="319"/>
      <c r="I39" s="319"/>
      <c r="J39" s="27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</row>
    <row r="40" ht="15.75" customHeight="1">
      <c r="A40" s="315"/>
      <c r="B40" s="330">
        <v>44777.0</v>
      </c>
      <c r="C40" s="272"/>
      <c r="D40" s="329"/>
      <c r="E40" s="326"/>
      <c r="F40" s="319"/>
      <c r="G40" s="319"/>
      <c r="H40" s="319"/>
      <c r="I40" s="319"/>
      <c r="J40" s="278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</row>
    <row r="41" ht="15.75" customHeight="1">
      <c r="A41" s="331"/>
      <c r="B41" s="330">
        <v>44778.0</v>
      </c>
      <c r="C41" s="272"/>
      <c r="D41" s="329"/>
      <c r="E41" s="326"/>
      <c r="F41" s="319"/>
      <c r="G41" s="319"/>
      <c r="H41" s="319"/>
      <c r="I41" s="319"/>
      <c r="J41" s="278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</row>
    <row r="42" ht="15.75" customHeight="1">
      <c r="A42" s="315"/>
      <c r="B42" s="330">
        <v>44779.0</v>
      </c>
      <c r="C42" s="272"/>
      <c r="D42" s="329"/>
      <c r="E42" s="326"/>
      <c r="F42" s="319"/>
      <c r="G42" s="319"/>
      <c r="H42" s="319"/>
      <c r="I42" s="319"/>
      <c r="J42" s="278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</row>
    <row r="43" ht="15.75" customHeight="1">
      <c r="A43" s="332"/>
      <c r="B43" s="330">
        <v>44780.0</v>
      </c>
      <c r="C43" s="272"/>
      <c r="D43" s="329"/>
      <c r="E43" s="326"/>
      <c r="F43" s="319"/>
      <c r="G43" s="319"/>
      <c r="H43" s="319"/>
      <c r="I43" s="319"/>
      <c r="J43" s="278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</row>
    <row r="44" ht="15.75" customHeight="1">
      <c r="A44" s="332"/>
      <c r="B44" s="330">
        <v>44781.0</v>
      </c>
      <c r="C44" s="272"/>
      <c r="D44" s="329"/>
      <c r="E44" s="326"/>
      <c r="F44" s="319"/>
      <c r="G44" s="319"/>
      <c r="H44" s="319"/>
      <c r="I44" s="319"/>
      <c r="J44" s="278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</row>
    <row r="45" ht="15.75" customHeight="1">
      <c r="A45" s="332"/>
      <c r="B45" s="330">
        <v>44782.0</v>
      </c>
      <c r="C45" s="272"/>
      <c r="D45" s="329"/>
      <c r="E45" s="326"/>
      <c r="F45" s="319"/>
      <c r="G45" s="319"/>
      <c r="H45" s="319"/>
      <c r="I45" s="319"/>
      <c r="J45" s="278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</row>
    <row r="46" ht="15.75" customHeight="1">
      <c r="A46" s="332"/>
      <c r="B46" s="330">
        <v>44783.0</v>
      </c>
      <c r="C46" s="272"/>
      <c r="D46" s="329"/>
      <c r="E46" s="326"/>
      <c r="F46" s="319"/>
      <c r="G46" s="319"/>
      <c r="H46" s="319"/>
      <c r="I46" s="319"/>
      <c r="J46" s="278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  <c r="AA46" s="306"/>
      <c r="AB46" s="306"/>
    </row>
    <row r="47" ht="15.75" customHeight="1">
      <c r="A47" s="331"/>
      <c r="B47" s="330">
        <v>44784.0</v>
      </c>
      <c r="C47" s="272"/>
      <c r="D47" s="329"/>
      <c r="E47" s="326"/>
      <c r="F47" s="319"/>
      <c r="G47" s="319"/>
      <c r="H47" s="319"/>
      <c r="I47" s="319"/>
      <c r="J47" s="278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</row>
    <row r="48" ht="15.75" customHeight="1">
      <c r="A48" s="331"/>
      <c r="B48" s="330">
        <v>44785.0</v>
      </c>
      <c r="C48" s="272"/>
      <c r="D48" s="329"/>
      <c r="E48" s="326"/>
      <c r="F48" s="319"/>
      <c r="G48" s="319"/>
      <c r="H48" s="319"/>
      <c r="I48" s="319"/>
      <c r="J48" s="278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  <c r="AA48" s="306"/>
      <c r="AB48" s="306"/>
    </row>
    <row r="49" ht="15.75" customHeight="1">
      <c r="A49" s="332"/>
      <c r="B49" s="330">
        <v>44786.0</v>
      </c>
      <c r="C49" s="272"/>
      <c r="D49" s="329"/>
      <c r="E49" s="326"/>
      <c r="F49" s="319"/>
      <c r="G49" s="319"/>
      <c r="H49" s="319"/>
      <c r="I49" s="319"/>
      <c r="J49" s="278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</row>
    <row r="50" ht="15.75" customHeight="1">
      <c r="A50" s="331"/>
      <c r="B50" s="330">
        <v>44787.0</v>
      </c>
      <c r="C50" s="272"/>
      <c r="D50" s="329"/>
      <c r="E50" s="326"/>
      <c r="F50" s="319"/>
      <c r="G50" s="319"/>
      <c r="H50" s="319"/>
      <c r="I50" s="319"/>
      <c r="J50" s="278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  <c r="AA50" s="306"/>
      <c r="AB50" s="306"/>
    </row>
    <row r="51" ht="15.75" customHeight="1">
      <c r="A51" s="332"/>
      <c r="B51" s="330">
        <v>44788.0</v>
      </c>
      <c r="C51" s="272"/>
      <c r="D51" s="329"/>
      <c r="E51" s="326"/>
      <c r="F51" s="319"/>
      <c r="G51" s="319"/>
      <c r="H51" s="319"/>
      <c r="I51" s="319"/>
      <c r="J51" s="278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  <c r="AA51" s="306"/>
      <c r="AB51" s="306"/>
    </row>
    <row r="52" ht="15.75" customHeight="1">
      <c r="A52" s="332"/>
      <c r="B52" s="330">
        <v>44789.0</v>
      </c>
      <c r="C52" s="272"/>
      <c r="D52" s="329"/>
      <c r="E52" s="326"/>
      <c r="F52" s="319"/>
      <c r="G52" s="319"/>
      <c r="H52" s="319"/>
      <c r="I52" s="319"/>
      <c r="J52" s="278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  <c r="AA52" s="306"/>
      <c r="AB52" s="306"/>
    </row>
    <row r="53" ht="15.75" customHeight="1">
      <c r="A53" s="332"/>
      <c r="B53" s="330">
        <v>44790.0</v>
      </c>
      <c r="C53" s="333">
        <v>1473000.0</v>
      </c>
      <c r="D53" s="334" t="s">
        <v>263</v>
      </c>
      <c r="E53" s="326"/>
      <c r="F53" s="319"/>
      <c r="G53" s="319"/>
      <c r="H53" s="319"/>
      <c r="I53" s="319"/>
      <c r="J53" s="278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</row>
    <row r="54" ht="15.75" customHeight="1">
      <c r="A54" s="332"/>
      <c r="B54" s="330">
        <v>44791.0</v>
      </c>
      <c r="C54" s="333">
        <v>1728000.0</v>
      </c>
      <c r="D54" s="334" t="s">
        <v>263</v>
      </c>
      <c r="E54" s="326"/>
      <c r="F54" s="319"/>
      <c r="G54" s="319"/>
      <c r="H54" s="319"/>
      <c r="I54" s="319"/>
      <c r="J54" s="278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  <c r="AA54" s="306"/>
      <c r="AB54" s="306"/>
    </row>
    <row r="55" ht="15.75" customHeight="1">
      <c r="A55" s="335"/>
      <c r="B55" s="330">
        <v>44792.0</v>
      </c>
      <c r="C55" s="333">
        <v>3903000.0</v>
      </c>
      <c r="D55" s="334" t="s">
        <v>263</v>
      </c>
      <c r="E55" s="336"/>
      <c r="F55" s="337"/>
      <c r="G55" s="337"/>
      <c r="H55" s="337"/>
      <c r="I55" s="337"/>
      <c r="J55" s="338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</row>
    <row r="56" ht="15.75" customHeight="1">
      <c r="A56" s="339"/>
      <c r="B56" s="330">
        <v>44793.0</v>
      </c>
      <c r="C56" s="333">
        <v>2966250.0</v>
      </c>
      <c r="D56" s="334" t="s">
        <v>263</v>
      </c>
      <c r="E56" s="336"/>
      <c r="F56" s="337"/>
      <c r="G56" s="337"/>
      <c r="H56" s="337"/>
      <c r="I56" s="337"/>
      <c r="J56" s="338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</row>
    <row r="57" ht="15.75" customHeight="1">
      <c r="A57" s="340"/>
      <c r="B57" s="330">
        <v>44794.0</v>
      </c>
      <c r="C57" s="341"/>
      <c r="D57" s="334" t="s">
        <v>263</v>
      </c>
      <c r="E57" s="336"/>
      <c r="F57" s="337"/>
      <c r="G57" s="337"/>
      <c r="H57" s="337"/>
      <c r="I57" s="337"/>
      <c r="J57" s="338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</row>
    <row r="58" ht="15.75" customHeight="1">
      <c r="A58" s="335"/>
      <c r="B58" s="330">
        <v>44795.0</v>
      </c>
      <c r="C58" s="333">
        <v>2336250.0</v>
      </c>
      <c r="D58" s="334" t="s">
        <v>263</v>
      </c>
      <c r="E58" s="336"/>
      <c r="F58" s="337"/>
      <c r="G58" s="337"/>
      <c r="H58" s="337"/>
      <c r="I58" s="337"/>
      <c r="J58" s="338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</row>
    <row r="59" ht="15.75" customHeight="1">
      <c r="A59" s="340"/>
      <c r="B59" s="330">
        <v>44796.0</v>
      </c>
      <c r="C59" s="272">
        <v>8073750.0</v>
      </c>
      <c r="D59" s="329"/>
      <c r="E59" s="336"/>
      <c r="F59" s="337"/>
      <c r="G59" s="337"/>
      <c r="H59" s="337"/>
      <c r="I59" s="337"/>
      <c r="J59" s="338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</row>
    <row r="60" ht="15.75" customHeight="1">
      <c r="A60" s="340"/>
      <c r="B60" s="330">
        <v>44797.0</v>
      </c>
      <c r="C60" s="272">
        <v>4054500.0</v>
      </c>
      <c r="D60" s="329"/>
      <c r="E60" s="336"/>
      <c r="F60" s="337"/>
      <c r="G60" s="337"/>
      <c r="H60" s="337"/>
      <c r="I60" s="337"/>
      <c r="J60" s="338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</row>
    <row r="61" ht="15.75" customHeight="1">
      <c r="A61" s="340"/>
      <c r="B61" s="330">
        <v>44798.0</v>
      </c>
      <c r="C61" s="272"/>
      <c r="D61" s="329"/>
      <c r="E61" s="336"/>
      <c r="F61" s="337"/>
      <c r="G61" s="337"/>
      <c r="H61" s="337"/>
      <c r="I61" s="337"/>
      <c r="J61" s="338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</row>
    <row r="62" ht="15.75" customHeight="1">
      <c r="A62" s="335"/>
      <c r="B62" s="330">
        <v>44799.0</v>
      </c>
      <c r="C62" s="272"/>
      <c r="D62" s="329"/>
      <c r="E62" s="336"/>
      <c r="F62" s="337"/>
      <c r="G62" s="337"/>
      <c r="H62" s="337"/>
      <c r="I62" s="337"/>
      <c r="J62" s="338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</row>
    <row r="63" ht="15.75" customHeight="1">
      <c r="A63" s="340"/>
      <c r="B63" s="330">
        <v>44800.0</v>
      </c>
      <c r="C63" s="272"/>
      <c r="D63" s="329"/>
      <c r="E63" s="336"/>
      <c r="F63" s="337"/>
      <c r="G63" s="337"/>
      <c r="H63" s="337"/>
      <c r="I63" s="337"/>
      <c r="J63" s="338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</row>
    <row r="64" ht="15.75" customHeight="1">
      <c r="A64" s="340"/>
      <c r="B64" s="330">
        <v>44801.0</v>
      </c>
      <c r="C64" s="272"/>
      <c r="D64" s="329"/>
      <c r="E64" s="336"/>
      <c r="F64" s="337"/>
      <c r="G64" s="337"/>
      <c r="H64" s="337"/>
      <c r="I64" s="337"/>
      <c r="J64" s="338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</row>
    <row r="65" ht="15.75" customHeight="1">
      <c r="A65" s="340"/>
      <c r="B65" s="330">
        <v>44802.0</v>
      </c>
      <c r="C65" s="272"/>
      <c r="D65" s="329"/>
      <c r="E65" s="336"/>
      <c r="F65" s="337"/>
      <c r="G65" s="337"/>
      <c r="H65" s="337"/>
      <c r="I65" s="337"/>
      <c r="J65" s="338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</row>
    <row r="66" ht="15.75" customHeight="1">
      <c r="A66" s="340"/>
      <c r="B66" s="330">
        <v>44803.0</v>
      </c>
      <c r="C66" s="272"/>
      <c r="D66" s="329"/>
      <c r="E66" s="336"/>
      <c r="F66" s="337"/>
      <c r="G66" s="337"/>
      <c r="H66" s="337"/>
      <c r="I66" s="337"/>
      <c r="J66" s="338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</row>
    <row r="67" ht="15.75" customHeight="1">
      <c r="A67" s="340"/>
      <c r="B67" s="330">
        <v>44804.0</v>
      </c>
      <c r="C67" s="272"/>
      <c r="D67" s="329"/>
      <c r="E67" s="336"/>
      <c r="F67" s="337"/>
      <c r="G67" s="337"/>
      <c r="H67" s="337"/>
      <c r="I67" s="337"/>
      <c r="J67" s="338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</row>
    <row r="68" ht="15.75" customHeight="1">
      <c r="A68" s="340"/>
      <c r="B68" s="342"/>
      <c r="C68" s="343"/>
      <c r="D68" s="344"/>
      <c r="E68" s="337"/>
      <c r="F68" s="337"/>
      <c r="G68" s="337"/>
      <c r="H68" s="337"/>
      <c r="I68" s="337"/>
      <c r="J68" s="338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</row>
    <row r="69" ht="15.75" customHeight="1">
      <c r="A69" s="335"/>
      <c r="B69" s="342"/>
      <c r="C69" s="343"/>
      <c r="D69" s="345"/>
      <c r="E69" s="337"/>
      <c r="F69" s="337"/>
      <c r="G69" s="337"/>
      <c r="H69" s="337"/>
      <c r="I69" s="337"/>
      <c r="J69" s="338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</row>
    <row r="70" ht="15.75" customHeight="1">
      <c r="A70" s="340"/>
      <c r="B70" s="342"/>
      <c r="C70" s="343"/>
      <c r="D70" s="345"/>
      <c r="E70" s="337"/>
      <c r="F70" s="337"/>
      <c r="G70" s="337"/>
      <c r="H70" s="337"/>
      <c r="I70" s="337"/>
      <c r="J70" s="338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</row>
    <row r="71" ht="15.75" customHeight="1">
      <c r="A71" s="340"/>
      <c r="B71" s="342"/>
      <c r="C71" s="343"/>
      <c r="D71" s="345"/>
      <c r="E71" s="337"/>
      <c r="F71" s="337"/>
      <c r="G71" s="337"/>
      <c r="H71" s="337"/>
      <c r="I71" s="337"/>
      <c r="J71" s="338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</row>
    <row r="72" ht="15.75" customHeight="1">
      <c r="A72" s="340"/>
      <c r="B72" s="342"/>
      <c r="C72" s="343"/>
      <c r="D72" s="345"/>
      <c r="E72" s="337"/>
      <c r="F72" s="337"/>
      <c r="G72" s="337"/>
      <c r="H72" s="337"/>
      <c r="I72" s="337"/>
      <c r="J72" s="338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</row>
    <row r="73" ht="15.75" customHeight="1">
      <c r="A73" s="340"/>
      <c r="B73" s="342"/>
      <c r="C73" s="343"/>
      <c r="D73" s="345"/>
      <c r="E73" s="337"/>
      <c r="F73" s="337"/>
      <c r="G73" s="337"/>
      <c r="H73" s="337"/>
      <c r="I73" s="337"/>
      <c r="J73" s="338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</row>
    <row r="74" ht="15.75" customHeight="1">
      <c r="A74" s="340"/>
      <c r="B74" s="342"/>
      <c r="C74" s="343"/>
      <c r="D74" s="345"/>
      <c r="E74" s="337"/>
      <c r="F74" s="337"/>
      <c r="G74" s="337"/>
      <c r="H74" s="337"/>
      <c r="I74" s="337"/>
      <c r="J74" s="338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</row>
    <row r="75" ht="15.75" customHeight="1">
      <c r="A75" s="340"/>
      <c r="B75" s="342"/>
      <c r="C75" s="343"/>
      <c r="D75" s="345"/>
      <c r="E75" s="337"/>
      <c r="F75" s="337"/>
      <c r="G75" s="337"/>
      <c r="H75" s="337"/>
      <c r="I75" s="337"/>
      <c r="J75" s="338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</row>
    <row r="76" ht="15.75" customHeight="1">
      <c r="A76" s="335"/>
      <c r="B76" s="342"/>
      <c r="C76" s="343"/>
      <c r="D76" s="345"/>
      <c r="E76" s="337"/>
      <c r="F76" s="337"/>
      <c r="G76" s="337"/>
      <c r="H76" s="337"/>
      <c r="I76" s="337"/>
      <c r="J76" s="338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</row>
    <row r="77" ht="15.75" customHeight="1">
      <c r="A77" s="340"/>
      <c r="B77" s="342"/>
      <c r="C77" s="343"/>
      <c r="D77" s="345"/>
      <c r="E77" s="337"/>
      <c r="F77" s="337"/>
      <c r="G77" s="337"/>
      <c r="H77" s="337"/>
      <c r="I77" s="337"/>
      <c r="J77" s="338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</row>
    <row r="78" ht="15.75" customHeight="1">
      <c r="A78" s="340"/>
      <c r="B78" s="342"/>
      <c r="C78" s="343"/>
      <c r="D78" s="345"/>
      <c r="E78" s="337"/>
      <c r="F78" s="337"/>
      <c r="G78" s="337"/>
      <c r="H78" s="337"/>
      <c r="I78" s="337"/>
      <c r="J78" s="338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</row>
    <row r="79" ht="15.75" customHeight="1">
      <c r="A79" s="340"/>
      <c r="B79" s="342"/>
      <c r="C79" s="343"/>
      <c r="D79" s="345"/>
      <c r="E79" s="337"/>
      <c r="F79" s="337"/>
      <c r="G79" s="337"/>
      <c r="H79" s="337"/>
      <c r="I79" s="337"/>
      <c r="J79" s="338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</row>
    <row r="80" ht="15.75" customHeight="1">
      <c r="A80" s="340"/>
      <c r="B80" s="342"/>
      <c r="C80" s="343"/>
      <c r="D80" s="345"/>
      <c r="E80" s="337"/>
      <c r="F80" s="337"/>
      <c r="G80" s="337"/>
      <c r="H80" s="337"/>
      <c r="I80" s="337"/>
      <c r="J80" s="338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</row>
    <row r="81" ht="15.75" customHeight="1">
      <c r="A81" s="340"/>
      <c r="B81" s="342"/>
      <c r="C81" s="343"/>
      <c r="D81" s="345"/>
      <c r="E81" s="337"/>
      <c r="F81" s="337"/>
      <c r="G81" s="337"/>
      <c r="H81" s="337"/>
      <c r="I81" s="337"/>
      <c r="J81" s="338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</row>
    <row r="82" ht="15.75" customHeight="1">
      <c r="A82" s="340"/>
      <c r="B82" s="342"/>
      <c r="C82" s="343"/>
      <c r="D82" s="345"/>
      <c r="E82" s="337"/>
      <c r="F82" s="337"/>
      <c r="G82" s="337"/>
      <c r="H82" s="337"/>
      <c r="I82" s="337"/>
      <c r="J82" s="338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</row>
    <row r="83" ht="15.75" customHeight="1">
      <c r="A83" s="340"/>
      <c r="B83" s="342"/>
      <c r="C83" s="343"/>
      <c r="D83" s="345"/>
      <c r="E83" s="337"/>
      <c r="F83" s="337"/>
      <c r="G83" s="337"/>
      <c r="H83" s="337"/>
      <c r="I83" s="337"/>
      <c r="J83" s="338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</row>
    <row r="84" ht="15.75" customHeight="1">
      <c r="A84" s="340"/>
      <c r="B84" s="342"/>
      <c r="C84" s="343"/>
      <c r="D84" s="345"/>
      <c r="E84" s="337"/>
      <c r="F84" s="337"/>
      <c r="G84" s="337"/>
      <c r="H84" s="337"/>
      <c r="I84" s="337"/>
      <c r="J84" s="338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</row>
    <row r="85" ht="15.75" customHeight="1">
      <c r="A85" s="340"/>
      <c r="B85" s="342"/>
      <c r="C85" s="343"/>
      <c r="D85" s="345"/>
      <c r="E85" s="337"/>
      <c r="F85" s="337"/>
      <c r="G85" s="337"/>
      <c r="H85" s="337"/>
      <c r="I85" s="337"/>
      <c r="J85" s="338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</row>
    <row r="86" ht="15.75" customHeight="1">
      <c r="A86" s="340"/>
      <c r="B86" s="342"/>
      <c r="C86" s="343"/>
      <c r="D86" s="345"/>
      <c r="E86" s="337"/>
      <c r="F86" s="337"/>
      <c r="G86" s="337"/>
      <c r="H86" s="337"/>
      <c r="I86" s="337"/>
      <c r="J86" s="338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</row>
    <row r="87" ht="15.75" customHeight="1">
      <c r="A87" s="339"/>
      <c r="B87" s="342"/>
      <c r="C87" s="343"/>
      <c r="D87" s="345"/>
      <c r="E87" s="337"/>
      <c r="F87" s="337"/>
      <c r="G87" s="337"/>
      <c r="H87" s="337"/>
      <c r="I87" s="337"/>
      <c r="J87" s="338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</row>
    <row r="88" ht="15.75" customHeight="1">
      <c r="A88" s="340"/>
      <c r="B88" s="342"/>
      <c r="C88" s="343"/>
      <c r="D88" s="345"/>
      <c r="E88" s="337"/>
      <c r="F88" s="337"/>
      <c r="G88" s="337"/>
      <c r="H88" s="337"/>
      <c r="I88" s="337"/>
      <c r="J88" s="338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</row>
    <row r="89" ht="15.75" customHeight="1">
      <c r="A89" s="340"/>
      <c r="B89" s="342"/>
      <c r="C89" s="343"/>
      <c r="D89" s="345"/>
      <c r="E89" s="337"/>
      <c r="F89" s="337"/>
      <c r="G89" s="337"/>
      <c r="H89" s="337"/>
      <c r="I89" s="337"/>
      <c r="J89" s="338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</row>
    <row r="90" ht="15.75" customHeight="1">
      <c r="A90" s="340"/>
      <c r="B90" s="342"/>
      <c r="C90" s="343"/>
      <c r="D90" s="345"/>
      <c r="E90" s="337"/>
      <c r="F90" s="337"/>
      <c r="G90" s="337"/>
      <c r="H90" s="337"/>
      <c r="I90" s="337"/>
      <c r="J90" s="338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</row>
    <row r="91" ht="15.75" customHeight="1">
      <c r="A91" s="340"/>
      <c r="B91" s="342"/>
      <c r="C91" s="343"/>
      <c r="D91" s="345"/>
      <c r="E91" s="337"/>
      <c r="F91" s="337"/>
      <c r="G91" s="337"/>
      <c r="H91" s="337"/>
      <c r="I91" s="337"/>
      <c r="J91" s="338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</row>
    <row r="92" ht="15.75" customHeight="1">
      <c r="A92" s="340"/>
      <c r="B92" s="342"/>
      <c r="C92" s="343"/>
      <c r="D92" s="345"/>
      <c r="E92" s="337"/>
      <c r="F92" s="337"/>
      <c r="G92" s="337"/>
      <c r="H92" s="337"/>
      <c r="I92" s="337"/>
      <c r="J92" s="338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</row>
    <row r="93" ht="15.75" customHeight="1">
      <c r="A93" s="335"/>
      <c r="B93" s="342"/>
      <c r="C93" s="343"/>
      <c r="D93" s="345"/>
      <c r="E93" s="337"/>
      <c r="F93" s="337"/>
      <c r="G93" s="337"/>
      <c r="H93" s="337"/>
      <c r="I93" s="337"/>
      <c r="J93" s="338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</row>
    <row r="94" ht="15.75" customHeight="1">
      <c r="A94" s="335"/>
      <c r="B94" s="342"/>
      <c r="C94" s="343"/>
      <c r="D94" s="345"/>
      <c r="E94" s="337"/>
      <c r="F94" s="337"/>
      <c r="G94" s="337"/>
      <c r="H94" s="337"/>
      <c r="I94" s="337"/>
      <c r="J94" s="338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</row>
    <row r="95" ht="15.75" customHeight="1">
      <c r="A95" s="340"/>
      <c r="B95" s="342"/>
      <c r="C95" s="343"/>
      <c r="D95" s="345"/>
      <c r="E95" s="337"/>
      <c r="F95" s="337"/>
      <c r="G95" s="337"/>
      <c r="H95" s="337"/>
      <c r="I95" s="337"/>
      <c r="J95" s="338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</row>
    <row r="96" ht="15.75" customHeight="1">
      <c r="A96" s="340"/>
      <c r="B96" s="342"/>
      <c r="C96" s="343"/>
      <c r="D96" s="345"/>
      <c r="E96" s="337"/>
      <c r="F96" s="337"/>
      <c r="G96" s="337"/>
      <c r="H96" s="337"/>
      <c r="I96" s="337"/>
      <c r="J96" s="338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</row>
    <row r="97" ht="15.75" customHeight="1">
      <c r="A97" s="340"/>
      <c r="B97" s="342"/>
      <c r="C97" s="343"/>
      <c r="D97" s="345"/>
      <c r="E97" s="337"/>
      <c r="F97" s="337"/>
      <c r="H97" s="337"/>
      <c r="I97" s="337"/>
      <c r="J97" s="338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</row>
    <row r="98" ht="15.75" customHeight="1">
      <c r="A98" s="339"/>
      <c r="B98" s="342"/>
      <c r="C98" s="343"/>
      <c r="D98" s="345"/>
      <c r="E98" s="337"/>
      <c r="F98" s="337"/>
      <c r="H98" s="337"/>
      <c r="I98" s="337"/>
      <c r="J98" s="338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</row>
    <row r="99" ht="15.75" customHeight="1">
      <c r="A99" s="335"/>
      <c r="B99" s="342"/>
      <c r="C99" s="343"/>
      <c r="D99" s="345"/>
      <c r="F99" s="337"/>
      <c r="H99" s="337"/>
      <c r="I99" s="337"/>
      <c r="J99" s="338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</row>
    <row r="100" ht="15.75" customHeight="1">
      <c r="A100" s="340"/>
      <c r="B100" s="342"/>
      <c r="C100" s="343"/>
      <c r="D100" s="345"/>
      <c r="F100" s="337"/>
      <c r="H100" s="337"/>
      <c r="I100" s="337"/>
      <c r="J100" s="338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</row>
    <row r="101" ht="15.75" customHeight="1">
      <c r="A101" s="340"/>
      <c r="B101" s="342"/>
      <c r="C101" s="343"/>
      <c r="D101" s="345"/>
      <c r="F101" s="337"/>
      <c r="H101" s="337"/>
      <c r="I101" s="337"/>
      <c r="J101" s="338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</row>
    <row r="102" ht="15.75" customHeight="1">
      <c r="A102" s="339"/>
      <c r="B102" s="342"/>
      <c r="C102" s="343"/>
      <c r="D102" s="345"/>
      <c r="F102" s="337"/>
      <c r="H102" s="337"/>
      <c r="I102" s="337"/>
      <c r="J102" s="338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</row>
    <row r="103" ht="15.75" customHeight="1">
      <c r="A103" s="339"/>
      <c r="B103" s="342"/>
      <c r="C103" s="343"/>
      <c r="D103" s="345"/>
      <c r="F103" s="337"/>
      <c r="H103" s="337"/>
      <c r="I103" s="337"/>
      <c r="J103" s="338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</row>
    <row r="104" ht="15.75" customHeight="1">
      <c r="A104" s="339"/>
      <c r="B104" s="342"/>
      <c r="C104" s="343"/>
      <c r="D104" s="345"/>
      <c r="F104" s="337"/>
      <c r="H104" s="337"/>
      <c r="I104" s="337"/>
      <c r="J104" s="338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</row>
    <row r="105" ht="15.75" customHeight="1">
      <c r="A105" s="339"/>
      <c r="B105" s="342"/>
      <c r="C105" s="343"/>
      <c r="D105" s="345"/>
      <c r="F105" s="337"/>
      <c r="H105" s="337"/>
      <c r="I105" s="337"/>
      <c r="J105" s="338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</row>
    <row r="106" ht="15.75" customHeight="1">
      <c r="A106" s="339"/>
      <c r="B106" s="342"/>
      <c r="C106" s="343"/>
      <c r="D106" s="346"/>
      <c r="F106" s="337"/>
      <c r="H106" s="337"/>
      <c r="I106" s="337"/>
      <c r="J106" s="347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</row>
    <row r="107" ht="15.75" customHeight="1">
      <c r="A107" s="339"/>
      <c r="B107" s="342"/>
      <c r="C107" s="343"/>
      <c r="D107" s="346"/>
      <c r="F107" s="337"/>
      <c r="H107" s="337"/>
      <c r="I107" s="337"/>
      <c r="J107" s="347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</row>
    <row r="108" ht="15.75" customHeight="1">
      <c r="A108" s="339"/>
      <c r="B108" s="342"/>
      <c r="C108" s="343"/>
      <c r="D108" s="346"/>
      <c r="F108" s="337"/>
      <c r="H108" s="337"/>
      <c r="I108" s="337"/>
      <c r="J108" s="347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</row>
    <row r="109" ht="15.75" customHeight="1">
      <c r="A109" s="339"/>
      <c r="B109" s="342"/>
      <c r="C109" s="343"/>
      <c r="D109" s="346"/>
      <c r="F109" s="337"/>
      <c r="H109" s="337"/>
      <c r="I109" s="337"/>
      <c r="J109" s="347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</row>
    <row r="110" ht="15.75" customHeight="1">
      <c r="A110" s="339"/>
      <c r="B110" s="342"/>
      <c r="C110" s="343"/>
      <c r="D110" s="346"/>
      <c r="F110" s="337"/>
      <c r="H110" s="337"/>
      <c r="I110" s="337"/>
      <c r="J110" s="347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</row>
    <row r="111" ht="15.75" customHeight="1">
      <c r="A111" s="339"/>
      <c r="B111" s="342"/>
      <c r="C111" s="343"/>
      <c r="D111" s="346"/>
      <c r="F111" s="337"/>
      <c r="H111" s="337"/>
      <c r="I111" s="337"/>
      <c r="J111" s="347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</row>
    <row r="112" ht="15.75" customHeight="1">
      <c r="A112" s="339"/>
      <c r="B112" s="342"/>
      <c r="C112" s="343"/>
      <c r="D112" s="346"/>
      <c r="F112" s="337"/>
      <c r="H112" s="337"/>
      <c r="I112" s="337"/>
      <c r="J112" s="347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</row>
    <row r="113" ht="15.75" customHeight="1">
      <c r="A113" s="339"/>
      <c r="B113" s="342"/>
      <c r="C113" s="343"/>
      <c r="D113" s="346"/>
      <c r="F113" s="337"/>
      <c r="H113" s="337"/>
      <c r="I113" s="337"/>
      <c r="J113" s="347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</row>
    <row r="114" ht="15.75" customHeight="1">
      <c r="A114" s="339"/>
      <c r="B114" s="342"/>
      <c r="C114" s="343"/>
      <c r="D114" s="346"/>
      <c r="F114" s="337"/>
      <c r="H114" s="337"/>
      <c r="I114" s="337"/>
      <c r="J114" s="347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</row>
    <row r="115" ht="15.75" customHeight="1">
      <c r="A115" s="339"/>
      <c r="B115" s="342"/>
      <c r="C115" s="343"/>
      <c r="D115" s="346"/>
      <c r="F115" s="337"/>
      <c r="H115" s="337"/>
      <c r="I115" s="337"/>
      <c r="J115" s="347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</row>
    <row r="116" ht="15.75" customHeight="1">
      <c r="A116" s="339"/>
      <c r="B116" s="342"/>
      <c r="C116" s="343"/>
      <c r="D116" s="346"/>
      <c r="F116" s="337"/>
      <c r="H116" s="337"/>
      <c r="I116" s="337"/>
      <c r="J116" s="347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</row>
    <row r="117" ht="15.75" customHeight="1">
      <c r="A117" s="339"/>
      <c r="B117" s="342"/>
      <c r="C117" s="343"/>
      <c r="D117" s="346"/>
      <c r="F117" s="337"/>
      <c r="H117" s="337"/>
      <c r="I117" s="337"/>
      <c r="J117" s="347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</row>
    <row r="118" ht="15.75" customHeight="1">
      <c r="A118" s="339"/>
      <c r="B118" s="342"/>
      <c r="C118" s="343"/>
      <c r="D118" s="346"/>
      <c r="F118" s="337"/>
      <c r="H118" s="337"/>
      <c r="I118" s="337"/>
      <c r="J118" s="347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</row>
    <row r="119" ht="15.75" customHeight="1">
      <c r="A119" s="339"/>
      <c r="B119" s="342"/>
      <c r="C119" s="343"/>
      <c r="D119" s="346"/>
      <c r="F119" s="337"/>
      <c r="H119" s="337"/>
      <c r="I119" s="337"/>
      <c r="J119" s="347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</row>
    <row r="120" ht="15.75" customHeight="1">
      <c r="A120" s="339"/>
      <c r="B120" s="342"/>
      <c r="C120" s="343"/>
      <c r="D120" s="346"/>
      <c r="F120" s="337"/>
      <c r="H120" s="337"/>
      <c r="I120" s="337"/>
      <c r="J120" s="347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</row>
    <row r="121" ht="15.75" customHeight="1">
      <c r="A121" s="339"/>
      <c r="B121" s="342"/>
      <c r="C121" s="343"/>
      <c r="D121" s="346"/>
      <c r="F121" s="337"/>
      <c r="H121" s="337"/>
      <c r="I121" s="337"/>
      <c r="J121" s="347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</row>
    <row r="122" ht="15.75" customHeight="1">
      <c r="A122" s="339"/>
      <c r="B122" s="342"/>
      <c r="C122" s="343"/>
      <c r="D122" s="346"/>
      <c r="F122" s="337"/>
      <c r="H122" s="337"/>
      <c r="I122" s="337"/>
      <c r="J122" s="347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</row>
    <row r="123" ht="15.75" customHeight="1">
      <c r="A123" s="339"/>
      <c r="B123" s="342"/>
      <c r="C123" s="343"/>
      <c r="D123" s="346"/>
      <c r="F123" s="337"/>
      <c r="H123" s="337"/>
      <c r="I123" s="337"/>
      <c r="J123" s="347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</row>
    <row r="124" ht="15.75" customHeight="1">
      <c r="A124" s="339"/>
      <c r="B124" s="342"/>
      <c r="C124" s="343"/>
      <c r="D124" s="346"/>
      <c r="F124" s="337"/>
      <c r="H124" s="337"/>
      <c r="I124" s="337"/>
      <c r="J124" s="347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</row>
    <row r="125" ht="15.75" customHeight="1">
      <c r="A125" s="335"/>
      <c r="B125" s="342"/>
      <c r="C125" s="343"/>
      <c r="D125" s="346"/>
      <c r="F125" s="337"/>
      <c r="H125" s="337"/>
      <c r="I125" s="337"/>
      <c r="J125" s="347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</row>
    <row r="126" ht="15.75" customHeight="1">
      <c r="A126" s="339"/>
      <c r="B126" s="342"/>
      <c r="C126" s="343"/>
      <c r="D126" s="346"/>
      <c r="F126" s="337"/>
      <c r="H126" s="337"/>
      <c r="I126" s="337"/>
      <c r="J126" s="347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</row>
    <row r="127" ht="15.75" customHeight="1">
      <c r="A127" s="340"/>
      <c r="B127" s="342"/>
      <c r="C127" s="343"/>
      <c r="D127" s="346"/>
      <c r="F127" s="337"/>
      <c r="H127" s="337"/>
      <c r="I127" s="337"/>
      <c r="J127" s="347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</row>
    <row r="128" ht="15.75" customHeight="1">
      <c r="A128" s="340"/>
      <c r="B128" s="342"/>
      <c r="C128" s="343"/>
      <c r="D128" s="346"/>
      <c r="F128" s="337"/>
      <c r="H128" s="337"/>
      <c r="I128" s="337"/>
      <c r="J128" s="347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</row>
    <row r="129" ht="15.75" customHeight="1">
      <c r="A129" s="340"/>
      <c r="B129" s="342"/>
      <c r="C129" s="343"/>
      <c r="D129" s="346"/>
      <c r="F129" s="337"/>
      <c r="H129" s="337"/>
      <c r="I129" s="337"/>
      <c r="J129" s="347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</row>
    <row r="130" ht="15.75" customHeight="1">
      <c r="A130" s="340"/>
      <c r="B130" s="342"/>
      <c r="C130" s="343"/>
      <c r="D130" s="346"/>
      <c r="F130" s="337"/>
      <c r="H130" s="337"/>
      <c r="I130" s="337"/>
      <c r="J130" s="347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</row>
    <row r="131" ht="15.75" customHeight="1">
      <c r="A131" s="340"/>
      <c r="B131" s="342"/>
      <c r="C131" s="343"/>
      <c r="D131" s="346"/>
      <c r="F131" s="337"/>
      <c r="H131" s="337"/>
      <c r="I131" s="337"/>
      <c r="J131" s="347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</row>
    <row r="132" ht="15.75" customHeight="1">
      <c r="A132" s="339"/>
      <c r="B132" s="342"/>
      <c r="C132" s="343"/>
      <c r="D132" s="346"/>
      <c r="F132" s="337"/>
      <c r="H132" s="337"/>
      <c r="I132" s="337"/>
      <c r="J132" s="347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</row>
    <row r="133" ht="15.75" customHeight="1">
      <c r="A133" s="335"/>
      <c r="B133" s="342"/>
      <c r="C133" s="343"/>
      <c r="D133" s="346"/>
      <c r="F133" s="337"/>
      <c r="H133" s="337"/>
      <c r="I133" s="337"/>
      <c r="J133" s="347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</row>
    <row r="134" ht="15.75" customHeight="1">
      <c r="A134" s="340"/>
      <c r="B134" s="342"/>
      <c r="C134" s="343"/>
      <c r="D134" s="346"/>
      <c r="F134" s="337"/>
      <c r="H134" s="337"/>
      <c r="I134" s="337"/>
      <c r="J134" s="347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</row>
    <row r="135" ht="15.75" customHeight="1">
      <c r="A135" s="340"/>
      <c r="B135" s="342"/>
      <c r="C135" s="343"/>
      <c r="D135" s="346"/>
      <c r="F135" s="337"/>
      <c r="H135" s="337"/>
      <c r="I135" s="337"/>
      <c r="J135" s="347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</row>
    <row r="136" ht="15.75" customHeight="1">
      <c r="A136" s="340"/>
      <c r="B136" s="342"/>
      <c r="C136" s="343"/>
      <c r="D136" s="346"/>
      <c r="F136" s="337"/>
      <c r="H136" s="337"/>
      <c r="I136" s="337"/>
      <c r="J136" s="347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</row>
    <row r="137" ht="15.75" customHeight="1">
      <c r="A137" s="340"/>
      <c r="B137" s="342"/>
      <c r="C137" s="343"/>
      <c r="D137" s="346"/>
      <c r="F137" s="337"/>
      <c r="H137" s="337"/>
      <c r="I137" s="337"/>
      <c r="J137" s="347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</row>
    <row r="138" ht="15.75" customHeight="1">
      <c r="A138" s="340"/>
      <c r="B138" s="342"/>
      <c r="C138" s="343"/>
      <c r="D138" s="346"/>
      <c r="F138" s="337"/>
      <c r="H138" s="337"/>
      <c r="I138" s="337"/>
      <c r="J138" s="347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</row>
    <row r="139" ht="15.75" customHeight="1">
      <c r="A139" s="340"/>
      <c r="B139" s="342"/>
      <c r="C139" s="343"/>
      <c r="D139" s="346"/>
      <c r="F139" s="337"/>
      <c r="H139" s="337"/>
      <c r="I139" s="337"/>
      <c r="J139" s="347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</row>
    <row r="140" ht="15.75" customHeight="1">
      <c r="A140" s="339"/>
      <c r="B140" s="342"/>
      <c r="C140" s="343"/>
      <c r="D140" s="346"/>
      <c r="F140" s="337"/>
      <c r="H140" s="337"/>
      <c r="I140" s="337"/>
      <c r="J140" s="347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</row>
    <row r="141" ht="15.75" customHeight="1">
      <c r="A141" s="340"/>
      <c r="B141" s="342"/>
      <c r="C141" s="343"/>
      <c r="D141" s="346"/>
      <c r="F141" s="337"/>
      <c r="H141" s="337"/>
      <c r="I141" s="337"/>
      <c r="J141" s="347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</row>
    <row r="142" ht="15.75" customHeight="1">
      <c r="A142" s="339"/>
      <c r="B142" s="342"/>
      <c r="C142" s="343"/>
      <c r="D142" s="346"/>
      <c r="F142" s="337"/>
      <c r="H142" s="337"/>
      <c r="I142" s="337"/>
      <c r="J142" s="347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</row>
    <row r="143" ht="15.75" customHeight="1">
      <c r="A143" s="340"/>
      <c r="B143" s="342"/>
      <c r="C143" s="343"/>
      <c r="D143" s="346"/>
      <c r="F143" s="337"/>
      <c r="H143" s="337"/>
      <c r="I143" s="337"/>
      <c r="J143" s="347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</row>
    <row r="144" ht="15.75" customHeight="1">
      <c r="A144" s="340"/>
      <c r="B144" s="342"/>
      <c r="C144" s="343"/>
      <c r="D144" s="346"/>
      <c r="F144" s="337"/>
      <c r="H144" s="337"/>
      <c r="I144" s="337"/>
      <c r="J144" s="347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</row>
    <row r="145" ht="15.75" customHeight="1">
      <c r="A145" s="340"/>
      <c r="B145" s="342"/>
      <c r="C145" s="343"/>
      <c r="D145" s="346"/>
      <c r="F145" s="337"/>
      <c r="H145" s="337"/>
      <c r="I145" s="337"/>
      <c r="J145" s="347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</row>
    <row r="146" ht="15.75" customHeight="1">
      <c r="A146" s="335"/>
      <c r="B146" s="342"/>
      <c r="C146" s="343"/>
      <c r="D146" s="346"/>
      <c r="F146" s="337"/>
      <c r="H146" s="337"/>
      <c r="I146" s="337"/>
      <c r="J146" s="347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</row>
    <row r="147" ht="15.75" customHeight="1">
      <c r="A147" s="335"/>
      <c r="B147" s="342"/>
      <c r="C147" s="343"/>
      <c r="D147" s="346"/>
      <c r="F147" s="337"/>
      <c r="H147" s="337"/>
      <c r="I147" s="337"/>
      <c r="J147" s="347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</row>
    <row r="148" ht="15.75" customHeight="1">
      <c r="A148" s="340"/>
      <c r="B148" s="342"/>
      <c r="C148" s="343"/>
      <c r="D148" s="346"/>
      <c r="F148" s="337"/>
      <c r="H148" s="337"/>
      <c r="I148" s="337"/>
      <c r="J148" s="347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</row>
    <row r="149" ht="15.75" customHeight="1">
      <c r="A149" s="340"/>
      <c r="B149" s="342"/>
      <c r="C149" s="343"/>
      <c r="D149" s="346"/>
      <c r="F149" s="337"/>
      <c r="H149" s="337"/>
      <c r="I149" s="337"/>
      <c r="J149" s="347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</row>
    <row r="150" ht="15.75" customHeight="1">
      <c r="A150" s="335"/>
      <c r="B150" s="342"/>
      <c r="C150" s="343"/>
      <c r="D150" s="346"/>
      <c r="F150" s="337"/>
      <c r="H150" s="337"/>
      <c r="I150" s="337"/>
      <c r="J150" s="347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</row>
    <row r="151" ht="15.75" customHeight="1">
      <c r="A151" s="340"/>
      <c r="B151" s="342"/>
      <c r="C151" s="343"/>
      <c r="D151" s="346"/>
      <c r="F151" s="337"/>
      <c r="H151" s="337"/>
      <c r="I151" s="337"/>
      <c r="J151" s="347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</row>
    <row r="152" ht="15.75" customHeight="1">
      <c r="A152" s="340"/>
      <c r="B152" s="342"/>
      <c r="C152" s="343"/>
      <c r="D152" s="346"/>
      <c r="F152" s="337"/>
      <c r="H152" s="337"/>
      <c r="I152" s="337"/>
      <c r="J152" s="347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</row>
    <row r="153" ht="15.75" customHeight="1">
      <c r="A153" s="340"/>
      <c r="B153" s="342"/>
      <c r="C153" s="343"/>
      <c r="D153" s="346"/>
      <c r="F153" s="337"/>
      <c r="H153" s="337"/>
      <c r="I153" s="337"/>
      <c r="J153" s="347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</row>
    <row r="154" ht="15.75" customHeight="1">
      <c r="A154" s="339"/>
      <c r="B154" s="342"/>
      <c r="C154" s="343"/>
      <c r="D154" s="346"/>
      <c r="F154" s="337"/>
      <c r="H154" s="337"/>
      <c r="I154" s="337"/>
      <c r="J154" s="347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</row>
    <row r="155" ht="15.75" customHeight="1">
      <c r="A155" s="340"/>
      <c r="B155" s="342"/>
      <c r="C155" s="343"/>
      <c r="D155" s="346"/>
      <c r="F155" s="337"/>
      <c r="H155" s="337"/>
      <c r="I155" s="337"/>
      <c r="J155" s="347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</row>
    <row r="156" ht="15.75" customHeight="1">
      <c r="A156" s="340"/>
      <c r="B156" s="342"/>
      <c r="C156" s="343"/>
      <c r="D156" s="346"/>
      <c r="F156" s="337"/>
      <c r="H156" s="337"/>
      <c r="I156" s="337"/>
      <c r="J156" s="347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</row>
    <row r="157" ht="15.75" customHeight="1">
      <c r="A157" s="340"/>
      <c r="B157" s="342"/>
      <c r="C157" s="343"/>
      <c r="D157" s="346"/>
      <c r="F157" s="337"/>
      <c r="H157" s="337"/>
      <c r="I157" s="337"/>
      <c r="J157" s="347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</row>
    <row r="158" ht="15.75" customHeight="1">
      <c r="A158" s="340"/>
      <c r="B158" s="342"/>
      <c r="C158" s="343"/>
      <c r="D158" s="346"/>
      <c r="F158" s="337"/>
      <c r="H158" s="337"/>
      <c r="I158" s="337"/>
      <c r="J158" s="347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</row>
    <row r="159" ht="15.75" customHeight="1">
      <c r="A159" s="340"/>
      <c r="B159" s="342"/>
      <c r="C159" s="343"/>
      <c r="D159" s="346"/>
      <c r="F159" s="337"/>
      <c r="H159" s="337"/>
      <c r="I159" s="337"/>
      <c r="J159" s="347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</row>
    <row r="160" ht="15.75" customHeight="1">
      <c r="A160" s="335"/>
      <c r="B160" s="342"/>
      <c r="C160" s="343"/>
      <c r="D160" s="346"/>
      <c r="F160" s="337"/>
      <c r="H160" s="337"/>
      <c r="I160" s="337"/>
      <c r="J160" s="347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</row>
    <row r="161" ht="15.75" customHeight="1">
      <c r="A161" s="340"/>
      <c r="B161" s="342"/>
      <c r="C161" s="343"/>
      <c r="D161" s="346"/>
      <c r="F161" s="337"/>
      <c r="H161" s="337"/>
      <c r="I161" s="337"/>
      <c r="J161" s="347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</row>
    <row r="162" ht="15.75" customHeight="1">
      <c r="A162" s="335"/>
      <c r="B162" s="342"/>
      <c r="C162" s="343"/>
      <c r="D162" s="346"/>
      <c r="F162" s="337"/>
      <c r="H162" s="337"/>
      <c r="I162" s="337"/>
      <c r="J162" s="347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</row>
    <row r="163" ht="15.75" customHeight="1">
      <c r="A163" s="340"/>
      <c r="B163" s="342"/>
      <c r="C163" s="343"/>
      <c r="D163" s="346"/>
      <c r="F163" s="337"/>
      <c r="H163" s="337"/>
      <c r="I163" s="337"/>
      <c r="J163" s="347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</row>
    <row r="164" ht="15.75" customHeight="1">
      <c r="A164" s="340"/>
      <c r="B164" s="342"/>
      <c r="C164" s="343"/>
      <c r="D164" s="346"/>
      <c r="F164" s="337"/>
      <c r="H164" s="337"/>
      <c r="I164" s="337"/>
      <c r="J164" s="347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</row>
    <row r="165" ht="15.75" customHeight="1">
      <c r="A165" s="340"/>
      <c r="B165" s="342"/>
      <c r="C165" s="343"/>
      <c r="D165" s="346"/>
      <c r="F165" s="337"/>
      <c r="H165" s="337"/>
      <c r="I165" s="337"/>
      <c r="J165" s="347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</row>
    <row r="166" ht="15.75" customHeight="1">
      <c r="A166" s="340"/>
      <c r="B166" s="342"/>
      <c r="C166" s="343"/>
      <c r="D166" s="346"/>
      <c r="F166" s="337"/>
      <c r="H166" s="337"/>
      <c r="I166" s="337"/>
      <c r="J166" s="347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</row>
    <row r="167" ht="15.75" customHeight="1">
      <c r="A167" s="340"/>
      <c r="B167" s="342"/>
      <c r="C167" s="343"/>
      <c r="D167" s="346"/>
      <c r="F167" s="337"/>
      <c r="H167" s="337"/>
      <c r="I167" s="337"/>
      <c r="J167" s="347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</row>
    <row r="168" ht="15.75" customHeight="1">
      <c r="A168" s="340"/>
      <c r="B168" s="342"/>
      <c r="C168" s="343"/>
      <c r="D168" s="346"/>
      <c r="F168" s="337"/>
      <c r="H168" s="337"/>
      <c r="I168" s="337"/>
      <c r="J168" s="347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</row>
    <row r="169" ht="15.75" customHeight="1">
      <c r="A169" s="335"/>
      <c r="B169" s="342"/>
      <c r="C169" s="343"/>
      <c r="D169" s="346"/>
      <c r="F169" s="337"/>
      <c r="H169" s="337"/>
      <c r="I169" s="337"/>
      <c r="J169" s="347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</row>
    <row r="170" ht="15.75" customHeight="1">
      <c r="A170" s="340"/>
      <c r="B170" s="342"/>
      <c r="C170" s="343"/>
      <c r="D170" s="346"/>
      <c r="F170" s="337"/>
      <c r="H170" s="337"/>
      <c r="I170" s="337"/>
      <c r="J170" s="347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</row>
    <row r="171" ht="15.75" customHeight="1">
      <c r="A171" s="340"/>
      <c r="B171" s="342"/>
      <c r="C171" s="343"/>
      <c r="D171" s="346"/>
      <c r="F171" s="337"/>
      <c r="H171" s="337"/>
      <c r="I171" s="337"/>
      <c r="J171" s="347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</row>
    <row r="172" ht="15.75" customHeight="1">
      <c r="A172" s="340"/>
      <c r="B172" s="342"/>
      <c r="C172" s="343"/>
      <c r="D172" s="346"/>
      <c r="F172" s="337"/>
      <c r="H172" s="337"/>
      <c r="I172" s="337"/>
      <c r="J172" s="347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</row>
    <row r="173" ht="15.75" customHeight="1">
      <c r="A173" s="339"/>
      <c r="B173" s="342"/>
      <c r="C173" s="343"/>
      <c r="D173" s="346"/>
      <c r="F173" s="337"/>
      <c r="H173" s="337"/>
      <c r="I173" s="337"/>
      <c r="J173" s="347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</row>
    <row r="174" ht="15.75" customHeight="1">
      <c r="A174" s="340"/>
      <c r="B174" s="342"/>
      <c r="C174" s="343"/>
      <c r="D174" s="346"/>
      <c r="F174" s="337"/>
      <c r="H174" s="337"/>
      <c r="I174" s="337"/>
      <c r="J174" s="347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</row>
    <row r="175" ht="15.75" customHeight="1">
      <c r="A175" s="335"/>
      <c r="B175" s="342"/>
      <c r="C175" s="343"/>
      <c r="D175" s="346"/>
      <c r="F175" s="337"/>
      <c r="H175" s="337"/>
      <c r="I175" s="337"/>
      <c r="J175" s="347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</row>
    <row r="176" ht="15.75" customHeight="1">
      <c r="A176" s="340"/>
      <c r="B176" s="342"/>
      <c r="C176" s="343"/>
      <c r="D176" s="346"/>
      <c r="F176" s="337"/>
      <c r="H176" s="337"/>
      <c r="I176" s="337"/>
      <c r="J176" s="347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</row>
    <row r="177" ht="15.75" customHeight="1">
      <c r="A177" s="335"/>
      <c r="B177" s="342"/>
      <c r="C177" s="343"/>
      <c r="D177" s="346"/>
      <c r="F177" s="337"/>
      <c r="H177" s="337"/>
      <c r="I177" s="337"/>
      <c r="J177" s="347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</row>
    <row r="178" ht="15.75" customHeight="1">
      <c r="A178" s="340"/>
      <c r="B178" s="342"/>
      <c r="C178" s="343"/>
      <c r="D178" s="346"/>
      <c r="F178" s="337"/>
      <c r="H178" s="337"/>
      <c r="I178" s="337"/>
      <c r="J178" s="347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</row>
    <row r="179" ht="15.75" customHeight="1">
      <c r="A179" s="335"/>
      <c r="B179" s="342"/>
      <c r="C179" s="343"/>
      <c r="D179" s="346"/>
      <c r="F179" s="337"/>
      <c r="H179" s="337"/>
      <c r="I179" s="337"/>
      <c r="J179" s="347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</row>
    <row r="180" ht="15.75" customHeight="1">
      <c r="A180" s="335"/>
      <c r="B180" s="342"/>
      <c r="C180" s="343"/>
      <c r="D180" s="346"/>
      <c r="F180" s="337"/>
      <c r="H180" s="337"/>
      <c r="I180" s="337"/>
      <c r="J180" s="347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</row>
    <row r="181" ht="15.75" customHeight="1">
      <c r="A181" s="335"/>
      <c r="B181" s="342"/>
      <c r="C181" s="343"/>
      <c r="D181" s="346"/>
      <c r="F181" s="337"/>
      <c r="H181" s="337"/>
      <c r="I181" s="337"/>
      <c r="J181" s="347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</row>
    <row r="182" ht="15.75" customHeight="1">
      <c r="A182" s="340"/>
      <c r="B182" s="342"/>
      <c r="C182" s="343"/>
      <c r="D182" s="346"/>
      <c r="F182" s="337"/>
      <c r="H182" s="337"/>
      <c r="I182" s="337"/>
      <c r="J182" s="347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</row>
    <row r="183" ht="15.75" customHeight="1">
      <c r="A183" s="335"/>
      <c r="B183" s="342"/>
      <c r="C183" s="343"/>
      <c r="D183" s="346"/>
      <c r="F183" s="337"/>
      <c r="H183" s="337"/>
      <c r="I183" s="337"/>
      <c r="J183" s="347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</row>
    <row r="184" ht="15.75" customHeight="1">
      <c r="A184" s="340"/>
      <c r="B184" s="342"/>
      <c r="C184" s="343"/>
      <c r="D184" s="346"/>
      <c r="F184" s="337"/>
      <c r="H184" s="337"/>
      <c r="I184" s="337"/>
      <c r="J184" s="347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</row>
    <row r="185" ht="15.75" customHeight="1">
      <c r="A185" s="340"/>
      <c r="B185" s="342"/>
      <c r="C185" s="343"/>
      <c r="D185" s="346"/>
      <c r="F185" s="337"/>
      <c r="H185" s="337"/>
      <c r="I185" s="337"/>
      <c r="J185" s="347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</row>
    <row r="186" ht="15.75" customHeight="1">
      <c r="A186" s="340"/>
      <c r="B186" s="342"/>
      <c r="C186" s="343"/>
      <c r="D186" s="346"/>
      <c r="F186" s="337"/>
      <c r="H186" s="337"/>
      <c r="I186" s="337"/>
      <c r="J186" s="347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</row>
    <row r="187" ht="15.75" customHeight="1">
      <c r="A187" s="340"/>
      <c r="B187" s="342"/>
      <c r="C187" s="343"/>
      <c r="D187" s="346"/>
      <c r="F187" s="337"/>
      <c r="H187" s="337"/>
      <c r="I187" s="337"/>
      <c r="J187" s="347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</row>
    <row r="188" ht="15.75" customHeight="1">
      <c r="A188" s="340"/>
      <c r="B188" s="342"/>
      <c r="C188" s="343"/>
      <c r="D188" s="346"/>
      <c r="F188" s="337"/>
      <c r="H188" s="337"/>
      <c r="I188" s="337"/>
      <c r="J188" s="347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</row>
    <row r="189" ht="15.75" customHeight="1">
      <c r="A189" s="335"/>
      <c r="B189" s="342"/>
      <c r="C189" s="343"/>
      <c r="D189" s="346"/>
      <c r="F189" s="337"/>
      <c r="H189" s="337"/>
      <c r="I189" s="337"/>
      <c r="J189" s="347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</row>
    <row r="190" ht="15.75" customHeight="1">
      <c r="A190" s="340"/>
      <c r="B190" s="342"/>
      <c r="C190" s="343"/>
      <c r="D190" s="346"/>
      <c r="F190" s="337"/>
      <c r="H190" s="337"/>
      <c r="I190" s="337"/>
      <c r="J190" s="347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</row>
    <row r="191" ht="15.75" customHeight="1">
      <c r="A191" s="335"/>
      <c r="B191" s="342"/>
      <c r="C191" s="343"/>
      <c r="D191" s="346"/>
      <c r="F191" s="337"/>
      <c r="H191" s="337"/>
      <c r="I191" s="337"/>
      <c r="J191" s="347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</row>
    <row r="192" ht="15.75" customHeight="1">
      <c r="A192" s="335"/>
      <c r="B192" s="342"/>
      <c r="C192" s="343"/>
      <c r="D192" s="346"/>
      <c r="F192" s="337"/>
      <c r="H192" s="337"/>
      <c r="I192" s="337"/>
      <c r="J192" s="347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</row>
    <row r="193" ht="15.75" customHeight="1">
      <c r="A193" s="335"/>
      <c r="B193" s="342"/>
      <c r="C193" s="343"/>
      <c r="D193" s="346"/>
      <c r="F193" s="337"/>
      <c r="H193" s="337"/>
      <c r="I193" s="337"/>
      <c r="J193" s="347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</row>
    <row r="194" ht="15.75" customHeight="1">
      <c r="A194" s="340"/>
      <c r="B194" s="342"/>
      <c r="C194" s="343"/>
      <c r="D194" s="346"/>
      <c r="F194" s="337"/>
      <c r="H194" s="337"/>
      <c r="I194" s="337"/>
      <c r="J194" s="347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</row>
    <row r="195" ht="15.75" customHeight="1">
      <c r="A195" s="340"/>
      <c r="B195" s="342"/>
      <c r="C195" s="343"/>
      <c r="D195" s="346"/>
      <c r="F195" s="337"/>
      <c r="H195" s="337"/>
      <c r="I195" s="337"/>
      <c r="J195" s="347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</row>
    <row r="196" ht="15.75" customHeight="1">
      <c r="A196" s="340"/>
      <c r="B196" s="342"/>
      <c r="C196" s="343"/>
      <c r="D196" s="346"/>
      <c r="F196" s="337"/>
      <c r="H196" s="337"/>
      <c r="I196" s="337"/>
      <c r="J196" s="347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</row>
    <row r="197" ht="15.75" customHeight="1">
      <c r="A197" s="340"/>
      <c r="B197" s="342"/>
      <c r="C197" s="343"/>
      <c r="D197" s="346"/>
      <c r="F197" s="337"/>
      <c r="H197" s="337"/>
      <c r="I197" s="337"/>
      <c r="J197" s="347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</row>
    <row r="198" ht="15.75" customHeight="1">
      <c r="A198" s="340"/>
      <c r="B198" s="342"/>
      <c r="C198" s="343"/>
      <c r="D198" s="346"/>
      <c r="F198" s="337"/>
      <c r="H198" s="337"/>
      <c r="I198" s="337"/>
      <c r="J198" s="347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</row>
    <row r="199" ht="15.75" customHeight="1">
      <c r="A199" s="340"/>
      <c r="B199" s="342"/>
      <c r="C199" s="343"/>
      <c r="D199" s="346"/>
      <c r="F199" s="337"/>
      <c r="H199" s="337"/>
      <c r="I199" s="337"/>
      <c r="J199" s="347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</row>
    <row r="200" ht="15.75" customHeight="1">
      <c r="A200" s="340"/>
      <c r="B200" s="342"/>
      <c r="C200" s="343"/>
      <c r="D200" s="346"/>
      <c r="F200" s="337"/>
      <c r="H200" s="337"/>
      <c r="I200" s="337"/>
      <c r="J200" s="347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</row>
    <row r="201" ht="15.75" customHeight="1">
      <c r="A201" s="340"/>
      <c r="B201" s="342"/>
      <c r="C201" s="343"/>
      <c r="D201" s="346"/>
      <c r="F201" s="337"/>
      <c r="H201" s="337"/>
      <c r="I201" s="337"/>
      <c r="J201" s="347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</row>
    <row r="202" ht="15.75" customHeight="1">
      <c r="A202" s="340"/>
      <c r="B202" s="342"/>
      <c r="C202" s="343"/>
      <c r="D202" s="346"/>
      <c r="F202" s="337"/>
      <c r="H202" s="337"/>
      <c r="I202" s="337"/>
      <c r="J202" s="347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</row>
    <row r="203" ht="15.75" customHeight="1">
      <c r="A203" s="340"/>
      <c r="B203" s="342"/>
      <c r="C203" s="343"/>
      <c r="D203" s="346"/>
      <c r="F203" s="337"/>
      <c r="H203" s="337"/>
      <c r="I203" s="337"/>
      <c r="J203" s="347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</row>
    <row r="204" ht="15.75" customHeight="1">
      <c r="A204" s="340"/>
      <c r="B204" s="342"/>
      <c r="C204" s="343"/>
      <c r="D204" s="346"/>
      <c r="F204" s="337"/>
      <c r="H204" s="337"/>
      <c r="I204" s="337"/>
      <c r="J204" s="347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</row>
    <row r="205" ht="15.75" customHeight="1">
      <c r="A205" s="340"/>
      <c r="B205" s="342"/>
      <c r="C205" s="343"/>
      <c r="D205" s="346"/>
      <c r="F205" s="337"/>
      <c r="H205" s="337"/>
      <c r="I205" s="337"/>
      <c r="J205" s="347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</row>
    <row r="206" ht="15.75" customHeight="1">
      <c r="A206" s="340"/>
      <c r="B206" s="342"/>
      <c r="C206" s="343"/>
      <c r="D206" s="346"/>
      <c r="F206" s="337"/>
      <c r="H206" s="337"/>
      <c r="I206" s="337"/>
      <c r="J206" s="347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</row>
    <row r="207" ht="15.75" customHeight="1">
      <c r="A207" s="340"/>
      <c r="B207" s="342"/>
      <c r="C207" s="343"/>
      <c r="D207" s="346"/>
      <c r="F207" s="337"/>
      <c r="H207" s="337"/>
      <c r="I207" s="337"/>
      <c r="J207" s="347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</row>
    <row r="208" ht="15.75" customHeight="1">
      <c r="A208" s="340"/>
      <c r="B208" s="342"/>
      <c r="C208" s="343"/>
      <c r="D208" s="346"/>
      <c r="F208" s="337"/>
      <c r="H208" s="337"/>
      <c r="I208" s="337"/>
      <c r="J208" s="347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</row>
    <row r="209" ht="15.75" customHeight="1">
      <c r="A209" s="340"/>
      <c r="B209" s="342"/>
      <c r="C209" s="343"/>
      <c r="D209" s="346"/>
      <c r="F209" s="337"/>
      <c r="H209" s="337"/>
      <c r="I209" s="337"/>
      <c r="J209" s="347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</row>
    <row r="210" ht="15.75" customHeight="1">
      <c r="A210" s="340"/>
      <c r="B210" s="342"/>
      <c r="C210" s="343"/>
      <c r="D210" s="346"/>
      <c r="F210" s="337"/>
      <c r="H210" s="337"/>
      <c r="I210" s="337"/>
      <c r="J210" s="347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</row>
    <row r="211" ht="15.75" customHeight="1">
      <c r="A211" s="340"/>
      <c r="B211" s="342"/>
      <c r="C211" s="343"/>
      <c r="D211" s="346"/>
      <c r="F211" s="337"/>
      <c r="H211" s="337"/>
      <c r="I211" s="337"/>
      <c r="J211" s="347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</row>
    <row r="212" ht="15.75" customHeight="1">
      <c r="A212" s="340"/>
      <c r="B212" s="342"/>
      <c r="C212" s="343"/>
      <c r="D212" s="346"/>
      <c r="F212" s="337"/>
      <c r="H212" s="337"/>
      <c r="I212" s="337"/>
      <c r="J212" s="347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</row>
    <row r="213" ht="15.75" customHeight="1">
      <c r="A213" s="340"/>
      <c r="B213" s="342"/>
      <c r="C213" s="343"/>
      <c r="D213" s="346"/>
      <c r="F213" s="337"/>
      <c r="H213" s="337"/>
      <c r="I213" s="337"/>
      <c r="J213" s="347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</row>
    <row r="214" ht="15.75" customHeight="1">
      <c r="A214" s="340"/>
      <c r="B214" s="342"/>
      <c r="C214" s="343"/>
      <c r="D214" s="346"/>
      <c r="F214" s="337"/>
      <c r="H214" s="337"/>
      <c r="I214" s="337"/>
      <c r="J214" s="347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</row>
    <row r="215" ht="15.75" customHeight="1">
      <c r="A215" s="340"/>
      <c r="B215" s="342"/>
      <c r="C215" s="343"/>
      <c r="D215" s="346"/>
      <c r="F215" s="337"/>
      <c r="H215" s="337"/>
      <c r="I215" s="337"/>
      <c r="J215" s="347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</row>
    <row r="216" ht="15.75" customHeight="1">
      <c r="A216" s="340"/>
      <c r="B216" s="342"/>
      <c r="C216" s="343"/>
      <c r="D216" s="346"/>
      <c r="F216" s="337"/>
      <c r="H216" s="337"/>
      <c r="I216" s="337"/>
      <c r="J216" s="347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</row>
    <row r="217" ht="15.75" customHeight="1">
      <c r="A217" s="340"/>
      <c r="B217" s="342"/>
      <c r="C217" s="343"/>
      <c r="D217" s="346"/>
      <c r="F217" s="337"/>
      <c r="H217" s="337"/>
      <c r="I217" s="337"/>
      <c r="J217" s="347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</row>
    <row r="218" ht="15.75" customHeight="1">
      <c r="A218" s="340"/>
      <c r="B218" s="342"/>
      <c r="C218" s="343"/>
      <c r="D218" s="346"/>
      <c r="F218" s="337"/>
      <c r="H218" s="337"/>
      <c r="I218" s="337"/>
      <c r="J218" s="347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</row>
    <row r="219" ht="15.75" customHeight="1">
      <c r="A219" s="340"/>
      <c r="B219" s="342"/>
      <c r="C219" s="343"/>
      <c r="D219" s="346"/>
      <c r="F219" s="337"/>
      <c r="H219" s="337"/>
      <c r="I219" s="337"/>
      <c r="J219" s="347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</row>
    <row r="220" ht="15.75" customHeight="1">
      <c r="A220" s="340"/>
      <c r="B220" s="342"/>
      <c r="C220" s="343"/>
      <c r="D220" s="346"/>
      <c r="F220" s="337"/>
      <c r="H220" s="337"/>
      <c r="I220" s="337"/>
      <c r="J220" s="347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</row>
    <row r="221" ht="15.75" customHeight="1">
      <c r="A221" s="340"/>
      <c r="B221" s="342"/>
      <c r="C221" s="343"/>
      <c r="D221" s="346"/>
      <c r="F221" s="337"/>
      <c r="H221" s="337"/>
      <c r="I221" s="337"/>
      <c r="J221" s="347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</row>
    <row r="222" ht="15.75" customHeight="1">
      <c r="A222" s="340"/>
      <c r="B222" s="342"/>
      <c r="C222" s="343"/>
      <c r="D222" s="346"/>
      <c r="F222" s="337"/>
      <c r="H222" s="337"/>
      <c r="I222" s="337"/>
      <c r="J222" s="347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</row>
    <row r="223" ht="15.75" customHeight="1">
      <c r="A223" s="348"/>
      <c r="B223" s="349"/>
      <c r="C223" s="350"/>
      <c r="F223" s="351"/>
      <c r="G223" s="351"/>
      <c r="H223" s="351"/>
      <c r="I223" s="351"/>
      <c r="J223" s="43"/>
    </row>
    <row r="224" ht="15.75" customHeight="1">
      <c r="A224" s="33"/>
      <c r="C224" s="43"/>
      <c r="F224" s="43"/>
      <c r="G224" s="43"/>
      <c r="H224" s="43"/>
      <c r="I224" s="43"/>
      <c r="J224" s="43"/>
    </row>
    <row r="225" ht="15.75" customHeight="1">
      <c r="A225" s="33"/>
      <c r="C225" s="43"/>
      <c r="F225" s="43"/>
      <c r="G225" s="43"/>
      <c r="H225" s="43"/>
      <c r="I225" s="43"/>
      <c r="J225" s="43"/>
    </row>
    <row r="226" ht="15.75" customHeight="1">
      <c r="A226" s="33"/>
      <c r="C226" s="43"/>
      <c r="F226" s="43"/>
      <c r="G226" s="43"/>
      <c r="H226" s="43"/>
      <c r="I226" s="43"/>
      <c r="J226" s="43"/>
    </row>
    <row r="227" ht="15.75" customHeight="1">
      <c r="A227" s="33"/>
      <c r="C227" s="43"/>
      <c r="F227" s="43"/>
      <c r="G227" s="43"/>
      <c r="H227" s="43"/>
      <c r="I227" s="43"/>
      <c r="J227" s="43"/>
    </row>
    <row r="228" ht="15.75" customHeight="1">
      <c r="A228" s="33"/>
      <c r="C228" s="43"/>
      <c r="F228" s="43"/>
      <c r="G228" s="43"/>
      <c r="H228" s="43"/>
      <c r="I228" s="43"/>
      <c r="J228" s="43"/>
    </row>
    <row r="229" ht="15.75" customHeight="1">
      <c r="A229" s="33"/>
      <c r="C229" s="43"/>
      <c r="F229" s="43"/>
      <c r="G229" s="43"/>
      <c r="H229" s="43"/>
      <c r="I229" s="43"/>
      <c r="J229" s="43"/>
    </row>
    <row r="230" ht="15.75" customHeight="1">
      <c r="A230" s="33"/>
      <c r="C230" s="43"/>
      <c r="F230" s="43"/>
      <c r="G230" s="43"/>
      <c r="H230" s="43"/>
      <c r="I230" s="43"/>
      <c r="J230" s="43"/>
    </row>
    <row r="231" ht="15.75" customHeight="1">
      <c r="A231" s="33"/>
      <c r="C231" s="43"/>
      <c r="F231" s="43"/>
      <c r="G231" s="43"/>
      <c r="H231" s="43"/>
      <c r="I231" s="43"/>
      <c r="J231" s="43"/>
    </row>
    <row r="232" ht="15.75" customHeight="1">
      <c r="A232" s="33"/>
      <c r="C232" s="43"/>
      <c r="F232" s="43"/>
      <c r="G232" s="43"/>
      <c r="H232" s="43"/>
      <c r="I232" s="43"/>
      <c r="J232" s="43"/>
    </row>
    <row r="233" ht="15.75" customHeight="1">
      <c r="A233" s="33"/>
      <c r="C233" s="43"/>
      <c r="F233" s="43"/>
      <c r="G233" s="43"/>
      <c r="H233" s="43"/>
      <c r="I233" s="43"/>
      <c r="J233" s="43"/>
    </row>
    <row r="234" ht="15.75" customHeight="1">
      <c r="A234" s="33"/>
      <c r="C234" s="43"/>
      <c r="F234" s="43"/>
      <c r="G234" s="43"/>
      <c r="H234" s="43"/>
      <c r="I234" s="43"/>
      <c r="J234" s="43"/>
    </row>
    <row r="235" ht="15.75" customHeight="1">
      <c r="A235" s="33"/>
      <c r="C235" s="43"/>
      <c r="F235" s="43"/>
      <c r="G235" s="43"/>
      <c r="H235" s="43"/>
      <c r="I235" s="43"/>
      <c r="J235" s="43"/>
    </row>
    <row r="236" ht="15.75" customHeight="1">
      <c r="A236" s="33"/>
      <c r="C236" s="43"/>
      <c r="F236" s="43"/>
      <c r="G236" s="43"/>
      <c r="H236" s="43"/>
      <c r="I236" s="43"/>
      <c r="J236" s="43"/>
    </row>
    <row r="237" ht="15.75" customHeight="1">
      <c r="A237" s="33"/>
      <c r="C237" s="43"/>
      <c r="F237" s="43"/>
      <c r="G237" s="43"/>
      <c r="H237" s="43"/>
      <c r="I237" s="43"/>
      <c r="J237" s="43"/>
    </row>
    <row r="238" ht="15.75" customHeight="1">
      <c r="A238" s="33"/>
      <c r="C238" s="43"/>
      <c r="F238" s="43"/>
      <c r="G238" s="43"/>
      <c r="H238" s="43"/>
      <c r="I238" s="43"/>
      <c r="J238" s="43"/>
    </row>
    <row r="239" ht="15.75" customHeight="1">
      <c r="A239" s="33"/>
      <c r="C239" s="43"/>
      <c r="F239" s="43"/>
      <c r="G239" s="43"/>
      <c r="H239" s="43"/>
      <c r="I239" s="43"/>
      <c r="J239" s="43"/>
    </row>
    <row r="240" ht="15.75" customHeight="1">
      <c r="A240" s="33"/>
      <c r="C240" s="43"/>
      <c r="F240" s="43"/>
      <c r="G240" s="43"/>
      <c r="H240" s="43"/>
      <c r="I240" s="43"/>
      <c r="J240" s="43"/>
    </row>
    <row r="241" ht="15.75" customHeight="1">
      <c r="A241" s="33"/>
      <c r="C241" s="43"/>
      <c r="F241" s="43"/>
      <c r="G241" s="43"/>
      <c r="H241" s="43"/>
      <c r="I241" s="43"/>
      <c r="J241" s="43"/>
    </row>
    <row r="242" ht="15.75" customHeight="1">
      <c r="A242" s="33"/>
      <c r="C242" s="43"/>
      <c r="F242" s="43"/>
      <c r="G242" s="43"/>
      <c r="H242" s="43"/>
      <c r="I242" s="43"/>
      <c r="J242" s="43"/>
    </row>
    <row r="243" ht="15.75" customHeight="1">
      <c r="A243" s="33"/>
      <c r="C243" s="43"/>
      <c r="F243" s="43"/>
      <c r="G243" s="43"/>
      <c r="H243" s="43"/>
      <c r="I243" s="43"/>
      <c r="J243" s="43"/>
    </row>
    <row r="244" ht="15.75" customHeight="1">
      <c r="A244" s="33"/>
      <c r="C244" s="43"/>
      <c r="F244" s="43"/>
      <c r="G244" s="43"/>
      <c r="H244" s="43"/>
      <c r="I244" s="43"/>
      <c r="J244" s="43"/>
    </row>
    <row r="245" ht="15.75" customHeight="1">
      <c r="A245" s="33"/>
      <c r="C245" s="43"/>
      <c r="F245" s="43"/>
      <c r="G245" s="43"/>
      <c r="H245" s="43"/>
      <c r="I245" s="43"/>
      <c r="J245" s="43"/>
    </row>
    <row r="246" ht="15.75" customHeight="1">
      <c r="A246" s="33"/>
      <c r="C246" s="43"/>
      <c r="F246" s="43"/>
      <c r="G246" s="43"/>
      <c r="H246" s="43"/>
      <c r="I246" s="43"/>
      <c r="J246" s="43"/>
    </row>
    <row r="247" ht="15.75" customHeight="1">
      <c r="A247" s="33"/>
      <c r="C247" s="43"/>
      <c r="F247" s="43"/>
      <c r="G247" s="43"/>
      <c r="H247" s="43"/>
      <c r="I247" s="43"/>
      <c r="J247" s="43"/>
    </row>
    <row r="248" ht="15.75" customHeight="1">
      <c r="A248" s="33"/>
      <c r="C248" s="43"/>
      <c r="F248" s="43"/>
      <c r="G248" s="43"/>
      <c r="H248" s="43"/>
      <c r="I248" s="43"/>
      <c r="J248" s="43"/>
    </row>
    <row r="249" ht="15.75" customHeight="1">
      <c r="A249" s="33"/>
      <c r="C249" s="43"/>
      <c r="F249" s="43"/>
      <c r="G249" s="43"/>
      <c r="H249" s="43"/>
      <c r="I249" s="43"/>
      <c r="J249" s="43"/>
    </row>
    <row r="250" ht="15.75" customHeight="1">
      <c r="A250" s="33"/>
      <c r="C250" s="43"/>
      <c r="F250" s="43"/>
      <c r="G250" s="43"/>
      <c r="H250" s="43"/>
      <c r="I250" s="43"/>
      <c r="J250" s="43"/>
    </row>
    <row r="251" ht="15.75" customHeight="1">
      <c r="A251" s="33"/>
      <c r="C251" s="43"/>
      <c r="F251" s="43"/>
      <c r="G251" s="43"/>
      <c r="H251" s="43"/>
      <c r="I251" s="43"/>
      <c r="J251" s="43"/>
    </row>
    <row r="252" ht="15.75" customHeight="1">
      <c r="A252" s="33"/>
      <c r="C252" s="43"/>
      <c r="F252" s="43"/>
      <c r="G252" s="43"/>
      <c r="H252" s="43"/>
      <c r="I252" s="43"/>
      <c r="J252" s="43"/>
    </row>
    <row r="253" ht="15.75" customHeight="1">
      <c r="A253" s="33"/>
      <c r="C253" s="43"/>
      <c r="F253" s="43"/>
      <c r="G253" s="43"/>
      <c r="H253" s="43"/>
      <c r="I253" s="43"/>
      <c r="J253" s="43"/>
    </row>
    <row r="254" ht="15.75" customHeight="1">
      <c r="A254" s="33"/>
      <c r="C254" s="43"/>
      <c r="F254" s="43"/>
      <c r="G254" s="43"/>
      <c r="H254" s="43"/>
      <c r="I254" s="43"/>
      <c r="J254" s="43"/>
    </row>
    <row r="255" ht="15.75" customHeight="1">
      <c r="A255" s="33"/>
      <c r="C255" s="43"/>
      <c r="F255" s="43"/>
      <c r="G255" s="43"/>
      <c r="H255" s="43"/>
      <c r="I255" s="43"/>
      <c r="J255" s="43"/>
    </row>
    <row r="256" ht="15.75" customHeight="1">
      <c r="A256" s="33"/>
      <c r="C256" s="43"/>
      <c r="F256" s="43"/>
      <c r="G256" s="43"/>
      <c r="H256" s="43"/>
      <c r="I256" s="43"/>
      <c r="J256" s="43"/>
    </row>
    <row r="257" ht="15.75" customHeight="1">
      <c r="A257" s="33"/>
      <c r="C257" s="43"/>
      <c r="F257" s="43"/>
      <c r="G257" s="43"/>
      <c r="H257" s="43"/>
      <c r="I257" s="43"/>
      <c r="J257" s="43"/>
    </row>
    <row r="258" ht="15.75" customHeight="1">
      <c r="A258" s="33"/>
      <c r="C258" s="43"/>
      <c r="F258" s="43"/>
      <c r="G258" s="43"/>
      <c r="H258" s="43"/>
      <c r="I258" s="43"/>
      <c r="J258" s="43"/>
    </row>
    <row r="259" ht="15.75" customHeight="1">
      <c r="A259" s="33"/>
      <c r="C259" s="43"/>
      <c r="F259" s="43"/>
      <c r="G259" s="43"/>
      <c r="H259" s="43"/>
      <c r="I259" s="43"/>
      <c r="J259" s="43"/>
    </row>
    <row r="260" ht="15.75" customHeight="1">
      <c r="A260" s="33"/>
      <c r="C260" s="43"/>
      <c r="F260" s="43"/>
      <c r="G260" s="43"/>
      <c r="H260" s="43"/>
      <c r="I260" s="43"/>
      <c r="J260" s="43"/>
    </row>
    <row r="261" ht="15.75" customHeight="1">
      <c r="A261" s="33"/>
      <c r="C261" s="43"/>
      <c r="F261" s="43"/>
      <c r="G261" s="43"/>
      <c r="H261" s="43"/>
      <c r="I261" s="43"/>
      <c r="J261" s="43"/>
    </row>
    <row r="262" ht="15.75" customHeight="1">
      <c r="A262" s="33"/>
      <c r="C262" s="43"/>
      <c r="F262" s="43"/>
      <c r="G262" s="43"/>
      <c r="H262" s="43"/>
      <c r="I262" s="43"/>
      <c r="J262" s="43"/>
    </row>
    <row r="263" ht="15.75" customHeight="1">
      <c r="A263" s="33"/>
      <c r="C263" s="43"/>
      <c r="F263" s="43"/>
      <c r="G263" s="43"/>
      <c r="H263" s="43"/>
      <c r="I263" s="43"/>
      <c r="J263" s="43"/>
    </row>
    <row r="264" ht="15.75" customHeight="1">
      <c r="A264" s="33"/>
      <c r="C264" s="43"/>
      <c r="F264" s="43"/>
      <c r="G264" s="43"/>
      <c r="H264" s="43"/>
      <c r="I264" s="43"/>
      <c r="J264" s="43"/>
    </row>
    <row r="265" ht="15.75" customHeight="1">
      <c r="A265" s="33"/>
      <c r="C265" s="43"/>
      <c r="F265" s="43"/>
      <c r="G265" s="43"/>
      <c r="H265" s="43"/>
      <c r="I265" s="43"/>
      <c r="J265" s="43"/>
    </row>
    <row r="266" ht="15.75" customHeight="1">
      <c r="A266" s="33"/>
      <c r="C266" s="43"/>
      <c r="F266" s="43"/>
      <c r="G266" s="43"/>
      <c r="H266" s="43"/>
      <c r="I266" s="43"/>
      <c r="J266" s="43"/>
    </row>
    <row r="267" ht="15.75" customHeight="1">
      <c r="A267" s="33"/>
      <c r="C267" s="43"/>
      <c r="F267" s="43"/>
      <c r="G267" s="43"/>
      <c r="H267" s="43"/>
      <c r="I267" s="43"/>
      <c r="J267" s="43"/>
    </row>
    <row r="268" ht="15.75" customHeight="1">
      <c r="A268" s="33"/>
      <c r="C268" s="43"/>
      <c r="F268" s="43"/>
      <c r="G268" s="43"/>
      <c r="H268" s="43"/>
      <c r="I268" s="43"/>
      <c r="J268" s="43"/>
    </row>
    <row r="269" ht="15.75" customHeight="1">
      <c r="A269" s="33"/>
      <c r="C269" s="43"/>
      <c r="F269" s="43"/>
      <c r="G269" s="43"/>
      <c r="H269" s="43"/>
      <c r="I269" s="43"/>
      <c r="J269" s="43"/>
    </row>
    <row r="270" ht="15.75" customHeight="1">
      <c r="A270" s="33"/>
      <c r="C270" s="43"/>
      <c r="F270" s="43"/>
      <c r="G270" s="43"/>
      <c r="H270" s="43"/>
      <c r="I270" s="43"/>
      <c r="J270" s="43"/>
    </row>
    <row r="271" ht="15.75" customHeight="1">
      <c r="A271" s="33"/>
      <c r="C271" s="43"/>
      <c r="F271" s="43"/>
      <c r="G271" s="43"/>
      <c r="H271" s="43"/>
      <c r="I271" s="43"/>
      <c r="J271" s="43"/>
    </row>
    <row r="272" ht="15.75" customHeight="1">
      <c r="A272" s="33"/>
      <c r="C272" s="43"/>
      <c r="F272" s="43"/>
      <c r="G272" s="43"/>
      <c r="H272" s="43"/>
      <c r="I272" s="43"/>
      <c r="J272" s="43"/>
    </row>
    <row r="273" ht="15.75" customHeight="1">
      <c r="A273" s="33"/>
      <c r="C273" s="43"/>
      <c r="F273" s="43"/>
      <c r="G273" s="43"/>
      <c r="H273" s="43"/>
      <c r="I273" s="43"/>
      <c r="J273" s="43"/>
    </row>
    <row r="274" ht="15.75" customHeight="1">
      <c r="A274" s="33"/>
      <c r="C274" s="43"/>
      <c r="F274" s="43"/>
      <c r="G274" s="43"/>
      <c r="H274" s="43"/>
      <c r="I274" s="43"/>
      <c r="J274" s="43"/>
    </row>
    <row r="275" ht="15.75" customHeight="1">
      <c r="A275" s="33"/>
      <c r="C275" s="43"/>
      <c r="F275" s="43"/>
      <c r="G275" s="43"/>
      <c r="H275" s="43"/>
      <c r="I275" s="43"/>
      <c r="J275" s="43"/>
    </row>
    <row r="276" ht="15.75" customHeight="1">
      <c r="A276" s="33"/>
      <c r="C276" s="43"/>
      <c r="F276" s="43"/>
      <c r="G276" s="43"/>
      <c r="H276" s="43"/>
      <c r="I276" s="43"/>
      <c r="J276" s="43"/>
    </row>
    <row r="277" ht="15.75" customHeight="1">
      <c r="A277" s="33"/>
      <c r="C277" s="43"/>
      <c r="F277" s="43"/>
      <c r="G277" s="43"/>
      <c r="H277" s="43"/>
      <c r="I277" s="43"/>
      <c r="J277" s="43"/>
    </row>
    <row r="278" ht="15.75" customHeight="1">
      <c r="A278" s="33"/>
      <c r="C278" s="43"/>
      <c r="F278" s="43"/>
      <c r="G278" s="43"/>
      <c r="H278" s="43"/>
      <c r="I278" s="43"/>
      <c r="J278" s="43"/>
    </row>
    <row r="279" ht="15.75" customHeight="1">
      <c r="A279" s="33"/>
      <c r="C279" s="43"/>
      <c r="F279" s="43"/>
      <c r="G279" s="43"/>
      <c r="H279" s="43"/>
      <c r="I279" s="43"/>
      <c r="J279" s="43"/>
    </row>
    <row r="280" ht="15.75" customHeight="1">
      <c r="A280" s="33"/>
      <c r="C280" s="43"/>
      <c r="F280" s="43"/>
      <c r="G280" s="43"/>
      <c r="H280" s="43"/>
      <c r="I280" s="43"/>
      <c r="J280" s="43"/>
    </row>
    <row r="281" ht="15.75" customHeight="1">
      <c r="A281" s="33"/>
      <c r="C281" s="43"/>
    </row>
    <row r="282" ht="15.75" customHeight="1">
      <c r="A282" s="33"/>
      <c r="C282" s="43"/>
    </row>
    <row r="283" ht="15.75" customHeight="1">
      <c r="A283" s="33"/>
      <c r="C283" s="43"/>
    </row>
    <row r="284" ht="15.75" customHeight="1">
      <c r="A284" s="33"/>
      <c r="C284" s="43"/>
    </row>
    <row r="285" ht="15.75" customHeight="1">
      <c r="A285" s="33"/>
      <c r="C285" s="43"/>
    </row>
    <row r="286" ht="15.75" customHeight="1">
      <c r="A286" s="33"/>
      <c r="C286" s="43"/>
    </row>
    <row r="287" ht="15.75" customHeight="1">
      <c r="A287" s="33"/>
      <c r="C287" s="43"/>
    </row>
    <row r="288" ht="15.75" customHeight="1">
      <c r="A288" s="33"/>
      <c r="C288" s="43"/>
    </row>
    <row r="289" ht="15.75" customHeight="1">
      <c r="A289" s="33"/>
      <c r="C289" s="43"/>
    </row>
    <row r="290" ht="15.75" customHeight="1">
      <c r="A290" s="33"/>
      <c r="C290" s="43"/>
    </row>
    <row r="291" ht="15.75" customHeight="1">
      <c r="A291" s="33"/>
      <c r="C291" s="43"/>
    </row>
    <row r="292" ht="15.75" customHeight="1">
      <c r="A292" s="33"/>
      <c r="C292" s="43"/>
    </row>
    <row r="293" ht="15.75" customHeight="1">
      <c r="A293" s="33"/>
      <c r="C293" s="43"/>
    </row>
    <row r="294" ht="15.75" customHeight="1">
      <c r="A294" s="33"/>
      <c r="C294" s="43"/>
    </row>
    <row r="295" ht="15.75" customHeight="1">
      <c r="A295" s="33"/>
      <c r="C295" s="43"/>
    </row>
    <row r="296" ht="15.75" customHeight="1">
      <c r="A296" s="33"/>
      <c r="C296" s="43"/>
    </row>
    <row r="297" ht="15.75" customHeight="1">
      <c r="A297" s="33"/>
      <c r="C297" s="43"/>
    </row>
    <row r="298" ht="15.75" customHeight="1">
      <c r="A298" s="33"/>
      <c r="C298" s="43"/>
    </row>
    <row r="299" ht="15.75" customHeight="1">
      <c r="A299" s="33"/>
      <c r="C299" s="43"/>
    </row>
    <row r="300" ht="15.75" customHeight="1">
      <c r="A300" s="33"/>
      <c r="C300" s="43"/>
    </row>
    <row r="301" ht="15.75" customHeight="1">
      <c r="A301" s="33"/>
      <c r="C301" s="43"/>
    </row>
    <row r="302" ht="15.75" customHeight="1">
      <c r="A302" s="33"/>
      <c r="C302" s="43"/>
    </row>
    <row r="303" ht="15.75" customHeight="1">
      <c r="A303" s="33"/>
      <c r="C303" s="43"/>
    </row>
    <row r="304" ht="15.75" customHeight="1">
      <c r="A304" s="33"/>
      <c r="C304" s="43"/>
    </row>
    <row r="305" ht="15.75" customHeight="1">
      <c r="A305" s="33"/>
      <c r="C305" s="43"/>
    </row>
    <row r="306" ht="15.75" customHeight="1">
      <c r="A306" s="33"/>
      <c r="C306" s="43"/>
    </row>
    <row r="307" ht="15.75" customHeight="1">
      <c r="A307" s="33"/>
      <c r="C307" s="43"/>
    </row>
    <row r="308" ht="15.75" customHeight="1">
      <c r="A308" s="33"/>
      <c r="C308" s="43"/>
    </row>
    <row r="309" ht="15.75" customHeight="1">
      <c r="A309" s="33"/>
      <c r="C309" s="43"/>
    </row>
    <row r="310" ht="15.75" customHeight="1">
      <c r="A310" s="33"/>
      <c r="C310" s="43"/>
    </row>
    <row r="311" ht="15.75" customHeight="1">
      <c r="A311" s="33"/>
      <c r="C311" s="43"/>
    </row>
    <row r="312" ht="15.75" customHeight="1">
      <c r="A312" s="33"/>
      <c r="C312" s="43"/>
    </row>
    <row r="313" ht="15.75" customHeight="1">
      <c r="A313" s="33"/>
      <c r="C313" s="43"/>
    </row>
    <row r="314" ht="15.75" customHeight="1">
      <c r="A314" s="33"/>
      <c r="C314" s="43"/>
    </row>
    <row r="315" ht="15.75" customHeight="1">
      <c r="A315" s="33"/>
      <c r="C315" s="43"/>
    </row>
    <row r="316" ht="15.75" customHeight="1">
      <c r="A316" s="33"/>
      <c r="C316" s="43"/>
    </row>
    <row r="317" ht="15.75" customHeight="1">
      <c r="A317" s="33"/>
      <c r="C317" s="43"/>
    </row>
    <row r="318" ht="15.75" customHeight="1">
      <c r="A318" s="33"/>
      <c r="C318" s="43"/>
    </row>
    <row r="319" ht="15.75" customHeight="1">
      <c r="A319" s="33"/>
      <c r="C319" s="43"/>
    </row>
    <row r="320" ht="15.75" customHeight="1">
      <c r="A320" s="33"/>
      <c r="C320" s="43"/>
    </row>
    <row r="321" ht="15.75" customHeight="1">
      <c r="A321" s="33"/>
      <c r="C321" s="43"/>
    </row>
    <row r="322" ht="15.75" customHeight="1">
      <c r="A322" s="33"/>
      <c r="C322" s="43"/>
    </row>
    <row r="323" ht="15.75" customHeight="1">
      <c r="A323" s="33"/>
      <c r="C323" s="43"/>
    </row>
    <row r="324" ht="15.75" customHeight="1">
      <c r="A324" s="33"/>
      <c r="C324" s="43"/>
    </row>
    <row r="325" ht="15.75" customHeight="1">
      <c r="A325" s="33"/>
      <c r="C325" s="43"/>
    </row>
    <row r="326" ht="15.75" customHeight="1">
      <c r="A326" s="33"/>
      <c r="C326" s="43"/>
    </row>
    <row r="327" ht="15.75" customHeight="1">
      <c r="A327" s="33"/>
      <c r="C327" s="43"/>
    </row>
    <row r="328" ht="15.75" customHeight="1">
      <c r="A328" s="33"/>
      <c r="C328" s="43"/>
    </row>
    <row r="329" ht="15.75" customHeight="1">
      <c r="A329" s="33"/>
      <c r="C329" s="43"/>
    </row>
    <row r="330" ht="15.75" customHeight="1">
      <c r="A330" s="33"/>
      <c r="C330" s="43"/>
    </row>
    <row r="331" ht="15.75" customHeight="1">
      <c r="A331" s="33"/>
      <c r="C331" s="43"/>
    </row>
    <row r="332" ht="15.75" customHeight="1">
      <c r="A332" s="33"/>
      <c r="C332" s="43"/>
    </row>
    <row r="333" ht="15.75" customHeight="1">
      <c r="A333" s="33"/>
      <c r="C333" s="43"/>
    </row>
    <row r="334" ht="15.75" customHeight="1">
      <c r="A334" s="33"/>
      <c r="C334" s="43"/>
    </row>
    <row r="335" ht="15.75" customHeight="1">
      <c r="A335" s="33"/>
      <c r="C335" s="43"/>
    </row>
    <row r="336" ht="15.75" customHeight="1">
      <c r="A336" s="33"/>
      <c r="C336" s="43"/>
    </row>
    <row r="337" ht="15.75" customHeight="1">
      <c r="A337" s="33"/>
      <c r="C337" s="43"/>
    </row>
    <row r="338" ht="15.75" customHeight="1">
      <c r="A338" s="33"/>
      <c r="C338" s="43"/>
    </row>
    <row r="339" ht="15.75" customHeight="1">
      <c r="A339" s="33"/>
      <c r="C339" s="43"/>
    </row>
    <row r="340" ht="15.75" customHeight="1">
      <c r="A340" s="33"/>
      <c r="C340" s="43"/>
    </row>
    <row r="341" ht="15.75" customHeight="1">
      <c r="A341" s="33"/>
      <c r="C341" s="43"/>
    </row>
    <row r="342" ht="15.75" customHeight="1">
      <c r="A342" s="33"/>
      <c r="C342" s="43"/>
    </row>
    <row r="343" ht="15.75" customHeight="1">
      <c r="A343" s="33"/>
      <c r="C343" s="43"/>
    </row>
    <row r="344" ht="15.75" customHeight="1">
      <c r="A344" s="33"/>
      <c r="C344" s="43"/>
    </row>
    <row r="345" ht="15.75" customHeight="1">
      <c r="A345" s="33"/>
      <c r="C345" s="43"/>
    </row>
    <row r="346" ht="15.75" customHeight="1">
      <c r="A346" s="33"/>
      <c r="C346" s="43"/>
    </row>
    <row r="347" ht="15.75" customHeight="1">
      <c r="A347" s="33"/>
      <c r="C347" s="43"/>
    </row>
    <row r="348" ht="15.75" customHeight="1">
      <c r="A348" s="33"/>
      <c r="C348" s="43"/>
    </row>
    <row r="349" ht="15.75" customHeight="1">
      <c r="A349" s="33"/>
      <c r="C349" s="43"/>
    </row>
    <row r="350" ht="15.75" customHeight="1">
      <c r="A350" s="33"/>
      <c r="C350" s="43"/>
    </row>
    <row r="351" ht="15.75" customHeight="1">
      <c r="A351" s="33"/>
      <c r="C351" s="43"/>
    </row>
    <row r="352" ht="15.75" customHeight="1">
      <c r="A352" s="33"/>
      <c r="C352" s="43"/>
    </row>
    <row r="353" ht="15.75" customHeight="1">
      <c r="A353" s="33"/>
      <c r="C353" s="43"/>
    </row>
    <row r="354" ht="15.75" customHeight="1">
      <c r="A354" s="33"/>
      <c r="C354" s="43"/>
    </row>
    <row r="355" ht="15.75" customHeight="1">
      <c r="A355" s="33"/>
      <c r="C355" s="43"/>
    </row>
    <row r="356" ht="15.75" customHeight="1">
      <c r="A356" s="33"/>
      <c r="C356" s="43"/>
    </row>
    <row r="357" ht="15.75" customHeight="1">
      <c r="A357" s="33"/>
      <c r="C357" s="43"/>
    </row>
    <row r="358" ht="15.75" customHeight="1">
      <c r="A358" s="33"/>
      <c r="C358" s="43"/>
    </row>
    <row r="359" ht="15.75" customHeight="1">
      <c r="A359" s="33"/>
      <c r="C359" s="43"/>
    </row>
    <row r="360" ht="15.75" customHeight="1">
      <c r="A360" s="33"/>
      <c r="C360" s="43"/>
    </row>
    <row r="361" ht="15.75" customHeight="1">
      <c r="A361" s="33"/>
      <c r="C361" s="43"/>
    </row>
    <row r="362" ht="15.75" customHeight="1">
      <c r="A362" s="33"/>
      <c r="C362" s="43"/>
    </row>
    <row r="363" ht="15.75" customHeight="1">
      <c r="A363" s="33"/>
      <c r="C363" s="43"/>
    </row>
    <row r="364" ht="15.75" customHeight="1">
      <c r="A364" s="33"/>
      <c r="C364" s="43"/>
    </row>
    <row r="365" ht="15.75" customHeight="1">
      <c r="A365" s="33"/>
      <c r="C365" s="43"/>
    </row>
    <row r="366" ht="15.75" customHeight="1">
      <c r="A366" s="33"/>
      <c r="C366" s="43"/>
    </row>
    <row r="367" ht="15.75" customHeight="1">
      <c r="A367" s="33"/>
      <c r="C367" s="43"/>
    </row>
    <row r="368" ht="15.75" customHeight="1">
      <c r="A368" s="33"/>
      <c r="C368" s="43"/>
    </row>
    <row r="369" ht="15.75" customHeight="1">
      <c r="A369" s="33"/>
      <c r="C369" s="43"/>
    </row>
    <row r="370" ht="15.75" customHeight="1">
      <c r="A370" s="33"/>
      <c r="C370" s="43"/>
    </row>
    <row r="371" ht="15.75" customHeight="1">
      <c r="A371" s="33"/>
      <c r="C371" s="43"/>
    </row>
    <row r="372" ht="15.75" customHeight="1">
      <c r="A372" s="33"/>
      <c r="C372" s="43"/>
    </row>
    <row r="373" ht="15.75" customHeight="1">
      <c r="A373" s="33"/>
      <c r="C373" s="43"/>
    </row>
    <row r="374" ht="15.75" customHeight="1">
      <c r="A374" s="33"/>
      <c r="C374" s="43"/>
    </row>
    <row r="375" ht="15.75" customHeight="1">
      <c r="A375" s="33"/>
      <c r="C375" s="43"/>
    </row>
    <row r="376" ht="15.75" customHeight="1">
      <c r="A376" s="33"/>
      <c r="C376" s="43"/>
    </row>
    <row r="377" ht="15.75" customHeight="1">
      <c r="A377" s="33"/>
      <c r="C377" s="43"/>
    </row>
    <row r="378" ht="15.75" customHeight="1">
      <c r="A378" s="33"/>
      <c r="C378" s="43"/>
    </row>
    <row r="379" ht="15.75" customHeight="1">
      <c r="A379" s="33"/>
      <c r="C379" s="43"/>
    </row>
    <row r="380" ht="15.75" customHeight="1">
      <c r="A380" s="33"/>
      <c r="C380" s="43"/>
    </row>
    <row r="381" ht="15.75" customHeight="1">
      <c r="A381" s="33"/>
      <c r="C381" s="43"/>
    </row>
    <row r="382" ht="15.75" customHeight="1">
      <c r="A382" s="33"/>
      <c r="C382" s="43"/>
    </row>
    <row r="383" ht="15.75" customHeight="1">
      <c r="A383" s="33"/>
      <c r="C383" s="43"/>
    </row>
    <row r="384" ht="15.75" customHeight="1">
      <c r="A384" s="33"/>
      <c r="C384" s="43"/>
    </row>
    <row r="385" ht="15.75" customHeight="1">
      <c r="A385" s="33"/>
      <c r="C385" s="43"/>
    </row>
    <row r="386" ht="15.75" customHeight="1">
      <c r="A386" s="33"/>
      <c r="C386" s="43"/>
    </row>
    <row r="387" ht="15.75" customHeight="1">
      <c r="A387" s="33"/>
      <c r="C387" s="43"/>
    </row>
    <row r="388" ht="15.75" customHeight="1">
      <c r="A388" s="33"/>
      <c r="C388" s="43"/>
    </row>
    <row r="389" ht="15.75" customHeight="1">
      <c r="A389" s="33"/>
      <c r="C389" s="43"/>
    </row>
    <row r="390" ht="15.75" customHeight="1">
      <c r="A390" s="33"/>
      <c r="C390" s="43"/>
    </row>
    <row r="391" ht="15.75" customHeight="1">
      <c r="A391" s="33"/>
      <c r="C391" s="43"/>
    </row>
    <row r="392" ht="15.75" customHeight="1">
      <c r="A392" s="33"/>
      <c r="C392" s="43"/>
    </row>
    <row r="393" ht="15.75" customHeight="1">
      <c r="A393" s="33"/>
      <c r="C393" s="43"/>
    </row>
    <row r="394" ht="15.75" customHeight="1">
      <c r="A394" s="33"/>
      <c r="C394" s="43"/>
    </row>
    <row r="395" ht="15.75" customHeight="1">
      <c r="A395" s="33"/>
      <c r="C395" s="43"/>
    </row>
    <row r="396" ht="15.75" customHeight="1">
      <c r="A396" s="33"/>
      <c r="C396" s="43"/>
    </row>
    <row r="397" ht="15.75" customHeight="1">
      <c r="A397" s="33"/>
      <c r="C397" s="43"/>
    </row>
    <row r="398" ht="15.75" customHeight="1">
      <c r="A398" s="33"/>
      <c r="C398" s="43"/>
    </row>
    <row r="399" ht="15.75" customHeight="1">
      <c r="A399" s="33"/>
      <c r="C399" s="43"/>
    </row>
    <row r="400" ht="15.75" customHeight="1">
      <c r="A400" s="33"/>
      <c r="C400" s="43"/>
    </row>
    <row r="401" ht="15.75" customHeight="1">
      <c r="A401" s="33"/>
      <c r="C401" s="43"/>
    </row>
    <row r="402" ht="15.75" customHeight="1">
      <c r="A402" s="33"/>
      <c r="C402" s="43"/>
    </row>
    <row r="403" ht="15.75" customHeight="1">
      <c r="A403" s="33"/>
      <c r="C403" s="43"/>
    </row>
    <row r="404" ht="15.75" customHeight="1">
      <c r="A404" s="33"/>
      <c r="C404" s="43"/>
    </row>
    <row r="405" ht="15.75" customHeight="1">
      <c r="A405" s="33"/>
      <c r="C405" s="43"/>
    </row>
    <row r="406" ht="15.75" customHeight="1">
      <c r="A406" s="33"/>
      <c r="C406" s="43"/>
    </row>
    <row r="407" ht="15.75" customHeight="1">
      <c r="A407" s="33"/>
      <c r="C407" s="43"/>
    </row>
    <row r="408" ht="15.75" customHeight="1">
      <c r="A408" s="33"/>
      <c r="C408" s="43"/>
    </row>
    <row r="409" ht="15.75" customHeight="1">
      <c r="A409" s="33"/>
      <c r="C409" s="43"/>
    </row>
    <row r="410" ht="15.75" customHeight="1">
      <c r="A410" s="33"/>
      <c r="C410" s="43"/>
    </row>
    <row r="411" ht="15.75" customHeight="1">
      <c r="A411" s="33"/>
      <c r="C411" s="43"/>
    </row>
    <row r="412" ht="15.75" customHeight="1">
      <c r="A412" s="33"/>
      <c r="C412" s="43"/>
    </row>
    <row r="413" ht="15.75" customHeight="1">
      <c r="A413" s="33"/>
      <c r="C413" s="43"/>
    </row>
    <row r="414" ht="15.75" customHeight="1">
      <c r="A414" s="33"/>
      <c r="C414" s="43"/>
    </row>
    <row r="415" ht="15.75" customHeight="1">
      <c r="A415" s="33"/>
      <c r="C415" s="43"/>
    </row>
    <row r="416" ht="15.75" customHeight="1">
      <c r="A416" s="33"/>
      <c r="C416" s="43"/>
    </row>
    <row r="417" ht="15.75" customHeight="1">
      <c r="A417" s="33"/>
      <c r="C417" s="43"/>
    </row>
    <row r="418" ht="15.75" customHeight="1">
      <c r="A418" s="33"/>
      <c r="C418" s="43"/>
    </row>
    <row r="419" ht="15.75" customHeight="1">
      <c r="A419" s="33"/>
      <c r="C419" s="43"/>
    </row>
    <row r="420" ht="15.75" customHeight="1">
      <c r="A420" s="33"/>
      <c r="C420" s="43"/>
    </row>
    <row r="421" ht="15.75" customHeight="1">
      <c r="A421" s="33"/>
      <c r="C421" s="43"/>
    </row>
    <row r="422" ht="15.75" customHeight="1">
      <c r="A422" s="33"/>
      <c r="C422" s="43"/>
    </row>
    <row r="423" ht="15.75" customHeight="1">
      <c r="A423" s="33"/>
      <c r="C423" s="43"/>
    </row>
    <row r="424" ht="15.75" customHeight="1">
      <c r="A424" s="33"/>
      <c r="C424" s="43"/>
    </row>
    <row r="425" ht="15.75" customHeight="1">
      <c r="A425" s="33"/>
      <c r="C425" s="43"/>
    </row>
    <row r="426" ht="15.75" customHeight="1">
      <c r="A426" s="33"/>
      <c r="C426" s="43"/>
    </row>
    <row r="427" ht="15.75" customHeight="1">
      <c r="A427" s="33"/>
      <c r="C427" s="43"/>
    </row>
    <row r="428" ht="15.75" customHeight="1">
      <c r="A428" s="33"/>
      <c r="C428" s="43"/>
    </row>
    <row r="429" ht="15.75" customHeight="1">
      <c r="A429" s="33"/>
      <c r="C429" s="43"/>
    </row>
    <row r="430" ht="15.75" customHeight="1">
      <c r="A430" s="33"/>
      <c r="C430" s="43"/>
    </row>
    <row r="431" ht="15.75" customHeight="1">
      <c r="A431" s="33"/>
      <c r="C431" s="43"/>
    </row>
    <row r="432" ht="15.75" customHeight="1">
      <c r="A432" s="33"/>
      <c r="C432" s="43"/>
    </row>
    <row r="433" ht="15.75" customHeight="1">
      <c r="A433" s="33"/>
      <c r="C433" s="43"/>
    </row>
    <row r="434" ht="15.75" customHeight="1">
      <c r="A434" s="33"/>
      <c r="C434" s="43"/>
    </row>
    <row r="435" ht="15.75" customHeight="1">
      <c r="A435" s="33"/>
      <c r="C435" s="43"/>
    </row>
    <row r="436" ht="15.75" customHeight="1">
      <c r="A436" s="33"/>
      <c r="C436" s="43"/>
    </row>
    <row r="437" ht="15.75" customHeight="1">
      <c r="A437" s="33"/>
      <c r="C437" s="43"/>
    </row>
    <row r="438" ht="15.75" customHeight="1">
      <c r="A438" s="33"/>
      <c r="C438" s="43"/>
    </row>
    <row r="439" ht="15.75" customHeight="1">
      <c r="A439" s="33"/>
      <c r="C439" s="43"/>
    </row>
    <row r="440" ht="15.75" customHeight="1">
      <c r="A440" s="33"/>
      <c r="C440" s="43"/>
    </row>
    <row r="441" ht="15.75" customHeight="1">
      <c r="A441" s="33"/>
      <c r="C441" s="43"/>
    </row>
    <row r="442" ht="15.75" customHeight="1">
      <c r="A442" s="33"/>
      <c r="C442" s="43"/>
    </row>
    <row r="443" ht="15.75" customHeight="1">
      <c r="A443" s="33"/>
      <c r="C443" s="43"/>
    </row>
    <row r="444" ht="15.75" customHeight="1">
      <c r="A444" s="33"/>
      <c r="C444" s="43"/>
    </row>
    <row r="445" ht="15.75" customHeight="1">
      <c r="A445" s="33"/>
      <c r="C445" s="43"/>
    </row>
    <row r="446" ht="15.75" customHeight="1">
      <c r="A446" s="33"/>
      <c r="C446" s="43"/>
    </row>
    <row r="447" ht="15.75" customHeight="1">
      <c r="A447" s="33"/>
      <c r="C447" s="43"/>
    </row>
    <row r="448" ht="15.75" customHeight="1">
      <c r="A448" s="33"/>
      <c r="C448" s="43"/>
    </row>
    <row r="449" ht="15.75" customHeight="1">
      <c r="A449" s="33"/>
      <c r="C449" s="43"/>
    </row>
    <row r="450" ht="15.75" customHeight="1">
      <c r="A450" s="33"/>
      <c r="C450" s="43"/>
    </row>
    <row r="451" ht="15.75" customHeight="1">
      <c r="A451" s="33"/>
      <c r="C451" s="43"/>
    </row>
    <row r="452" ht="15.75" customHeight="1">
      <c r="A452" s="33"/>
      <c r="C452" s="43"/>
    </row>
    <row r="453" ht="15.75" customHeight="1">
      <c r="A453" s="33"/>
      <c r="C453" s="43"/>
    </row>
    <row r="454" ht="15.75" customHeight="1">
      <c r="A454" s="33"/>
      <c r="C454" s="43"/>
    </row>
    <row r="455" ht="15.75" customHeight="1">
      <c r="A455" s="33"/>
      <c r="C455" s="43"/>
    </row>
    <row r="456" ht="15.75" customHeight="1">
      <c r="A456" s="33"/>
      <c r="C456" s="43"/>
    </row>
    <row r="457" ht="15.75" customHeight="1">
      <c r="A457" s="33"/>
      <c r="C457" s="43"/>
    </row>
    <row r="458" ht="15.75" customHeight="1">
      <c r="A458" s="33"/>
      <c r="C458" s="43"/>
    </row>
    <row r="459" ht="15.75" customHeight="1">
      <c r="A459" s="33"/>
      <c r="C459" s="43"/>
    </row>
    <row r="460" ht="15.75" customHeight="1">
      <c r="A460" s="33"/>
      <c r="C460" s="43"/>
    </row>
    <row r="461" ht="15.75" customHeight="1">
      <c r="A461" s="33"/>
      <c r="C461" s="43"/>
    </row>
    <row r="462" ht="15.75" customHeight="1">
      <c r="A462" s="33"/>
      <c r="C462" s="43"/>
    </row>
    <row r="463" ht="15.75" customHeight="1">
      <c r="A463" s="33"/>
      <c r="C463" s="43"/>
    </row>
    <row r="464" ht="15.75" customHeight="1">
      <c r="A464" s="33"/>
      <c r="C464" s="43"/>
    </row>
    <row r="465" ht="15.75" customHeight="1">
      <c r="A465" s="33"/>
      <c r="C465" s="43"/>
    </row>
    <row r="466" ht="15.75" customHeight="1">
      <c r="A466" s="33"/>
      <c r="C466" s="43"/>
    </row>
    <row r="467" ht="15.75" customHeight="1">
      <c r="A467" s="33"/>
      <c r="C467" s="43"/>
    </row>
    <row r="468" ht="15.75" customHeight="1">
      <c r="A468" s="33"/>
      <c r="C468" s="43"/>
    </row>
    <row r="469" ht="15.75" customHeight="1">
      <c r="A469" s="33"/>
      <c r="C469" s="43"/>
    </row>
    <row r="470" ht="15.75" customHeight="1">
      <c r="A470" s="33"/>
      <c r="C470" s="43"/>
    </row>
    <row r="471" ht="15.75" customHeight="1">
      <c r="A471" s="33"/>
      <c r="C471" s="43"/>
    </row>
    <row r="472" ht="15.75" customHeight="1">
      <c r="A472" s="33"/>
      <c r="C472" s="43"/>
    </row>
    <row r="473" ht="15.75" customHeight="1">
      <c r="A473" s="33"/>
      <c r="C473" s="43"/>
    </row>
    <row r="474" ht="15.75" customHeight="1">
      <c r="A474" s="33"/>
      <c r="C474" s="43"/>
    </row>
    <row r="475" ht="15.75" customHeight="1">
      <c r="A475" s="33"/>
      <c r="C475" s="43"/>
    </row>
    <row r="476" ht="15.75" customHeight="1">
      <c r="A476" s="33"/>
      <c r="C476" s="43"/>
    </row>
    <row r="477" ht="15.75" customHeight="1">
      <c r="A477" s="33"/>
      <c r="C477" s="43"/>
    </row>
    <row r="478" ht="15.75" customHeight="1">
      <c r="A478" s="33"/>
      <c r="C478" s="43"/>
    </row>
    <row r="479" ht="15.75" customHeight="1">
      <c r="A479" s="33"/>
      <c r="C479" s="43"/>
    </row>
    <row r="480" ht="15.75" customHeight="1">
      <c r="A480" s="33"/>
      <c r="C480" s="43"/>
    </row>
    <row r="481" ht="15.75" customHeight="1">
      <c r="A481" s="33"/>
      <c r="C481" s="43"/>
    </row>
    <row r="482" ht="15.75" customHeight="1">
      <c r="A482" s="33"/>
      <c r="C482" s="43"/>
    </row>
    <row r="483" ht="15.75" customHeight="1">
      <c r="A483" s="33"/>
      <c r="C483" s="43"/>
    </row>
    <row r="484" ht="15.75" customHeight="1">
      <c r="A484" s="33"/>
      <c r="C484" s="43"/>
    </row>
    <row r="485" ht="15.75" customHeight="1">
      <c r="A485" s="33"/>
      <c r="C485" s="43"/>
    </row>
    <row r="486" ht="15.75" customHeight="1">
      <c r="A486" s="33"/>
      <c r="C486" s="43"/>
    </row>
    <row r="487" ht="15.75" customHeight="1">
      <c r="A487" s="33"/>
      <c r="C487" s="43"/>
    </row>
    <row r="488" ht="15.75" customHeight="1">
      <c r="A488" s="33"/>
      <c r="C488" s="43"/>
    </row>
    <row r="489" ht="15.75" customHeight="1">
      <c r="A489" s="33"/>
      <c r="C489" s="43"/>
    </row>
    <row r="490" ht="15.75" customHeight="1">
      <c r="A490" s="33"/>
      <c r="C490" s="43"/>
    </row>
    <row r="491" ht="15.75" customHeight="1">
      <c r="A491" s="33"/>
      <c r="C491" s="43"/>
    </row>
    <row r="492" ht="15.75" customHeight="1">
      <c r="A492" s="33"/>
      <c r="C492" s="43"/>
    </row>
    <row r="493" ht="15.75" customHeight="1">
      <c r="A493" s="33"/>
      <c r="C493" s="43"/>
    </row>
    <row r="494" ht="15.75" customHeight="1">
      <c r="A494" s="33"/>
      <c r="C494" s="43"/>
    </row>
    <row r="495" ht="15.75" customHeight="1">
      <c r="A495" s="33"/>
      <c r="C495" s="43"/>
    </row>
    <row r="496" ht="15.75" customHeight="1">
      <c r="A496" s="33"/>
      <c r="C496" s="43"/>
    </row>
    <row r="497" ht="15.75" customHeight="1">
      <c r="A497" s="33"/>
      <c r="C497" s="43"/>
    </row>
    <row r="498" ht="15.75" customHeight="1">
      <c r="A498" s="33"/>
      <c r="C498" s="43"/>
    </row>
    <row r="499" ht="15.75" customHeight="1">
      <c r="A499" s="33"/>
      <c r="C499" s="43"/>
    </row>
    <row r="500" ht="15.75" customHeight="1">
      <c r="A500" s="33"/>
      <c r="C500" s="43"/>
    </row>
    <row r="501" ht="15.75" customHeight="1">
      <c r="A501" s="33"/>
      <c r="C501" s="43"/>
    </row>
    <row r="502" ht="15.75" customHeight="1">
      <c r="A502" s="33"/>
      <c r="C502" s="43"/>
    </row>
    <row r="503" ht="15.75" customHeight="1">
      <c r="A503" s="33"/>
      <c r="C503" s="43"/>
    </row>
    <row r="504" ht="15.75" customHeight="1">
      <c r="A504" s="33"/>
      <c r="C504" s="43"/>
    </row>
    <row r="505" ht="15.75" customHeight="1">
      <c r="A505" s="33"/>
      <c r="C505" s="43"/>
    </row>
    <row r="506" ht="15.75" customHeight="1">
      <c r="A506" s="33"/>
      <c r="C506" s="43"/>
    </row>
    <row r="507" ht="15.75" customHeight="1">
      <c r="A507" s="33"/>
      <c r="C507" s="43"/>
    </row>
    <row r="508" ht="15.75" customHeight="1">
      <c r="A508" s="33"/>
      <c r="C508" s="43"/>
    </row>
    <row r="509" ht="15.75" customHeight="1">
      <c r="A509" s="33"/>
      <c r="C509" s="43"/>
    </row>
    <row r="510" ht="15.75" customHeight="1">
      <c r="A510" s="33"/>
      <c r="C510" s="43"/>
    </row>
    <row r="511" ht="15.75" customHeight="1">
      <c r="A511" s="33"/>
      <c r="C511" s="43"/>
    </row>
    <row r="512" ht="15.75" customHeight="1">
      <c r="A512" s="33"/>
      <c r="C512" s="43"/>
    </row>
    <row r="513" ht="15.75" customHeight="1">
      <c r="A513" s="33"/>
      <c r="C513" s="43"/>
    </row>
    <row r="514" ht="15.75" customHeight="1">
      <c r="A514" s="33"/>
      <c r="C514" s="43"/>
    </row>
    <row r="515" ht="15.75" customHeight="1">
      <c r="A515" s="33"/>
      <c r="C515" s="43"/>
    </row>
    <row r="516" ht="15.75" customHeight="1">
      <c r="A516" s="33"/>
      <c r="C516" s="43"/>
    </row>
    <row r="517" ht="15.75" customHeight="1">
      <c r="A517" s="33"/>
      <c r="C517" s="43"/>
    </row>
    <row r="518" ht="15.75" customHeight="1">
      <c r="A518" s="33"/>
      <c r="C518" s="43"/>
    </row>
    <row r="519" ht="15.75" customHeight="1">
      <c r="A519" s="33"/>
      <c r="C519" s="43"/>
    </row>
    <row r="520" ht="15.75" customHeight="1">
      <c r="A520" s="33"/>
      <c r="C520" s="43"/>
    </row>
    <row r="521" ht="15.75" customHeight="1">
      <c r="A521" s="33"/>
      <c r="C521" s="43"/>
    </row>
    <row r="522" ht="15.75" customHeight="1">
      <c r="A522" s="33"/>
      <c r="C522" s="43"/>
    </row>
    <row r="523" ht="15.75" customHeight="1">
      <c r="A523" s="33"/>
      <c r="C523" s="352"/>
    </row>
    <row r="524" ht="15.75" customHeight="1">
      <c r="A524" s="33"/>
      <c r="C524" s="352"/>
    </row>
    <row r="525" ht="15.75" customHeight="1">
      <c r="A525" s="33"/>
      <c r="C525" s="352"/>
    </row>
    <row r="526" ht="15.75" customHeight="1">
      <c r="A526" s="33"/>
      <c r="C526" s="352"/>
    </row>
    <row r="527" ht="15.75" customHeight="1">
      <c r="A527" s="33"/>
      <c r="C527" s="352"/>
    </row>
    <row r="528" ht="15.75" customHeight="1">
      <c r="A528" s="33"/>
      <c r="C528" s="352"/>
    </row>
    <row r="529" ht="15.75" customHeight="1">
      <c r="A529" s="33"/>
      <c r="C529" s="352"/>
    </row>
    <row r="530" ht="15.75" customHeight="1">
      <c r="A530" s="33"/>
      <c r="C530" s="352"/>
    </row>
    <row r="531" ht="15.75" customHeight="1">
      <c r="A531" s="33"/>
      <c r="C531" s="352"/>
    </row>
    <row r="532" ht="15.75" customHeight="1">
      <c r="A532" s="33"/>
      <c r="C532" s="352"/>
    </row>
    <row r="533" ht="15.75" customHeight="1">
      <c r="A533" s="33"/>
      <c r="C533" s="352"/>
    </row>
    <row r="534" ht="15.75" customHeight="1">
      <c r="A534" s="33"/>
      <c r="C534" s="352"/>
    </row>
    <row r="535" ht="15.75" customHeight="1">
      <c r="A535" s="33"/>
      <c r="C535" s="352"/>
    </row>
    <row r="536" ht="15.75" customHeight="1">
      <c r="A536" s="33"/>
      <c r="C536" s="352"/>
    </row>
    <row r="537" ht="15.75" customHeight="1">
      <c r="A537" s="33"/>
      <c r="C537" s="352"/>
    </row>
    <row r="538" ht="15.75" customHeight="1">
      <c r="A538" s="33"/>
      <c r="C538" s="352"/>
    </row>
    <row r="539" ht="15.75" customHeight="1">
      <c r="A539" s="33"/>
      <c r="C539" s="352"/>
    </row>
    <row r="540" ht="15.75" customHeight="1">
      <c r="A540" s="33"/>
      <c r="C540" s="352"/>
    </row>
    <row r="541" ht="15.75" customHeight="1">
      <c r="A541" s="33"/>
      <c r="C541" s="352"/>
    </row>
    <row r="542" ht="15.75" customHeight="1">
      <c r="A542" s="33"/>
      <c r="C542" s="352"/>
    </row>
    <row r="543" ht="15.75" customHeight="1">
      <c r="A543" s="33"/>
      <c r="C543" s="352"/>
    </row>
    <row r="544" ht="15.75" customHeight="1">
      <c r="A544" s="33"/>
      <c r="C544" s="352"/>
    </row>
    <row r="545" ht="15.75" customHeight="1">
      <c r="A545" s="33"/>
      <c r="C545" s="352"/>
    </row>
    <row r="546" ht="15.75" customHeight="1">
      <c r="A546" s="33"/>
      <c r="C546" s="352"/>
    </row>
    <row r="547" ht="15.75" customHeight="1">
      <c r="A547" s="33"/>
      <c r="C547" s="352"/>
    </row>
    <row r="548" ht="15.75" customHeight="1">
      <c r="A548" s="33"/>
      <c r="C548" s="352"/>
    </row>
    <row r="549" ht="15.75" customHeight="1">
      <c r="A549" s="33"/>
      <c r="C549" s="352"/>
    </row>
    <row r="550" ht="15.75" customHeight="1">
      <c r="A550" s="33"/>
      <c r="C550" s="352"/>
    </row>
    <row r="551" ht="15.75" customHeight="1">
      <c r="A551" s="33"/>
      <c r="C551" s="352"/>
    </row>
    <row r="552" ht="15.75" customHeight="1">
      <c r="A552" s="33"/>
      <c r="C552" s="352"/>
    </row>
    <row r="553" ht="15.75" customHeight="1">
      <c r="A553" s="33"/>
      <c r="C553" s="352"/>
    </row>
    <row r="554" ht="15.75" customHeight="1">
      <c r="A554" s="33"/>
      <c r="C554" s="352"/>
    </row>
    <row r="555" ht="15.75" customHeight="1">
      <c r="A555" s="33"/>
      <c r="C555" s="352"/>
    </row>
    <row r="556" ht="15.75" customHeight="1">
      <c r="A556" s="33"/>
      <c r="C556" s="352"/>
    </row>
    <row r="557" ht="15.75" customHeight="1">
      <c r="A557" s="33"/>
      <c r="C557" s="352"/>
    </row>
    <row r="558" ht="15.75" customHeight="1">
      <c r="A558" s="33"/>
      <c r="C558" s="352"/>
    </row>
    <row r="559" ht="15.75" customHeight="1">
      <c r="A559" s="33"/>
      <c r="C559" s="352"/>
    </row>
    <row r="560" ht="15.75" customHeight="1">
      <c r="A560" s="33"/>
      <c r="C560" s="352"/>
    </row>
    <row r="561" ht="15.75" customHeight="1">
      <c r="A561" s="33"/>
      <c r="C561" s="352"/>
    </row>
    <row r="562" ht="15.75" customHeight="1">
      <c r="A562" s="33"/>
      <c r="C562" s="352"/>
    </row>
    <row r="563" ht="15.75" customHeight="1">
      <c r="A563" s="33"/>
      <c r="C563" s="352"/>
    </row>
    <row r="564" ht="15.75" customHeight="1">
      <c r="A564" s="33"/>
      <c r="C564" s="352"/>
    </row>
    <row r="565" ht="15.75" customHeight="1">
      <c r="A565" s="33"/>
      <c r="C565" s="352"/>
    </row>
    <row r="566" ht="15.75" customHeight="1">
      <c r="A566" s="33"/>
      <c r="C566" s="352"/>
    </row>
    <row r="567" ht="15.75" customHeight="1">
      <c r="A567" s="33"/>
      <c r="C567" s="352"/>
    </row>
    <row r="568" ht="15.75" customHeight="1">
      <c r="A568" s="33"/>
      <c r="C568" s="352"/>
    </row>
    <row r="569" ht="15.75" customHeight="1">
      <c r="A569" s="33"/>
      <c r="C569" s="352"/>
    </row>
    <row r="570" ht="15.75" customHeight="1">
      <c r="A570" s="33"/>
      <c r="C570" s="352"/>
    </row>
    <row r="571" ht="15.75" customHeight="1">
      <c r="A571" s="33"/>
      <c r="C571" s="352"/>
    </row>
    <row r="572" ht="15.75" customHeight="1">
      <c r="A572" s="33"/>
      <c r="C572" s="352"/>
    </row>
    <row r="573" ht="15.75" customHeight="1">
      <c r="A573" s="33"/>
      <c r="C573" s="352"/>
    </row>
    <row r="574" ht="15.75" customHeight="1">
      <c r="A574" s="33"/>
      <c r="C574" s="352"/>
    </row>
    <row r="575" ht="15.75" customHeight="1">
      <c r="A575" s="33"/>
      <c r="C575" s="352"/>
    </row>
    <row r="576" ht="15.75" customHeight="1">
      <c r="A576" s="33"/>
      <c r="C576" s="352"/>
    </row>
    <row r="577" ht="15.75" customHeight="1">
      <c r="A577" s="33"/>
      <c r="C577" s="352"/>
    </row>
    <row r="578" ht="15.75" customHeight="1">
      <c r="A578" s="33"/>
      <c r="C578" s="352"/>
    </row>
    <row r="579" ht="15.75" customHeight="1">
      <c r="A579" s="33"/>
      <c r="C579" s="352"/>
    </row>
    <row r="580" ht="15.75" customHeight="1">
      <c r="A580" s="33"/>
      <c r="C580" s="352"/>
    </row>
    <row r="581" ht="15.75" customHeight="1">
      <c r="A581" s="33"/>
      <c r="C581" s="352"/>
    </row>
    <row r="582" ht="15.75" customHeight="1">
      <c r="A582" s="33"/>
      <c r="C582" s="352"/>
    </row>
    <row r="583" ht="15.75" customHeight="1">
      <c r="A583" s="33"/>
      <c r="C583" s="352"/>
    </row>
    <row r="584" ht="15.75" customHeight="1">
      <c r="A584" s="33"/>
      <c r="C584" s="352"/>
    </row>
    <row r="585" ht="15.75" customHeight="1">
      <c r="A585" s="33"/>
      <c r="C585" s="352"/>
    </row>
    <row r="586" ht="15.75" customHeight="1">
      <c r="A586" s="33"/>
      <c r="C586" s="352"/>
    </row>
    <row r="587" ht="15.75" customHeight="1">
      <c r="A587" s="33"/>
      <c r="C587" s="352"/>
    </row>
    <row r="588" ht="15.75" customHeight="1">
      <c r="A588" s="33"/>
      <c r="C588" s="352"/>
    </row>
    <row r="589" ht="15.75" customHeight="1">
      <c r="A589" s="33"/>
      <c r="C589" s="352"/>
    </row>
    <row r="590" ht="15.75" customHeight="1">
      <c r="A590" s="33"/>
      <c r="C590" s="352"/>
    </row>
    <row r="591" ht="15.75" customHeight="1">
      <c r="A591" s="33"/>
      <c r="C591" s="352"/>
    </row>
    <row r="592" ht="15.75" customHeight="1">
      <c r="A592" s="33"/>
      <c r="C592" s="352"/>
    </row>
    <row r="593" ht="15.75" customHeight="1">
      <c r="A593" s="33"/>
      <c r="C593" s="352"/>
    </row>
    <row r="594" ht="15.75" customHeight="1">
      <c r="A594" s="33"/>
      <c r="C594" s="352"/>
    </row>
    <row r="595" ht="15.75" customHeight="1">
      <c r="A595" s="33"/>
      <c r="C595" s="352"/>
    </row>
    <row r="596" ht="15.75" customHeight="1">
      <c r="A596" s="33"/>
      <c r="C596" s="352"/>
    </row>
    <row r="597" ht="15.75" customHeight="1">
      <c r="A597" s="33"/>
      <c r="C597" s="352"/>
    </row>
    <row r="598" ht="15.75" customHeight="1">
      <c r="A598" s="33"/>
      <c r="C598" s="352"/>
    </row>
    <row r="599" ht="15.75" customHeight="1">
      <c r="A599" s="33"/>
      <c r="C599" s="352"/>
    </row>
    <row r="600" ht="15.75" customHeight="1">
      <c r="A600" s="33"/>
      <c r="C600" s="352"/>
    </row>
    <row r="601" ht="15.75" customHeight="1">
      <c r="A601" s="33"/>
      <c r="C601" s="352"/>
    </row>
    <row r="602" ht="15.75" customHeight="1">
      <c r="A602" s="33"/>
      <c r="C602" s="352"/>
    </row>
    <row r="603" ht="15.75" customHeight="1">
      <c r="A603" s="33"/>
      <c r="C603" s="352"/>
    </row>
    <row r="604" ht="15.75" customHeight="1">
      <c r="A604" s="33"/>
      <c r="C604" s="352"/>
    </row>
    <row r="605" ht="15.75" customHeight="1">
      <c r="A605" s="33"/>
      <c r="C605" s="352"/>
    </row>
    <row r="606" ht="15.75" customHeight="1">
      <c r="A606" s="33"/>
      <c r="C606" s="352"/>
    </row>
    <row r="607" ht="15.75" customHeight="1">
      <c r="A607" s="33"/>
      <c r="C607" s="352"/>
    </row>
    <row r="608" ht="15.75" customHeight="1">
      <c r="A608" s="33"/>
      <c r="C608" s="352"/>
    </row>
    <row r="609" ht="15.75" customHeight="1">
      <c r="A609" s="33"/>
      <c r="C609" s="352"/>
    </row>
    <row r="610" ht="15.75" customHeight="1">
      <c r="A610" s="33"/>
      <c r="C610" s="352"/>
    </row>
    <row r="611" ht="15.75" customHeight="1">
      <c r="A611" s="33"/>
      <c r="C611" s="352"/>
    </row>
    <row r="612" ht="15.75" customHeight="1">
      <c r="A612" s="33"/>
      <c r="C612" s="352"/>
    </row>
    <row r="613" ht="15.75" customHeight="1">
      <c r="A613" s="33"/>
      <c r="C613" s="352"/>
    </row>
    <row r="614" ht="15.75" customHeight="1">
      <c r="A614" s="33"/>
      <c r="C614" s="352"/>
    </row>
    <row r="615" ht="15.75" customHeight="1">
      <c r="A615" s="33"/>
      <c r="C615" s="352"/>
    </row>
    <row r="616" ht="15.75" customHeight="1">
      <c r="A616" s="33"/>
      <c r="C616" s="352"/>
    </row>
    <row r="617" ht="15.75" customHeight="1">
      <c r="A617" s="33"/>
      <c r="C617" s="352"/>
    </row>
    <row r="618" ht="15.75" customHeight="1">
      <c r="A618" s="33"/>
      <c r="C618" s="352"/>
    </row>
    <row r="619" ht="15.75" customHeight="1">
      <c r="A619" s="33"/>
      <c r="C619" s="352"/>
    </row>
    <row r="620" ht="15.75" customHeight="1">
      <c r="A620" s="33"/>
      <c r="C620" s="352"/>
    </row>
    <row r="621" ht="15.75" customHeight="1">
      <c r="A621" s="33"/>
      <c r="C621" s="352"/>
    </row>
    <row r="622" ht="15.75" customHeight="1">
      <c r="A622" s="33"/>
      <c r="C622" s="352"/>
    </row>
    <row r="623" ht="15.75" customHeight="1">
      <c r="A623" s="33"/>
      <c r="C623" s="352"/>
    </row>
    <row r="624" ht="15.75" customHeight="1">
      <c r="A624" s="33"/>
      <c r="C624" s="352"/>
    </row>
    <row r="625" ht="15.75" customHeight="1">
      <c r="A625" s="33"/>
      <c r="C625" s="352"/>
    </row>
    <row r="626" ht="15.75" customHeight="1">
      <c r="A626" s="33"/>
      <c r="C626" s="352"/>
    </row>
    <row r="627" ht="15.75" customHeight="1">
      <c r="A627" s="33"/>
      <c r="C627" s="352"/>
    </row>
    <row r="628" ht="15.75" customHeight="1">
      <c r="A628" s="33"/>
      <c r="C628" s="352"/>
    </row>
    <row r="629" ht="15.75" customHeight="1">
      <c r="A629" s="33"/>
      <c r="C629" s="352"/>
    </row>
    <row r="630" ht="15.75" customHeight="1">
      <c r="A630" s="33"/>
      <c r="C630" s="352"/>
    </row>
    <row r="631" ht="15.75" customHeight="1">
      <c r="A631" s="33"/>
      <c r="C631" s="352"/>
    </row>
    <row r="632" ht="15.75" customHeight="1">
      <c r="A632" s="33"/>
      <c r="C632" s="352"/>
    </row>
    <row r="633" ht="15.75" customHeight="1">
      <c r="A633" s="33"/>
      <c r="C633" s="352"/>
    </row>
    <row r="634" ht="15.75" customHeight="1">
      <c r="C634" s="352"/>
    </row>
    <row r="635" ht="15.75" customHeight="1">
      <c r="C635" s="352"/>
    </row>
    <row r="636" ht="15.75" customHeight="1">
      <c r="C636" s="352"/>
    </row>
    <row r="637" ht="15.75" customHeight="1">
      <c r="C637" s="352"/>
    </row>
    <row r="638" ht="15.75" customHeight="1">
      <c r="C638" s="352"/>
    </row>
    <row r="639" ht="15.75" customHeight="1">
      <c r="C639" s="352"/>
    </row>
    <row r="640" ht="15.75" customHeight="1">
      <c r="C640" s="352"/>
    </row>
    <row r="641" ht="15.75" customHeight="1">
      <c r="C641" s="352"/>
    </row>
    <row r="642" ht="15.75" customHeight="1">
      <c r="C642" s="352"/>
    </row>
    <row r="643" ht="15.75" customHeight="1">
      <c r="C643" s="352"/>
    </row>
    <row r="644" ht="15.75" customHeight="1">
      <c r="C644" s="352"/>
    </row>
    <row r="645" ht="15.75" customHeight="1">
      <c r="C645" s="352"/>
    </row>
    <row r="646" ht="15.75" customHeight="1">
      <c r="C646" s="352"/>
    </row>
    <row r="647" ht="15.75" customHeight="1">
      <c r="C647" s="352"/>
    </row>
    <row r="648" ht="15.75" customHeight="1">
      <c r="C648" s="352"/>
    </row>
    <row r="649" ht="15.75" customHeight="1">
      <c r="C649" s="352"/>
    </row>
    <row r="650" ht="15.75" customHeight="1">
      <c r="C650" s="352"/>
    </row>
    <row r="651" ht="15.75" customHeight="1">
      <c r="C651" s="352"/>
    </row>
    <row r="652" ht="15.75" customHeight="1">
      <c r="C652" s="352"/>
    </row>
    <row r="653" ht="15.75" customHeight="1">
      <c r="C653" s="352"/>
    </row>
    <row r="654" ht="15.75" customHeight="1">
      <c r="C654" s="352"/>
    </row>
    <row r="655" ht="15.75" customHeight="1">
      <c r="C655" s="352"/>
    </row>
    <row r="656" ht="15.75" customHeight="1">
      <c r="C656" s="352"/>
    </row>
    <row r="657" ht="15.75" customHeight="1">
      <c r="C657" s="352"/>
    </row>
    <row r="658" ht="15.75" customHeight="1">
      <c r="C658" s="352"/>
    </row>
    <row r="659" ht="15.75" customHeight="1">
      <c r="C659" s="352"/>
    </row>
    <row r="660" ht="15.75" customHeight="1">
      <c r="C660" s="352"/>
    </row>
    <row r="661" ht="15.75" customHeight="1">
      <c r="C661" s="352"/>
    </row>
    <row r="662" ht="15.75" customHeight="1">
      <c r="C662" s="352"/>
    </row>
    <row r="663" ht="15.75" customHeight="1">
      <c r="C663" s="352"/>
    </row>
    <row r="664" ht="15.75" customHeight="1">
      <c r="C664" s="352"/>
    </row>
    <row r="665" ht="15.75" customHeight="1">
      <c r="C665" s="352"/>
    </row>
    <row r="666" ht="15.75" customHeight="1">
      <c r="C666" s="352"/>
    </row>
    <row r="667" ht="15.75" customHeight="1">
      <c r="C667" s="352"/>
    </row>
    <row r="668" ht="15.75" customHeight="1">
      <c r="C668" s="352"/>
    </row>
    <row r="669" ht="15.75" customHeight="1">
      <c r="C669" s="352"/>
    </row>
    <row r="670" ht="15.75" customHeight="1">
      <c r="C670" s="352"/>
    </row>
    <row r="671" ht="15.75" customHeight="1">
      <c r="C671" s="352"/>
    </row>
    <row r="672" ht="15.75" customHeight="1">
      <c r="C672" s="352"/>
    </row>
    <row r="673" ht="15.75" customHeight="1">
      <c r="C673" s="352"/>
    </row>
    <row r="674" ht="15.75" customHeight="1">
      <c r="C674" s="352"/>
    </row>
    <row r="675" ht="15.75" customHeight="1">
      <c r="C675" s="352"/>
    </row>
    <row r="676" ht="15.75" customHeight="1">
      <c r="C676" s="352"/>
    </row>
    <row r="677" ht="15.75" customHeight="1">
      <c r="C677" s="352"/>
    </row>
    <row r="678" ht="15.75" customHeight="1">
      <c r="C678" s="352"/>
    </row>
    <row r="679" ht="15.75" customHeight="1">
      <c r="C679" s="352"/>
    </row>
    <row r="680" ht="15.75" customHeight="1">
      <c r="C680" s="352"/>
    </row>
    <row r="681" ht="15.75" customHeight="1">
      <c r="C681" s="352"/>
    </row>
    <row r="682" ht="15.75" customHeight="1">
      <c r="C682" s="352"/>
    </row>
    <row r="683" ht="15.75" customHeight="1">
      <c r="C683" s="352"/>
    </row>
    <row r="684" ht="15.75" customHeight="1">
      <c r="C684" s="352"/>
    </row>
    <row r="685" ht="15.75" customHeight="1">
      <c r="C685" s="352"/>
    </row>
    <row r="686" ht="15.75" customHeight="1">
      <c r="C686" s="352"/>
    </row>
    <row r="687" ht="15.75" customHeight="1">
      <c r="C687" s="352"/>
    </row>
    <row r="688" ht="15.75" customHeight="1">
      <c r="C688" s="352"/>
    </row>
    <row r="689" ht="15.75" customHeight="1">
      <c r="C689" s="352"/>
    </row>
    <row r="690" ht="15.75" customHeight="1">
      <c r="C690" s="352"/>
    </row>
    <row r="691" ht="15.75" customHeight="1">
      <c r="C691" s="352"/>
    </row>
    <row r="692" ht="15.75" customHeight="1">
      <c r="C692" s="352"/>
    </row>
    <row r="693" ht="15.75" customHeight="1">
      <c r="C693" s="352"/>
    </row>
    <row r="694" ht="15.75" customHeight="1">
      <c r="C694" s="352"/>
    </row>
    <row r="695" ht="15.75" customHeight="1">
      <c r="C695" s="352"/>
    </row>
    <row r="696" ht="15.75" customHeight="1">
      <c r="C696" s="352"/>
    </row>
    <row r="697" ht="15.75" customHeight="1">
      <c r="C697" s="352"/>
    </row>
    <row r="698" ht="15.75" customHeight="1">
      <c r="C698" s="352"/>
    </row>
    <row r="699" ht="15.75" customHeight="1">
      <c r="C699" s="352"/>
    </row>
    <row r="700" ht="15.75" customHeight="1">
      <c r="C700" s="352"/>
    </row>
    <row r="701" ht="15.75" customHeight="1">
      <c r="C701" s="352"/>
    </row>
    <row r="702" ht="15.75" customHeight="1">
      <c r="C702" s="352"/>
    </row>
    <row r="703" ht="15.75" customHeight="1">
      <c r="C703" s="352"/>
    </row>
    <row r="704" ht="15.75" customHeight="1">
      <c r="C704" s="352"/>
    </row>
    <row r="705" ht="15.75" customHeight="1">
      <c r="C705" s="352"/>
    </row>
    <row r="706" ht="15.75" customHeight="1">
      <c r="C706" s="352"/>
    </row>
    <row r="707" ht="15.75" customHeight="1">
      <c r="C707" s="352"/>
    </row>
    <row r="708" ht="15.75" customHeight="1">
      <c r="C708" s="352"/>
    </row>
    <row r="709" ht="15.75" customHeight="1">
      <c r="C709" s="352"/>
    </row>
    <row r="710" ht="15.75" customHeight="1">
      <c r="C710" s="352"/>
    </row>
    <row r="711" ht="15.75" customHeight="1">
      <c r="C711" s="352"/>
    </row>
    <row r="712" ht="15.75" customHeight="1">
      <c r="C712" s="352"/>
    </row>
    <row r="713" ht="15.75" customHeight="1">
      <c r="C713" s="352"/>
    </row>
    <row r="714" ht="15.75" customHeight="1">
      <c r="C714" s="352"/>
    </row>
    <row r="715" ht="15.75" customHeight="1">
      <c r="C715" s="352"/>
    </row>
    <row r="716" ht="15.75" customHeight="1">
      <c r="C716" s="352"/>
    </row>
    <row r="717" ht="15.75" customHeight="1">
      <c r="C717" s="352"/>
    </row>
    <row r="718" ht="15.75" customHeight="1">
      <c r="C718" s="352"/>
    </row>
    <row r="719" ht="15.75" customHeight="1">
      <c r="C719" s="352"/>
    </row>
    <row r="720" ht="15.75" customHeight="1">
      <c r="C720" s="352"/>
    </row>
    <row r="721" ht="15.75" customHeight="1">
      <c r="C721" s="352"/>
    </row>
    <row r="722" ht="15.75" customHeight="1">
      <c r="C722" s="352"/>
    </row>
    <row r="723" ht="15.75" customHeight="1">
      <c r="C723" s="352"/>
    </row>
    <row r="724" ht="15.75" customHeight="1">
      <c r="C724" s="352"/>
    </row>
    <row r="725" ht="15.75" customHeight="1">
      <c r="C725" s="352"/>
    </row>
    <row r="726" ht="15.75" customHeight="1">
      <c r="C726" s="352"/>
    </row>
    <row r="727" ht="15.75" customHeight="1">
      <c r="C727" s="352"/>
    </row>
    <row r="728" ht="15.75" customHeight="1">
      <c r="C728" s="352"/>
    </row>
    <row r="729" ht="15.75" customHeight="1">
      <c r="C729" s="352"/>
    </row>
    <row r="730" ht="15.75" customHeight="1">
      <c r="C730" s="352"/>
    </row>
    <row r="731" ht="15.75" customHeight="1">
      <c r="C731" s="352"/>
    </row>
    <row r="732" ht="15.75" customHeight="1">
      <c r="C732" s="352"/>
    </row>
    <row r="733" ht="15.75" customHeight="1">
      <c r="C733" s="352"/>
    </row>
    <row r="734" ht="15.75" customHeight="1">
      <c r="C734" s="352"/>
    </row>
    <row r="735" ht="15.75" customHeight="1">
      <c r="C735" s="352"/>
    </row>
    <row r="736" ht="15.75" customHeight="1">
      <c r="C736" s="352"/>
    </row>
    <row r="737" ht="15.75" customHeight="1">
      <c r="C737" s="352"/>
    </row>
    <row r="738" ht="15.75" customHeight="1">
      <c r="C738" s="352"/>
    </row>
    <row r="739" ht="15.75" customHeight="1">
      <c r="C739" s="352"/>
    </row>
    <row r="740" ht="15.75" customHeight="1">
      <c r="C740" s="352"/>
    </row>
    <row r="741" ht="15.75" customHeight="1">
      <c r="C741" s="352"/>
    </row>
    <row r="742" ht="15.75" customHeight="1">
      <c r="C742" s="352"/>
    </row>
    <row r="743" ht="15.75" customHeight="1">
      <c r="C743" s="352"/>
    </row>
    <row r="744" ht="15.75" customHeight="1">
      <c r="C744" s="352"/>
    </row>
    <row r="745" ht="15.75" customHeight="1">
      <c r="C745" s="352"/>
    </row>
    <row r="746" ht="15.75" customHeight="1">
      <c r="C746" s="352"/>
    </row>
    <row r="747" ht="15.75" customHeight="1">
      <c r="C747" s="352"/>
    </row>
    <row r="748" ht="15.75" customHeight="1">
      <c r="C748" s="352"/>
    </row>
    <row r="749" ht="15.75" customHeight="1">
      <c r="C749" s="352"/>
    </row>
    <row r="750" ht="15.75" customHeight="1">
      <c r="C750" s="352"/>
    </row>
    <row r="751" ht="15.75" customHeight="1">
      <c r="C751" s="352"/>
    </row>
    <row r="752" ht="15.75" customHeight="1">
      <c r="C752" s="352"/>
    </row>
    <row r="753" ht="15.75" customHeight="1">
      <c r="C753" s="352"/>
    </row>
    <row r="754" ht="15.75" customHeight="1">
      <c r="C754" s="352"/>
    </row>
    <row r="755" ht="15.75" customHeight="1">
      <c r="C755" s="352"/>
    </row>
    <row r="756" ht="15.75" customHeight="1">
      <c r="C756" s="352"/>
    </row>
    <row r="757" ht="15.75" customHeight="1">
      <c r="C757" s="352"/>
    </row>
    <row r="758" ht="15.75" customHeight="1">
      <c r="C758" s="352"/>
    </row>
    <row r="759" ht="15.75" customHeight="1">
      <c r="C759" s="352"/>
    </row>
    <row r="760" ht="15.75" customHeight="1">
      <c r="C760" s="352"/>
    </row>
    <row r="761" ht="15.75" customHeight="1">
      <c r="C761" s="352"/>
    </row>
    <row r="762" ht="15.75" customHeight="1">
      <c r="C762" s="352"/>
    </row>
    <row r="763" ht="15.75" customHeight="1">
      <c r="C763" s="352"/>
    </row>
    <row r="764" ht="15.75" customHeight="1">
      <c r="C764" s="352"/>
    </row>
    <row r="765" ht="15.75" customHeight="1">
      <c r="C765" s="352"/>
    </row>
    <row r="766" ht="15.75" customHeight="1">
      <c r="C766" s="352"/>
    </row>
    <row r="767" ht="15.75" customHeight="1">
      <c r="C767" s="352"/>
    </row>
    <row r="768" ht="15.75" customHeight="1">
      <c r="C768" s="352"/>
    </row>
    <row r="769" ht="15.75" customHeight="1">
      <c r="C769" s="352"/>
    </row>
    <row r="770" ht="15.75" customHeight="1">
      <c r="C770" s="352"/>
    </row>
    <row r="771" ht="15.75" customHeight="1">
      <c r="C771" s="352"/>
    </row>
    <row r="772" ht="15.75" customHeight="1">
      <c r="C772" s="352"/>
    </row>
    <row r="773" ht="15.75" customHeight="1">
      <c r="C773" s="352"/>
    </row>
    <row r="774" ht="15.75" customHeight="1">
      <c r="C774" s="352"/>
    </row>
    <row r="775" ht="15.75" customHeight="1">
      <c r="C775" s="352"/>
    </row>
    <row r="776" ht="15.75" customHeight="1">
      <c r="C776" s="352"/>
    </row>
    <row r="777" ht="15.75" customHeight="1">
      <c r="C777" s="352"/>
    </row>
    <row r="778" ht="15.75" customHeight="1">
      <c r="C778" s="352"/>
    </row>
    <row r="779" ht="15.75" customHeight="1">
      <c r="C779" s="352"/>
    </row>
    <row r="780" ht="15.75" customHeight="1">
      <c r="C780" s="352"/>
    </row>
    <row r="781" ht="15.75" customHeight="1">
      <c r="C781" s="352"/>
    </row>
    <row r="782" ht="15.75" customHeight="1">
      <c r="C782" s="352"/>
    </row>
    <row r="783" ht="15.75" customHeight="1">
      <c r="C783" s="352"/>
    </row>
    <row r="784" ht="15.75" customHeight="1">
      <c r="C784" s="352"/>
    </row>
    <row r="785" ht="15.75" customHeight="1">
      <c r="C785" s="352"/>
    </row>
    <row r="786" ht="15.75" customHeight="1">
      <c r="C786" s="352"/>
    </row>
    <row r="787" ht="15.75" customHeight="1">
      <c r="C787" s="352"/>
    </row>
    <row r="788" ht="15.75" customHeight="1">
      <c r="C788" s="352"/>
    </row>
    <row r="789" ht="15.75" customHeight="1">
      <c r="C789" s="352"/>
    </row>
    <row r="790" ht="15.75" customHeight="1">
      <c r="C790" s="352"/>
    </row>
    <row r="791" ht="15.75" customHeight="1">
      <c r="C791" s="352"/>
    </row>
    <row r="792" ht="15.75" customHeight="1">
      <c r="C792" s="352"/>
    </row>
    <row r="793" ht="15.75" customHeight="1">
      <c r="C793" s="352"/>
    </row>
    <row r="794" ht="15.75" customHeight="1">
      <c r="C794" s="352"/>
    </row>
    <row r="795" ht="15.75" customHeight="1">
      <c r="C795" s="352"/>
    </row>
    <row r="796" ht="15.75" customHeight="1">
      <c r="C796" s="352"/>
    </row>
    <row r="797" ht="15.75" customHeight="1">
      <c r="C797" s="352"/>
    </row>
    <row r="798" ht="15.75" customHeight="1">
      <c r="C798" s="352"/>
    </row>
    <row r="799" ht="15.75" customHeight="1">
      <c r="C799" s="352"/>
    </row>
    <row r="800" ht="15.75" customHeight="1">
      <c r="C800" s="352"/>
    </row>
    <row r="801" ht="15.75" customHeight="1">
      <c r="C801" s="352"/>
    </row>
    <row r="802" ht="15.75" customHeight="1">
      <c r="C802" s="352"/>
    </row>
    <row r="803" ht="15.75" customHeight="1">
      <c r="C803" s="352"/>
    </row>
    <row r="804" ht="15.75" customHeight="1">
      <c r="C804" s="352"/>
    </row>
    <row r="805" ht="15.75" customHeight="1">
      <c r="C805" s="352"/>
    </row>
    <row r="806" ht="15.75" customHeight="1">
      <c r="C806" s="352"/>
    </row>
    <row r="807" ht="15.75" customHeight="1">
      <c r="C807" s="352"/>
    </row>
    <row r="808" ht="15.75" customHeight="1">
      <c r="C808" s="352"/>
    </row>
    <row r="809" ht="15.75" customHeight="1">
      <c r="C809" s="352"/>
    </row>
    <row r="810" ht="15.75" customHeight="1">
      <c r="C810" s="352"/>
    </row>
    <row r="811" ht="15.75" customHeight="1">
      <c r="C811" s="352"/>
    </row>
    <row r="812" ht="15.75" customHeight="1">
      <c r="C812" s="352"/>
    </row>
    <row r="813" ht="15.75" customHeight="1">
      <c r="C813" s="352"/>
    </row>
    <row r="814" ht="15.75" customHeight="1">
      <c r="C814" s="352"/>
    </row>
    <row r="815" ht="15.75" customHeight="1">
      <c r="C815" s="352"/>
    </row>
    <row r="816" ht="15.75" customHeight="1">
      <c r="C816" s="352"/>
    </row>
    <row r="817" ht="15.75" customHeight="1">
      <c r="C817" s="352"/>
    </row>
    <row r="818" ht="15.75" customHeight="1">
      <c r="C818" s="352"/>
    </row>
    <row r="819" ht="15.75" customHeight="1">
      <c r="C819" s="352"/>
    </row>
    <row r="820" ht="15.75" customHeight="1">
      <c r="C820" s="352"/>
    </row>
    <row r="821" ht="15.75" customHeight="1">
      <c r="C821" s="352"/>
    </row>
    <row r="822" ht="15.75" customHeight="1">
      <c r="C822" s="352"/>
    </row>
    <row r="823" ht="15.75" customHeight="1">
      <c r="C823" s="352"/>
    </row>
    <row r="824" ht="15.75" customHeight="1">
      <c r="C824" s="352"/>
    </row>
    <row r="825" ht="15.75" customHeight="1">
      <c r="C825" s="352"/>
    </row>
    <row r="826" ht="15.75" customHeight="1">
      <c r="C826" s="352"/>
    </row>
    <row r="827" ht="15.75" customHeight="1">
      <c r="C827" s="352"/>
    </row>
    <row r="828" ht="15.75" customHeight="1">
      <c r="C828" s="352"/>
    </row>
    <row r="829" ht="15.75" customHeight="1">
      <c r="C829" s="352"/>
    </row>
    <row r="830" ht="15.75" customHeight="1">
      <c r="C830" s="352"/>
    </row>
    <row r="831" ht="15.75" customHeight="1">
      <c r="C831" s="352"/>
    </row>
    <row r="832" ht="15.75" customHeight="1">
      <c r="C832" s="352"/>
    </row>
    <row r="833" ht="15.75" customHeight="1">
      <c r="C833" s="352"/>
    </row>
    <row r="834" ht="15.75" customHeight="1">
      <c r="C834" s="352"/>
    </row>
    <row r="835" ht="15.75" customHeight="1">
      <c r="C835" s="352"/>
    </row>
    <row r="836" ht="15.75" customHeight="1">
      <c r="C836" s="352"/>
    </row>
    <row r="837" ht="15.75" customHeight="1">
      <c r="C837" s="352"/>
    </row>
    <row r="838" ht="15.75" customHeight="1">
      <c r="C838" s="352"/>
    </row>
    <row r="839" ht="15.75" customHeight="1">
      <c r="C839" s="352"/>
    </row>
    <row r="840" ht="15.75" customHeight="1">
      <c r="C840" s="352"/>
    </row>
    <row r="841" ht="15.75" customHeight="1">
      <c r="C841" s="352"/>
    </row>
    <row r="842" ht="15.75" customHeight="1">
      <c r="C842" s="352"/>
    </row>
    <row r="843" ht="15.75" customHeight="1">
      <c r="C843" s="352"/>
    </row>
    <row r="844" ht="15.75" customHeight="1">
      <c r="C844" s="352"/>
    </row>
    <row r="845" ht="15.75" customHeight="1">
      <c r="C845" s="352"/>
    </row>
    <row r="846" ht="15.75" customHeight="1">
      <c r="C846" s="352"/>
    </row>
    <row r="847" ht="15.75" customHeight="1">
      <c r="C847" s="352"/>
    </row>
    <row r="848" ht="15.75" customHeight="1">
      <c r="C848" s="352"/>
    </row>
    <row r="849" ht="15.75" customHeight="1">
      <c r="C849" s="352"/>
    </row>
    <row r="850" ht="15.75" customHeight="1">
      <c r="C850" s="352"/>
    </row>
    <row r="851" ht="15.75" customHeight="1">
      <c r="C851" s="352"/>
    </row>
    <row r="852" ht="15.75" customHeight="1">
      <c r="C852" s="352"/>
    </row>
    <row r="853" ht="15.75" customHeight="1">
      <c r="C853" s="352"/>
    </row>
    <row r="854" ht="15.75" customHeight="1">
      <c r="C854" s="352"/>
    </row>
    <row r="855" ht="15.75" customHeight="1">
      <c r="C855" s="352"/>
    </row>
    <row r="856" ht="15.75" customHeight="1">
      <c r="C856" s="352"/>
    </row>
    <row r="857" ht="15.75" customHeight="1">
      <c r="C857" s="352"/>
    </row>
    <row r="858" ht="15.75" customHeight="1">
      <c r="C858" s="352"/>
    </row>
    <row r="859" ht="15.75" customHeight="1">
      <c r="C859" s="352"/>
    </row>
    <row r="860" ht="15.75" customHeight="1">
      <c r="C860" s="352"/>
    </row>
    <row r="861" ht="15.75" customHeight="1">
      <c r="C861" s="352"/>
    </row>
    <row r="862" ht="15.75" customHeight="1">
      <c r="C862" s="352"/>
    </row>
    <row r="863" ht="15.75" customHeight="1">
      <c r="C863" s="352"/>
    </row>
    <row r="864" ht="15.75" customHeight="1">
      <c r="C864" s="352"/>
    </row>
    <row r="865" ht="15.75" customHeight="1">
      <c r="C865" s="352"/>
    </row>
    <row r="866" ht="15.75" customHeight="1">
      <c r="C866" s="352"/>
    </row>
    <row r="867" ht="15.75" customHeight="1">
      <c r="C867" s="352"/>
    </row>
    <row r="868" ht="15.75" customHeight="1">
      <c r="C868" s="352"/>
    </row>
    <row r="869" ht="15.75" customHeight="1">
      <c r="C869" s="352"/>
    </row>
    <row r="870" ht="15.75" customHeight="1">
      <c r="C870" s="352"/>
    </row>
    <row r="871" ht="15.75" customHeight="1">
      <c r="C871" s="352"/>
    </row>
    <row r="872" ht="15.75" customHeight="1">
      <c r="C872" s="352"/>
    </row>
    <row r="873" ht="15.75" customHeight="1">
      <c r="C873" s="352"/>
    </row>
    <row r="874" ht="15.75" customHeight="1">
      <c r="C874" s="352"/>
    </row>
    <row r="875" ht="15.75" customHeight="1">
      <c r="C875" s="352"/>
    </row>
    <row r="876" ht="15.75" customHeight="1">
      <c r="C876" s="352"/>
    </row>
    <row r="877" ht="15.75" customHeight="1">
      <c r="C877" s="352"/>
    </row>
    <row r="878" ht="15.75" customHeight="1">
      <c r="C878" s="352"/>
    </row>
    <row r="879" ht="15.75" customHeight="1">
      <c r="C879" s="352"/>
    </row>
    <row r="880" ht="15.75" customHeight="1">
      <c r="C880" s="352"/>
    </row>
    <row r="881" ht="15.75" customHeight="1">
      <c r="C881" s="352"/>
    </row>
    <row r="882" ht="15.75" customHeight="1">
      <c r="C882" s="352"/>
    </row>
    <row r="883" ht="15.75" customHeight="1">
      <c r="C883" s="352"/>
    </row>
    <row r="884" ht="15.75" customHeight="1">
      <c r="C884" s="352"/>
    </row>
    <row r="885" ht="15.75" customHeight="1">
      <c r="C885" s="352"/>
    </row>
    <row r="886" ht="15.75" customHeight="1">
      <c r="C886" s="352"/>
    </row>
    <row r="887" ht="15.75" customHeight="1">
      <c r="C887" s="352"/>
    </row>
    <row r="888" ht="15.75" customHeight="1">
      <c r="C888" s="352"/>
    </row>
    <row r="889" ht="15.75" customHeight="1">
      <c r="C889" s="352"/>
    </row>
    <row r="890" ht="15.75" customHeight="1">
      <c r="C890" s="352"/>
    </row>
    <row r="891" ht="15.75" customHeight="1">
      <c r="C891" s="352"/>
    </row>
    <row r="892" ht="15.75" customHeight="1">
      <c r="C892" s="352"/>
    </row>
    <row r="893" ht="15.75" customHeight="1">
      <c r="C893" s="352"/>
    </row>
    <row r="894" ht="15.75" customHeight="1">
      <c r="C894" s="352"/>
    </row>
    <row r="895" ht="15.75" customHeight="1">
      <c r="C895" s="352"/>
    </row>
    <row r="896" ht="15.75" customHeight="1">
      <c r="C896" s="352"/>
    </row>
    <row r="897" ht="15.75" customHeight="1">
      <c r="C897" s="352"/>
    </row>
    <row r="898" ht="15.75" customHeight="1">
      <c r="C898" s="352"/>
    </row>
    <row r="899" ht="15.75" customHeight="1">
      <c r="C899" s="352"/>
    </row>
    <row r="900" ht="15.75" customHeight="1">
      <c r="C900" s="352"/>
    </row>
    <row r="901" ht="15.75" customHeight="1">
      <c r="C901" s="352"/>
    </row>
    <row r="902" ht="15.75" customHeight="1">
      <c r="C902" s="352"/>
    </row>
    <row r="903" ht="15.75" customHeight="1">
      <c r="C903" s="352"/>
    </row>
    <row r="904" ht="15.75" customHeight="1">
      <c r="C904" s="352"/>
    </row>
    <row r="905" ht="15.75" customHeight="1">
      <c r="C905" s="352"/>
    </row>
    <row r="906" ht="15.75" customHeight="1">
      <c r="C906" s="352"/>
    </row>
    <row r="907" ht="15.75" customHeight="1">
      <c r="C907" s="352"/>
    </row>
    <row r="908" ht="15.75" customHeight="1">
      <c r="C908" s="352"/>
    </row>
    <row r="909" ht="15.75" customHeight="1">
      <c r="C909" s="352"/>
    </row>
    <row r="910" ht="15.75" customHeight="1">
      <c r="C910" s="352"/>
    </row>
    <row r="911" ht="15.75" customHeight="1">
      <c r="C911" s="352"/>
    </row>
    <row r="912" ht="15.75" customHeight="1">
      <c r="C912" s="352"/>
    </row>
    <row r="913" ht="15.75" customHeight="1">
      <c r="C913" s="352"/>
    </row>
    <row r="914" ht="15.75" customHeight="1">
      <c r="C914" s="352"/>
    </row>
    <row r="915" ht="15.75" customHeight="1">
      <c r="C915" s="352"/>
    </row>
    <row r="916" ht="15.75" customHeight="1">
      <c r="C916" s="352"/>
    </row>
    <row r="917" ht="15.75" customHeight="1">
      <c r="C917" s="352"/>
    </row>
    <row r="918" ht="15.75" customHeight="1">
      <c r="C918" s="352"/>
    </row>
    <row r="919" ht="15.75" customHeight="1">
      <c r="C919" s="352"/>
    </row>
    <row r="920" ht="15.75" customHeight="1">
      <c r="C920" s="352"/>
    </row>
    <row r="921" ht="15.75" customHeight="1">
      <c r="C921" s="352"/>
    </row>
    <row r="922" ht="15.75" customHeight="1">
      <c r="C922" s="352"/>
    </row>
    <row r="923" ht="15.75" customHeight="1">
      <c r="C923" s="352"/>
    </row>
    <row r="924" ht="15.75" customHeight="1">
      <c r="C924" s="352"/>
    </row>
    <row r="925" ht="15.75" customHeight="1">
      <c r="C925" s="352"/>
    </row>
    <row r="926" ht="15.75" customHeight="1">
      <c r="C926" s="352"/>
    </row>
    <row r="927" ht="15.75" customHeight="1">
      <c r="C927" s="352"/>
    </row>
    <row r="928" ht="15.75" customHeight="1">
      <c r="C928" s="352"/>
    </row>
    <row r="929" ht="15.75" customHeight="1">
      <c r="C929" s="352"/>
    </row>
    <row r="930" ht="15.75" customHeight="1">
      <c r="C930" s="352"/>
    </row>
    <row r="931" ht="15.75" customHeight="1">
      <c r="C931" s="352"/>
    </row>
    <row r="932" ht="15.75" customHeight="1">
      <c r="C932" s="352"/>
    </row>
    <row r="933" ht="15.75" customHeight="1">
      <c r="C933" s="352"/>
    </row>
    <row r="934" ht="15.75" customHeight="1">
      <c r="C934" s="352"/>
    </row>
    <row r="935" ht="15.75" customHeight="1">
      <c r="C935" s="352"/>
    </row>
    <row r="936" ht="15.75" customHeight="1">
      <c r="C936" s="352"/>
    </row>
    <row r="937" ht="15.75" customHeight="1">
      <c r="C937" s="352"/>
    </row>
    <row r="938" ht="15.75" customHeight="1">
      <c r="C938" s="352"/>
    </row>
    <row r="939" ht="15.75" customHeight="1">
      <c r="C939" s="352"/>
    </row>
    <row r="940" ht="15.75" customHeight="1">
      <c r="C940" s="352"/>
    </row>
    <row r="941" ht="15.75" customHeight="1">
      <c r="C941" s="352"/>
    </row>
    <row r="942" ht="15.75" customHeight="1">
      <c r="C942" s="352"/>
    </row>
    <row r="943" ht="15.75" customHeight="1">
      <c r="C943" s="352"/>
    </row>
    <row r="944" ht="15.75" customHeight="1">
      <c r="C944" s="352"/>
    </row>
    <row r="945" ht="15.75" customHeight="1">
      <c r="C945" s="352"/>
    </row>
    <row r="946" ht="15.75" customHeight="1">
      <c r="C946" s="352"/>
    </row>
    <row r="947" ht="15.75" customHeight="1">
      <c r="C947" s="352"/>
    </row>
    <row r="948" ht="15.75" customHeight="1">
      <c r="C948" s="352"/>
    </row>
    <row r="949" ht="15.75" customHeight="1">
      <c r="C949" s="352"/>
    </row>
    <row r="950" ht="15.75" customHeight="1">
      <c r="C950" s="352"/>
    </row>
    <row r="951" ht="15.75" customHeight="1">
      <c r="C951" s="352"/>
    </row>
    <row r="952" ht="15.75" customHeight="1">
      <c r="C952" s="352"/>
    </row>
    <row r="953" ht="15.75" customHeight="1">
      <c r="C953" s="352"/>
    </row>
    <row r="954" ht="15.75" customHeight="1">
      <c r="C954" s="352"/>
    </row>
    <row r="955" ht="15.75" customHeight="1">
      <c r="C955" s="352"/>
    </row>
    <row r="956" ht="15.75" customHeight="1">
      <c r="C956" s="352"/>
    </row>
    <row r="957" ht="15.75" customHeight="1">
      <c r="C957" s="352"/>
    </row>
    <row r="958" ht="15.75" customHeight="1">
      <c r="C958" s="352"/>
    </row>
    <row r="959" ht="15.75" customHeight="1">
      <c r="C959" s="352"/>
    </row>
    <row r="960" ht="15.75" customHeight="1">
      <c r="C960" s="352"/>
    </row>
    <row r="961" ht="15.75" customHeight="1">
      <c r="C961" s="352"/>
    </row>
    <row r="962" ht="15.75" customHeight="1">
      <c r="C962" s="352"/>
    </row>
    <row r="963" ht="15.75" customHeight="1">
      <c r="C963" s="352"/>
    </row>
    <row r="964" ht="15.75" customHeight="1">
      <c r="C964" s="352"/>
    </row>
    <row r="965" ht="15.75" customHeight="1">
      <c r="C965" s="352"/>
    </row>
    <row r="966" ht="15.75" customHeight="1">
      <c r="C966" s="352"/>
    </row>
    <row r="967" ht="15.75" customHeight="1">
      <c r="C967" s="352"/>
    </row>
    <row r="968" ht="15.75" customHeight="1">
      <c r="C968" s="352"/>
    </row>
    <row r="969" ht="15.75" customHeight="1">
      <c r="C969" s="352"/>
    </row>
    <row r="970" ht="15.75" customHeight="1">
      <c r="C970" s="352"/>
    </row>
    <row r="971" ht="15.75" customHeight="1">
      <c r="C971" s="352"/>
    </row>
    <row r="972" ht="15.75" customHeight="1">
      <c r="C972" s="352"/>
    </row>
    <row r="973" ht="15.75" customHeight="1">
      <c r="C973" s="352"/>
    </row>
    <row r="974" ht="15.75" customHeight="1">
      <c r="C974" s="352"/>
    </row>
    <row r="975" ht="15.75" customHeight="1">
      <c r="C975" s="352"/>
    </row>
    <row r="976" ht="15.75" customHeight="1">
      <c r="C976" s="352"/>
    </row>
    <row r="977" ht="15.75" customHeight="1">
      <c r="C977" s="352"/>
    </row>
    <row r="978" ht="15.75" customHeight="1">
      <c r="C978" s="352"/>
    </row>
    <row r="979" ht="15.75" customHeight="1">
      <c r="C979" s="352"/>
    </row>
    <row r="980" ht="15.75" customHeight="1">
      <c r="C980" s="352"/>
    </row>
    <row r="981" ht="15.75" customHeight="1">
      <c r="C981" s="352"/>
    </row>
    <row r="982" ht="15.75" customHeight="1">
      <c r="C982" s="352"/>
    </row>
    <row r="983" ht="15.75" customHeight="1">
      <c r="C983" s="352"/>
    </row>
    <row r="984" ht="15.75" customHeight="1">
      <c r="C984" s="352"/>
    </row>
    <row r="985" ht="15.75" customHeight="1">
      <c r="C985" s="352"/>
    </row>
    <row r="986" ht="15.75" customHeight="1">
      <c r="C986" s="352"/>
    </row>
    <row r="987" ht="15.75" customHeight="1">
      <c r="C987" s="352"/>
    </row>
    <row r="988" ht="15.75" customHeight="1">
      <c r="C988" s="352"/>
    </row>
    <row r="989" ht="15.75" customHeight="1">
      <c r="C989" s="352"/>
    </row>
    <row r="990" ht="15.75" customHeight="1">
      <c r="C990" s="352"/>
    </row>
    <row r="991" ht="15.75" customHeight="1">
      <c r="C991" s="352"/>
    </row>
  </sheetData>
  <mergeCells count="3">
    <mergeCell ref="J1:L1"/>
    <mergeCell ref="K33:L33"/>
    <mergeCell ref="K34:L34"/>
  </mergeCells>
  <dataValidations>
    <dataValidation type="date" allowBlank="1" showInputMessage="1" showErrorMessage="1" prompt="Tbs - Nhap ngay ton tai" sqref="A34:A633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3" t="s">
        <v>5</v>
      </c>
      <c r="B1" s="354" t="s">
        <v>264</v>
      </c>
    </row>
    <row r="2">
      <c r="A2" s="355">
        <v>44774.0</v>
      </c>
      <c r="B2" s="356">
        <v>741260.0</v>
      </c>
    </row>
    <row r="3">
      <c r="A3" s="355">
        <v>44775.0</v>
      </c>
      <c r="B3" s="357">
        <v>1004380.0</v>
      </c>
    </row>
    <row r="4">
      <c r="A4" s="355">
        <v>44776.0</v>
      </c>
      <c r="B4" s="357">
        <v>931840.0</v>
      </c>
    </row>
    <row r="5">
      <c r="A5" s="355">
        <v>44777.0</v>
      </c>
      <c r="B5" s="357">
        <v>1003600.0</v>
      </c>
    </row>
    <row r="6">
      <c r="A6" s="355">
        <v>44778.0</v>
      </c>
      <c r="B6" s="357">
        <v>800020.0</v>
      </c>
    </row>
    <row r="7">
      <c r="A7" s="355">
        <v>44779.0</v>
      </c>
      <c r="B7" s="357">
        <v>765700.0</v>
      </c>
    </row>
    <row r="8">
      <c r="A8" s="355">
        <v>44780.0</v>
      </c>
      <c r="B8" s="357">
        <v>1125200.0</v>
      </c>
    </row>
    <row r="9">
      <c r="A9" s="355">
        <v>44781.0</v>
      </c>
      <c r="B9" s="357">
        <v>1029340.0</v>
      </c>
    </row>
    <row r="10">
      <c r="A10" s="355">
        <v>44782.0</v>
      </c>
      <c r="B10" s="357">
        <v>910520.0</v>
      </c>
    </row>
    <row r="11">
      <c r="A11" s="355">
        <v>44783.0</v>
      </c>
      <c r="B11" s="357">
        <v>818480.0</v>
      </c>
    </row>
    <row r="12">
      <c r="A12" s="355">
        <v>44784.0</v>
      </c>
      <c r="B12" s="357">
        <v>1599780.0</v>
      </c>
    </row>
    <row r="13">
      <c r="A13" s="355">
        <v>44785.0</v>
      </c>
      <c r="B13" s="357">
        <v>1707160.0</v>
      </c>
    </row>
    <row r="14">
      <c r="A14" s="355">
        <v>44786.0</v>
      </c>
      <c r="B14" s="357">
        <v>845520.0</v>
      </c>
    </row>
    <row r="15">
      <c r="A15" s="355">
        <v>44787.0</v>
      </c>
      <c r="B15" s="357">
        <v>1055860.0</v>
      </c>
    </row>
    <row r="16">
      <c r="A16" s="355">
        <v>44788.0</v>
      </c>
      <c r="B16" s="357">
        <v>828620.0</v>
      </c>
    </row>
    <row r="17">
      <c r="A17" s="355">
        <v>44789.0</v>
      </c>
      <c r="B17" s="357">
        <v>1058200.0</v>
      </c>
    </row>
    <row r="18">
      <c r="A18" s="355">
        <v>44790.0</v>
      </c>
      <c r="B18" s="357">
        <v>1090960.0</v>
      </c>
    </row>
    <row r="19">
      <c r="A19" s="355">
        <v>44791.0</v>
      </c>
      <c r="B19" s="357">
        <v>1238640.0</v>
      </c>
    </row>
    <row r="20">
      <c r="A20" s="355">
        <v>44792.0</v>
      </c>
      <c r="B20" s="357">
        <v>709280.0</v>
      </c>
    </row>
    <row r="21">
      <c r="A21" s="355">
        <v>44793.0</v>
      </c>
      <c r="B21" s="357">
        <v>840840.0</v>
      </c>
    </row>
    <row r="22">
      <c r="A22" s="355">
        <v>44794.0</v>
      </c>
      <c r="B22" s="357">
        <v>865540.0</v>
      </c>
    </row>
    <row r="23">
      <c r="A23" s="355">
        <v>44795.0</v>
      </c>
      <c r="B23" s="357">
        <v>908440.0</v>
      </c>
    </row>
    <row r="24">
      <c r="A24" s="355">
        <v>44796.0</v>
      </c>
      <c r="B24" s="357">
        <v>1016340.0</v>
      </c>
    </row>
    <row r="25">
      <c r="A25" s="355">
        <v>44797.0</v>
      </c>
      <c r="B25" s="357">
        <v>755300.0</v>
      </c>
    </row>
    <row r="26">
      <c r="A26" s="355">
        <v>44798.0</v>
      </c>
      <c r="B26" s="357">
        <v>0.0</v>
      </c>
    </row>
    <row r="27">
      <c r="A27" s="355">
        <v>44799.0</v>
      </c>
    </row>
    <row r="28">
      <c r="A28" s="355">
        <v>44800.0</v>
      </c>
    </row>
    <row r="29">
      <c r="A29" s="355">
        <v>44801.0</v>
      </c>
    </row>
    <row r="30">
      <c r="A30" s="355">
        <v>44802.0</v>
      </c>
    </row>
    <row r="31">
      <c r="A31" s="355">
        <v>44803.0</v>
      </c>
    </row>
    <row r="32">
      <c r="A32" s="355">
        <v>44804.0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8" t="s">
        <v>265</v>
      </c>
      <c r="B1" s="359" t="s">
        <v>266</v>
      </c>
      <c r="C1" s="359" t="s">
        <v>267</v>
      </c>
      <c r="D1" s="359" t="s">
        <v>268</v>
      </c>
      <c r="E1" s="359" t="s">
        <v>269</v>
      </c>
      <c r="F1" s="359" t="s">
        <v>270</v>
      </c>
    </row>
    <row r="2">
      <c r="A2" s="359" t="s">
        <v>271</v>
      </c>
      <c r="B2" s="359" t="s">
        <v>272</v>
      </c>
      <c r="C2" s="359" t="s">
        <v>273</v>
      </c>
      <c r="D2" s="359" t="s">
        <v>274</v>
      </c>
      <c r="E2" s="360">
        <v>2022.0</v>
      </c>
      <c r="F2" s="360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61" t="str">
        <f>"CTY CP-DT-TM HIEP BINH      Ngay: "&amp;TEXT(NOW(),"dd/mm/yyyy")</f>
        <v>CTY CP-DT-TM HIEP BINH      Ngay: 26/09/2022</v>
      </c>
      <c r="B1" s="361"/>
      <c r="C1" s="361"/>
      <c r="D1" s="362"/>
      <c r="E1" s="363"/>
      <c r="F1" s="363"/>
      <c r="G1" s="363"/>
      <c r="H1" s="363"/>
      <c r="I1" s="364"/>
      <c r="J1" s="364"/>
      <c r="K1" s="365">
        <v>10.0</v>
      </c>
      <c r="L1" s="364"/>
      <c r="M1" s="366" t="str">
        <f t="array" ref="M1">SUM(IF((K2=#REF!),#REF!))</f>
        <v>#REF!</v>
      </c>
      <c r="P1" s="363"/>
      <c r="Q1" s="363"/>
      <c r="R1" s="363"/>
      <c r="S1" s="363"/>
      <c r="T1" s="363"/>
      <c r="U1" s="363"/>
      <c r="V1" s="363"/>
      <c r="W1" s="363"/>
      <c r="X1" s="363"/>
      <c r="Y1" s="363"/>
      <c r="Z1" s="363"/>
    </row>
    <row r="2" ht="13.5" customHeight="1">
      <c r="A2" s="361" t="str">
        <f>"Ecco - Crescent Mall                 Gio:       "&amp;TEXT(NOW(),"hh:mm")</f>
        <v>Ecco - Crescent Mall                 Gio:       07:47</v>
      </c>
      <c r="B2" s="361"/>
      <c r="C2" s="361"/>
      <c r="D2" s="362"/>
      <c r="E2" s="363"/>
      <c r="F2" s="363"/>
      <c r="G2" s="363"/>
      <c r="H2" s="363"/>
      <c r="I2" s="364"/>
      <c r="J2" s="367" t="s">
        <v>275</v>
      </c>
      <c r="K2" s="364">
        <v>143.0</v>
      </c>
      <c r="L2" s="364"/>
      <c r="P2" s="363"/>
      <c r="Q2" s="363"/>
      <c r="R2" s="363"/>
      <c r="S2" s="363"/>
      <c r="T2" s="363"/>
      <c r="U2" s="363"/>
      <c r="V2" s="363"/>
      <c r="W2" s="363"/>
      <c r="X2" s="363"/>
      <c r="Y2" s="363"/>
      <c r="Z2" s="363"/>
    </row>
    <row r="3" ht="13.5" customHeight="1">
      <c r="A3" s="361" t="str">
        <f>"101 Ton Dat Tien,Quan 7     So HD: "&amp;K2</f>
        <v>101 Ton Dat Tien,Quan 7     So HD: 143</v>
      </c>
      <c r="B3" s="361"/>
      <c r="C3" s="361"/>
      <c r="D3" s="362"/>
      <c r="E3" s="363"/>
      <c r="F3" s="363"/>
      <c r="G3" s="363"/>
      <c r="H3" s="363"/>
      <c r="I3" s="364"/>
      <c r="J3" s="364"/>
      <c r="K3" s="364"/>
      <c r="L3" s="364"/>
      <c r="P3" s="363"/>
      <c r="Q3" s="363"/>
      <c r="R3" s="363"/>
      <c r="S3" s="363"/>
      <c r="T3" s="363"/>
      <c r="U3" s="363"/>
      <c r="V3" s="363"/>
      <c r="W3" s="363"/>
      <c r="X3" s="363"/>
      <c r="Y3" s="363"/>
      <c r="Z3" s="363"/>
    </row>
    <row r="4" ht="12.75" customHeight="1">
      <c r="A4" s="361" t="s">
        <v>276</v>
      </c>
      <c r="B4" s="361"/>
      <c r="C4" s="361"/>
      <c r="D4" s="362"/>
      <c r="E4" s="368"/>
      <c r="F4" s="368"/>
      <c r="G4" s="368"/>
      <c r="H4" s="368"/>
      <c r="I4" s="368"/>
      <c r="J4" s="368"/>
      <c r="K4" s="363"/>
      <c r="L4" s="368"/>
      <c r="M4" s="368"/>
      <c r="N4" s="368"/>
      <c r="O4" s="368"/>
      <c r="P4" s="368"/>
      <c r="Q4" s="368"/>
      <c r="R4" s="368"/>
      <c r="S4" s="368"/>
      <c r="T4" s="368"/>
      <c r="U4" s="368"/>
      <c r="V4" s="368"/>
      <c r="W4" s="368"/>
      <c r="X4" s="368"/>
      <c r="Y4" s="368"/>
      <c r="Z4" s="368"/>
    </row>
    <row r="5" ht="12.75" customHeight="1">
      <c r="A5" s="361"/>
      <c r="B5" s="361"/>
      <c r="C5" s="361"/>
      <c r="D5" s="361"/>
      <c r="E5" s="368"/>
      <c r="F5" s="368"/>
      <c r="G5" s="368"/>
      <c r="H5" s="368"/>
      <c r="I5" s="368"/>
      <c r="J5" s="368"/>
      <c r="K5" s="363"/>
      <c r="L5" s="368"/>
      <c r="M5" s="368"/>
      <c r="N5" s="368"/>
      <c r="O5" s="368"/>
      <c r="P5" s="368"/>
      <c r="Q5" s="368"/>
      <c r="R5" s="368"/>
      <c r="S5" s="368"/>
      <c r="T5" s="368"/>
      <c r="U5" s="368"/>
      <c r="V5" s="368"/>
      <c r="W5" s="368"/>
      <c r="X5" s="368"/>
      <c r="Y5" s="368"/>
      <c r="Z5" s="368"/>
    </row>
    <row r="6" ht="12.75" customHeight="1">
      <c r="A6" s="369" t="s">
        <v>277</v>
      </c>
      <c r="B6" s="370"/>
      <c r="C6" s="371"/>
      <c r="D6" s="371"/>
      <c r="E6" s="368"/>
      <c r="F6" s="368"/>
      <c r="G6" s="368"/>
      <c r="H6" s="368"/>
      <c r="I6" s="368"/>
      <c r="J6" s="368"/>
      <c r="K6" s="363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</row>
    <row r="7" ht="12.75" customHeight="1">
      <c r="A7" s="372" t="s">
        <v>278</v>
      </c>
      <c r="B7" s="361"/>
      <c r="C7" s="361"/>
      <c r="D7" s="361"/>
      <c r="E7" s="368"/>
      <c r="F7" s="368"/>
      <c r="G7" s="368"/>
      <c r="H7" s="368"/>
      <c r="I7" s="368"/>
      <c r="J7" s="368"/>
      <c r="K7" s="363"/>
      <c r="L7" s="368"/>
      <c r="M7" s="368"/>
      <c r="N7" s="368"/>
      <c r="O7" s="368"/>
      <c r="P7" s="368"/>
      <c r="Q7" s="368"/>
      <c r="R7" s="368"/>
      <c r="S7" s="368"/>
      <c r="T7" s="368"/>
      <c r="U7" s="368"/>
      <c r="V7" s="368"/>
      <c r="W7" s="368"/>
      <c r="X7" s="368"/>
      <c r="Y7" s="368"/>
      <c r="Z7" s="368"/>
    </row>
    <row r="8" ht="12.75" customHeight="1">
      <c r="A8" s="361" t="s">
        <v>279</v>
      </c>
      <c r="B8" s="373" t="s">
        <v>280</v>
      </c>
      <c r="C8" s="373" t="s">
        <v>281</v>
      </c>
      <c r="D8" s="362" t="s">
        <v>282</v>
      </c>
      <c r="E8" s="363"/>
      <c r="F8" s="363"/>
      <c r="G8" s="363"/>
      <c r="H8" s="363"/>
      <c r="I8" s="363"/>
      <c r="J8" s="363"/>
      <c r="K8" s="363"/>
      <c r="L8" s="363"/>
      <c r="M8" s="363"/>
      <c r="N8" s="363"/>
      <c r="O8" s="363"/>
      <c r="P8" s="363"/>
      <c r="Q8" s="363"/>
      <c r="R8" s="363"/>
      <c r="S8" s="363"/>
      <c r="T8" s="363"/>
      <c r="U8" s="363"/>
      <c r="V8" s="363"/>
      <c r="W8" s="363"/>
      <c r="X8" s="363"/>
      <c r="Y8" s="363"/>
      <c r="Z8" s="363"/>
    </row>
    <row r="9" ht="12.75" customHeight="1">
      <c r="A9" s="372" t="s">
        <v>278</v>
      </c>
      <c r="B9" s="373"/>
      <c r="C9" s="374"/>
      <c r="D9" s="375"/>
      <c r="E9" s="363"/>
      <c r="F9" s="363"/>
      <c r="G9" s="363"/>
      <c r="H9" s="363"/>
      <c r="I9" s="363"/>
      <c r="J9" s="363"/>
      <c r="K9" s="363"/>
      <c r="L9" s="363"/>
      <c r="M9" s="363"/>
      <c r="N9" s="363"/>
      <c r="O9" s="363"/>
      <c r="P9" s="363"/>
      <c r="Q9" s="363"/>
      <c r="R9" s="363"/>
      <c r="S9" s="363"/>
      <c r="T9" s="363"/>
      <c r="U9" s="363"/>
      <c r="V9" s="363"/>
      <c r="W9" s="363"/>
      <c r="X9" s="363"/>
      <c r="Y9" s="363"/>
      <c r="Z9" s="363"/>
    </row>
    <row r="10" ht="12.75" customHeight="1">
      <c r="A10" s="363"/>
      <c r="B10" s="363"/>
      <c r="C10" s="363"/>
      <c r="D10" s="363"/>
      <c r="E10" s="363"/>
      <c r="F10" s="361"/>
      <c r="G10" s="361"/>
      <c r="H10" s="361"/>
      <c r="I10" s="361"/>
      <c r="J10" s="361"/>
      <c r="K10" s="361"/>
      <c r="L10" s="361"/>
      <c r="M10" s="361"/>
      <c r="N10" s="361"/>
      <c r="O10" s="361"/>
      <c r="P10" s="361"/>
      <c r="Q10" s="361"/>
      <c r="R10" s="361"/>
      <c r="S10" s="361"/>
      <c r="T10" s="361"/>
      <c r="U10" s="361"/>
      <c r="V10" s="361"/>
      <c r="W10" s="361"/>
      <c r="X10" s="361"/>
      <c r="Y10" s="361"/>
      <c r="Z10" s="361"/>
    </row>
    <row r="11" ht="12.75" customHeight="1">
      <c r="A11" s="363"/>
      <c r="B11" s="363"/>
      <c r="C11" s="363"/>
      <c r="D11" s="363"/>
      <c r="E11" s="363"/>
      <c r="F11" s="361"/>
      <c r="G11" s="361"/>
      <c r="H11" s="361"/>
      <c r="I11" s="361"/>
      <c r="J11" s="361"/>
      <c r="K11" s="361"/>
      <c r="L11" s="361"/>
      <c r="M11" s="361"/>
      <c r="N11" s="361"/>
      <c r="O11" s="361"/>
      <c r="P11" s="361"/>
      <c r="Q11" s="361"/>
      <c r="R11" s="361"/>
      <c r="S11" s="361"/>
      <c r="T11" s="361"/>
      <c r="U11" s="361"/>
      <c r="V11" s="361"/>
      <c r="W11" s="361"/>
      <c r="X11" s="361"/>
      <c r="Y11" s="361"/>
      <c r="Z11" s="361"/>
    </row>
    <row r="12" ht="12.75" customHeight="1">
      <c r="A12" s="363"/>
      <c r="B12" s="363"/>
      <c r="C12" s="363"/>
      <c r="D12" s="363"/>
      <c r="E12" s="363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 ht="12.75" customHeight="1">
      <c r="A13" s="363"/>
      <c r="B13" s="363"/>
      <c r="C13" s="363"/>
      <c r="D13" s="363"/>
      <c r="E13" s="363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</row>
    <row r="14" ht="12.75" customHeight="1">
      <c r="A14" s="363"/>
      <c r="B14" s="363"/>
      <c r="C14" s="363"/>
      <c r="D14" s="363"/>
      <c r="E14" s="363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</row>
    <row r="15" ht="12.75" customHeight="1">
      <c r="A15" s="363"/>
      <c r="B15" s="363"/>
      <c r="C15" s="363"/>
      <c r="D15" s="363"/>
      <c r="E15" s="363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</row>
    <row r="16" ht="12.75" customHeight="1">
      <c r="A16" s="363"/>
      <c r="B16" s="363"/>
      <c r="C16" s="363"/>
      <c r="D16" s="363"/>
      <c r="E16" s="363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</row>
    <row r="17" ht="12.75" customHeight="1">
      <c r="A17" s="363"/>
      <c r="B17" s="363"/>
      <c r="C17" s="363"/>
      <c r="D17" s="363"/>
      <c r="E17" s="363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</row>
    <row r="18" ht="12.75" customHeight="1">
      <c r="A18" s="363"/>
      <c r="B18" s="363"/>
      <c r="C18" s="363"/>
      <c r="D18" s="363"/>
      <c r="E18" s="363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  <c r="X18" s="361"/>
      <c r="Y18" s="361"/>
      <c r="Z18" s="361"/>
    </row>
    <row r="19" ht="12.75" customHeight="1">
      <c r="A19" s="363"/>
      <c r="B19" s="363"/>
      <c r="C19" s="363"/>
      <c r="D19" s="363"/>
      <c r="E19" s="363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  <c r="X19" s="361"/>
      <c r="Y19" s="361"/>
      <c r="Z19" s="361"/>
    </row>
    <row r="20" ht="12.75" customHeight="1">
      <c r="A20" s="363"/>
      <c r="B20" s="363"/>
      <c r="C20" s="363"/>
      <c r="D20" s="363"/>
      <c r="E20" s="363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 ht="12.75" customHeight="1">
      <c r="A21" s="363"/>
      <c r="B21" s="363"/>
      <c r="C21" s="363"/>
      <c r="D21" s="363"/>
      <c r="E21" s="363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  <c r="X21" s="361"/>
      <c r="Y21" s="361"/>
      <c r="Z21" s="361"/>
    </row>
    <row r="22" ht="12.75" customHeight="1">
      <c r="A22" s="363"/>
      <c r="B22" s="363"/>
      <c r="C22" s="363"/>
      <c r="D22" s="363"/>
      <c r="E22" s="363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  <c r="X22" s="361"/>
      <c r="Y22" s="361"/>
      <c r="Z22" s="361"/>
    </row>
    <row r="23" ht="12.75" customHeight="1">
      <c r="A23" s="363"/>
      <c r="B23" s="363"/>
      <c r="C23" s="363"/>
      <c r="D23" s="363"/>
      <c r="E23" s="363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  <c r="X23" s="361"/>
      <c r="Y23" s="361"/>
      <c r="Z23" s="361"/>
    </row>
    <row r="24" ht="12.75" customHeight="1">
      <c r="A24" s="363"/>
      <c r="B24" s="363"/>
      <c r="C24" s="363"/>
      <c r="D24" s="363"/>
      <c r="E24" s="363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  <c r="Y24" s="361"/>
      <c r="Z24" s="361"/>
    </row>
    <row r="25" ht="12.75" customHeight="1">
      <c r="A25" s="363"/>
      <c r="B25" s="363"/>
      <c r="C25" s="363"/>
      <c r="D25" s="363"/>
      <c r="E25" s="363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  <c r="X25" s="361"/>
      <c r="Y25" s="361"/>
      <c r="Z25" s="361"/>
    </row>
    <row r="26" ht="12.75" customHeight="1">
      <c r="A26" s="363"/>
      <c r="B26" s="363"/>
      <c r="C26" s="363"/>
      <c r="D26" s="363"/>
      <c r="E26" s="363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  <c r="X26" s="361"/>
      <c r="Y26" s="361"/>
      <c r="Z26" s="361"/>
    </row>
    <row r="27" ht="12.75" customHeight="1">
      <c r="A27" s="363"/>
      <c r="B27" s="363"/>
      <c r="C27" s="363"/>
      <c r="D27" s="363"/>
      <c r="E27" s="363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  <c r="X27" s="361"/>
      <c r="Y27" s="361"/>
      <c r="Z27" s="361"/>
    </row>
    <row r="28" ht="12.75" customHeight="1">
      <c r="A28" s="363"/>
      <c r="B28" s="363"/>
      <c r="C28" s="363"/>
      <c r="D28" s="363"/>
      <c r="E28" s="363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 ht="12.75" customHeight="1">
      <c r="A29" s="363"/>
      <c r="B29" s="363"/>
      <c r="C29" s="363"/>
      <c r="D29" s="363"/>
      <c r="E29" s="363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  <c r="X29" s="361"/>
      <c r="Y29" s="361"/>
      <c r="Z29" s="361"/>
    </row>
    <row r="30" ht="12.75" customHeight="1">
      <c r="A30" s="363"/>
      <c r="B30" s="363"/>
      <c r="C30" s="363"/>
      <c r="D30" s="363"/>
      <c r="E30" s="363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  <c r="X30" s="361"/>
      <c r="Y30" s="361"/>
      <c r="Z30" s="361"/>
    </row>
    <row r="31" ht="12.75" customHeight="1">
      <c r="A31" s="363"/>
      <c r="B31" s="363"/>
      <c r="C31" s="363"/>
      <c r="D31" s="363"/>
      <c r="E31" s="363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  <c r="X31" s="361"/>
      <c r="Y31" s="361"/>
      <c r="Z31" s="361"/>
    </row>
    <row r="32" ht="12.75" customHeight="1">
      <c r="A32" s="363"/>
      <c r="B32" s="363"/>
      <c r="C32" s="363"/>
      <c r="D32" s="363"/>
      <c r="E32" s="363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  <c r="X32" s="361"/>
      <c r="Y32" s="361"/>
      <c r="Z32" s="361"/>
    </row>
    <row r="33" ht="12.75" customHeight="1">
      <c r="A33" s="363"/>
      <c r="B33" s="363"/>
      <c r="C33" s="363"/>
      <c r="D33" s="363"/>
      <c r="E33" s="363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  <c r="X33" s="361"/>
      <c r="Y33" s="361"/>
      <c r="Z33" s="361"/>
    </row>
    <row r="34" ht="12.75" customHeight="1">
      <c r="A34" s="363"/>
      <c r="B34" s="363"/>
      <c r="C34" s="363"/>
      <c r="D34" s="363"/>
      <c r="E34" s="363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</row>
    <row r="35" ht="12.75" customHeight="1">
      <c r="A35" s="363"/>
      <c r="B35" s="363"/>
      <c r="C35" s="363"/>
      <c r="D35" s="363"/>
      <c r="E35" s="363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  <c r="X35" s="361"/>
      <c r="Y35" s="361"/>
      <c r="Z35" s="361"/>
    </row>
    <row r="36" ht="12.75" customHeight="1">
      <c r="A36" s="363"/>
      <c r="B36" s="363"/>
      <c r="C36" s="363"/>
      <c r="D36" s="363"/>
      <c r="E36" s="363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  <c r="X36" s="361"/>
      <c r="Y36" s="361"/>
      <c r="Z36" s="361"/>
    </row>
    <row r="37" ht="12.75" customHeight="1">
      <c r="A37" s="363"/>
      <c r="B37" s="363"/>
      <c r="C37" s="363"/>
      <c r="D37" s="363"/>
      <c r="E37" s="363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</row>
    <row r="38" ht="12.75" customHeight="1">
      <c r="A38" s="363"/>
      <c r="B38" s="363"/>
      <c r="C38" s="363"/>
      <c r="D38" s="363"/>
      <c r="E38" s="363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  <c r="X38" s="361"/>
      <c r="Y38" s="361"/>
      <c r="Z38" s="361"/>
    </row>
    <row r="39" ht="12.75" customHeight="1">
      <c r="A39" s="363"/>
      <c r="B39" s="363"/>
      <c r="C39" s="363"/>
      <c r="D39" s="363"/>
      <c r="E39" s="363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  <c r="X39" s="361"/>
      <c r="Y39" s="361"/>
      <c r="Z39" s="361"/>
    </row>
    <row r="40" ht="12.75" customHeight="1">
      <c r="A40" s="363"/>
      <c r="B40" s="363"/>
      <c r="C40" s="363"/>
      <c r="D40" s="363"/>
      <c r="E40" s="363"/>
      <c r="F40" s="363"/>
      <c r="G40" s="363"/>
      <c r="H40" s="363"/>
      <c r="I40" s="363"/>
      <c r="J40" s="363"/>
      <c r="K40" s="363"/>
      <c r="L40" s="363"/>
      <c r="M40" s="363"/>
      <c r="N40" s="363"/>
      <c r="O40" s="363"/>
      <c r="P40" s="363"/>
      <c r="Q40" s="363"/>
      <c r="R40" s="363"/>
      <c r="S40" s="363"/>
      <c r="T40" s="363"/>
      <c r="U40" s="363"/>
      <c r="V40" s="363"/>
      <c r="W40" s="363"/>
      <c r="X40" s="363"/>
      <c r="Y40" s="363"/>
      <c r="Z40" s="363"/>
    </row>
    <row r="41" ht="12.75" customHeight="1">
      <c r="A41" s="363"/>
      <c r="B41" s="363"/>
      <c r="C41" s="363"/>
      <c r="D41" s="363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</row>
    <row r="42" ht="12.75" customHeight="1">
      <c r="A42" s="363"/>
      <c r="B42" s="363"/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3"/>
      <c r="X42" s="363"/>
      <c r="Y42" s="363"/>
      <c r="Z42" s="363"/>
    </row>
    <row r="43" ht="12.75" customHeight="1">
      <c r="A43" s="363"/>
      <c r="B43" s="363"/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</row>
    <row r="44" ht="12.75" customHeight="1">
      <c r="A44" s="363"/>
      <c r="B44" s="363"/>
      <c r="C44" s="363"/>
      <c r="D44" s="363"/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</row>
    <row r="45" ht="12.75" customHeight="1">
      <c r="A45" s="363"/>
      <c r="B45" s="363"/>
      <c r="C45" s="363"/>
      <c r="D45" s="363"/>
      <c r="E45" s="363"/>
      <c r="F45" s="363"/>
      <c r="G45" s="363"/>
      <c r="H45" s="363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  <c r="X45" s="363"/>
      <c r="Y45" s="363"/>
      <c r="Z45" s="363"/>
    </row>
    <row r="46" ht="12.75" customHeight="1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</row>
    <row r="47" ht="12.75" customHeight="1">
      <c r="A47" s="363"/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</row>
    <row r="48" ht="12.75" customHeight="1">
      <c r="A48" s="363"/>
      <c r="B48" s="363"/>
      <c r="C48" s="363"/>
      <c r="D48" s="363"/>
      <c r="E48" s="363"/>
      <c r="F48" s="363"/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3"/>
    </row>
    <row r="49" ht="12.75" customHeight="1">
      <c r="A49" s="363"/>
      <c r="B49" s="363"/>
      <c r="C49" s="363"/>
      <c r="D49" s="363"/>
      <c r="E49" s="363"/>
      <c r="F49" s="363"/>
      <c r="G49" s="363"/>
      <c r="H49" s="363"/>
      <c r="I49" s="363"/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</row>
    <row r="50" ht="12.75" customHeight="1">
      <c r="A50" s="363"/>
      <c r="B50" s="363"/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</row>
    <row r="51" ht="12.75" customHeight="1">
      <c r="A51" s="363"/>
      <c r="B51" s="363"/>
      <c r="C51" s="363"/>
      <c r="D51" s="363"/>
      <c r="E51" s="363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  <c r="X51" s="363"/>
      <c r="Y51" s="363"/>
      <c r="Z51" s="363"/>
    </row>
    <row r="52" ht="12.75" customHeight="1">
      <c r="A52" s="363"/>
      <c r="B52" s="363"/>
      <c r="C52" s="363"/>
      <c r="D52" s="363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</row>
    <row r="53" ht="12.75" customHeight="1">
      <c r="A53" s="363"/>
      <c r="B53" s="363"/>
      <c r="C53" s="363"/>
      <c r="D53" s="363"/>
      <c r="E53" s="363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3"/>
    </row>
    <row r="54" ht="12.75" customHeight="1">
      <c r="A54" s="363"/>
      <c r="B54" s="363"/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</row>
    <row r="55" ht="12.75" customHeight="1">
      <c r="A55" s="363"/>
      <c r="B55" s="363"/>
      <c r="C55" s="363"/>
      <c r="D55" s="363"/>
      <c r="E55" s="363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  <c r="X55" s="363"/>
      <c r="Y55" s="363"/>
      <c r="Z55" s="363"/>
    </row>
    <row r="56" ht="12.75" customHeight="1">
      <c r="A56" s="363"/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  <c r="X56" s="363"/>
      <c r="Y56" s="363"/>
      <c r="Z56" s="363"/>
    </row>
    <row r="57" ht="12.75" customHeight="1">
      <c r="A57" s="363"/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</row>
    <row r="58" ht="12.75" customHeight="1">
      <c r="A58" s="363"/>
      <c r="B58" s="363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3"/>
    </row>
    <row r="59" ht="12.75" customHeight="1">
      <c r="A59" s="363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3"/>
    </row>
    <row r="60" ht="12.75" customHeight="1">
      <c r="A60" s="363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3"/>
    </row>
    <row r="61" ht="12.75" customHeight="1">
      <c r="A61" s="363"/>
      <c r="B61" s="363"/>
      <c r="C61" s="363"/>
      <c r="D61" s="363"/>
      <c r="E61" s="363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  <c r="X61" s="363"/>
      <c r="Y61" s="363"/>
      <c r="Z61" s="363"/>
    </row>
    <row r="62" ht="12.75" customHeight="1">
      <c r="A62" s="363"/>
      <c r="B62" s="363"/>
      <c r="C62" s="363"/>
      <c r="D62" s="363"/>
      <c r="E62" s="363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  <c r="X62" s="363"/>
      <c r="Y62" s="363"/>
      <c r="Z62" s="363"/>
    </row>
    <row r="63" ht="12.75" customHeight="1">
      <c r="A63" s="363"/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</row>
    <row r="64" ht="12.75" customHeight="1">
      <c r="A64" s="363"/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</row>
    <row r="65" ht="12.75" customHeight="1">
      <c r="A65" s="363"/>
      <c r="B65" s="363"/>
      <c r="C65" s="363"/>
      <c r="D65" s="363"/>
      <c r="E65" s="363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  <c r="X65" s="363"/>
      <c r="Y65" s="363"/>
      <c r="Z65" s="363"/>
    </row>
    <row r="66" ht="12.75" customHeight="1">
      <c r="A66" s="363"/>
      <c r="B66" s="363"/>
      <c r="C66" s="363"/>
      <c r="D66" s="363"/>
      <c r="E66" s="363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</row>
    <row r="67" ht="12.75" customHeight="1">
      <c r="A67" s="363"/>
      <c r="B67" s="363"/>
      <c r="C67" s="363"/>
      <c r="D67" s="363"/>
      <c r="E67" s="363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</row>
    <row r="68" ht="12.75" customHeight="1">
      <c r="A68" s="363"/>
      <c r="B68" s="363"/>
      <c r="C68" s="363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</row>
    <row r="69" ht="12.75" customHeight="1">
      <c r="A69" s="363"/>
      <c r="B69" s="363"/>
      <c r="C69" s="363"/>
      <c r="D69" s="363"/>
      <c r="E69" s="363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3"/>
    </row>
    <row r="70" ht="12.75" customHeight="1">
      <c r="A70" s="363"/>
      <c r="B70" s="363"/>
      <c r="C70" s="363"/>
      <c r="D70" s="363"/>
      <c r="E70" s="363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</row>
    <row r="71" ht="12.75" customHeight="1">
      <c r="A71" s="363"/>
      <c r="B71" s="363"/>
      <c r="C71" s="363"/>
      <c r="D71" s="363"/>
      <c r="E71" s="363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  <c r="X71" s="363"/>
      <c r="Y71" s="363"/>
      <c r="Z71" s="363"/>
    </row>
    <row r="72" ht="12.75" customHeight="1">
      <c r="A72" s="363"/>
      <c r="B72" s="363"/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3"/>
      <c r="Y72" s="363"/>
      <c r="Z72" s="363"/>
    </row>
    <row r="73" ht="12.75" customHeight="1">
      <c r="A73" s="363"/>
      <c r="B73" s="363"/>
      <c r="C73" s="363"/>
      <c r="D73" s="363"/>
      <c r="E73" s="363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  <c r="X73" s="363"/>
      <c r="Y73" s="363"/>
      <c r="Z73" s="363"/>
    </row>
    <row r="74" ht="12.75" customHeight="1">
      <c r="A74" s="363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  <c r="X74" s="363"/>
      <c r="Y74" s="363"/>
      <c r="Z74" s="363"/>
    </row>
    <row r="75" ht="12.75" customHeight="1">
      <c r="A75" s="363"/>
      <c r="B75" s="363"/>
      <c r="C75" s="363"/>
      <c r="D75" s="363"/>
      <c r="E75" s="363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  <c r="X75" s="363"/>
      <c r="Y75" s="363"/>
      <c r="Z75" s="363"/>
    </row>
    <row r="76" ht="12.75" customHeight="1">
      <c r="A76" s="363"/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</row>
    <row r="77" ht="12.75" customHeight="1">
      <c r="A77" s="363"/>
      <c r="B77" s="363"/>
      <c r="C77" s="363"/>
      <c r="D77" s="363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</row>
    <row r="78" ht="12.75" customHeight="1">
      <c r="A78" s="363"/>
      <c r="B78" s="363"/>
      <c r="C78" s="363"/>
      <c r="D78" s="363"/>
      <c r="E78" s="363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</row>
    <row r="79" ht="12.75" customHeight="1">
      <c r="A79" s="363"/>
      <c r="B79" s="363"/>
      <c r="C79" s="363"/>
      <c r="D79" s="363"/>
      <c r="E79" s="363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  <c r="X79" s="363"/>
      <c r="Y79" s="363"/>
      <c r="Z79" s="363"/>
    </row>
    <row r="80" ht="12.75" customHeight="1">
      <c r="A80" s="363"/>
      <c r="B80" s="363"/>
      <c r="C80" s="363"/>
      <c r="D80" s="363"/>
      <c r="E80" s="363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  <c r="X80" s="363"/>
      <c r="Y80" s="363"/>
      <c r="Z80" s="363"/>
    </row>
    <row r="81" ht="12.75" customHeight="1">
      <c r="A81" s="363"/>
      <c r="B81" s="363"/>
      <c r="C81" s="363"/>
      <c r="D81" s="363"/>
      <c r="E81" s="363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  <c r="X81" s="363"/>
      <c r="Y81" s="363"/>
      <c r="Z81" s="363"/>
    </row>
    <row r="82" ht="12.75" customHeight="1">
      <c r="A82" s="363"/>
      <c r="B82" s="363"/>
      <c r="C82" s="363"/>
      <c r="D82" s="363"/>
      <c r="E82" s="363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</row>
    <row r="83" ht="12.75" customHeight="1">
      <c r="A83" s="363"/>
      <c r="B83" s="363"/>
      <c r="C83" s="363"/>
      <c r="D83" s="363"/>
      <c r="E83" s="363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</row>
    <row r="84" ht="12.75" customHeight="1">
      <c r="A84" s="363"/>
      <c r="B84" s="363"/>
      <c r="C84" s="363"/>
      <c r="D84" s="363"/>
      <c r="E84" s="363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  <c r="X84" s="363"/>
      <c r="Y84" s="363"/>
      <c r="Z84" s="363"/>
    </row>
    <row r="85" ht="12.75" customHeight="1">
      <c r="A85" s="363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</row>
    <row r="86" ht="12.75" customHeight="1">
      <c r="A86" s="363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</row>
    <row r="87" ht="12.75" customHeight="1">
      <c r="A87" s="363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3"/>
      <c r="Y87" s="363"/>
      <c r="Z87" s="363"/>
    </row>
    <row r="88" ht="12.75" customHeight="1">
      <c r="A88" s="363"/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</row>
    <row r="89" ht="12.75" customHeight="1">
      <c r="A89" s="363"/>
      <c r="B89" s="363"/>
      <c r="C89" s="363"/>
      <c r="D89" s="363"/>
      <c r="E89" s="363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</row>
    <row r="90" ht="12.75" customHeight="1">
      <c r="A90" s="363"/>
      <c r="B90" s="363"/>
      <c r="C90" s="363"/>
      <c r="D90" s="363"/>
      <c r="E90" s="363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  <c r="X90" s="363"/>
      <c r="Y90" s="363"/>
      <c r="Z90" s="363"/>
    </row>
    <row r="91" ht="12.75" customHeight="1">
      <c r="A91" s="363"/>
      <c r="B91" s="363"/>
      <c r="C91" s="363"/>
      <c r="D91" s="363"/>
      <c r="E91" s="363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  <c r="X91" s="363"/>
      <c r="Y91" s="363"/>
      <c r="Z91" s="363"/>
    </row>
    <row r="92" ht="12.75" customHeight="1">
      <c r="A92" s="363"/>
      <c r="B92" s="363"/>
      <c r="C92" s="363"/>
      <c r="D92" s="363"/>
      <c r="E92" s="363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  <c r="X92" s="363"/>
      <c r="Y92" s="363"/>
      <c r="Z92" s="363"/>
    </row>
    <row r="93" ht="12.75" customHeight="1">
      <c r="A93" s="363"/>
      <c r="B93" s="363"/>
      <c r="C93" s="363"/>
      <c r="D93" s="363"/>
      <c r="E93" s="363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  <c r="X93" s="363"/>
      <c r="Y93" s="363"/>
      <c r="Z93" s="363"/>
    </row>
    <row r="94" ht="12.75" customHeight="1">
      <c r="A94" s="363"/>
      <c r="B94" s="363"/>
      <c r="C94" s="363"/>
      <c r="D94" s="363"/>
      <c r="E94" s="363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</row>
    <row r="95" ht="12.75" customHeight="1">
      <c r="A95" s="363"/>
      <c r="B95" s="363"/>
      <c r="C95" s="363"/>
      <c r="D95" s="363"/>
      <c r="E95" s="363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  <c r="X95" s="363"/>
      <c r="Y95" s="363"/>
      <c r="Z95" s="363"/>
    </row>
    <row r="96" ht="12.75" customHeight="1">
      <c r="A96" s="363"/>
      <c r="B96" s="363"/>
      <c r="C96" s="363"/>
      <c r="D96" s="363"/>
      <c r="E96" s="363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  <c r="X96" s="363"/>
      <c r="Y96" s="363"/>
      <c r="Z96" s="363"/>
    </row>
    <row r="97" ht="12.75" customHeight="1">
      <c r="A97" s="363"/>
      <c r="B97" s="363"/>
      <c r="C97" s="363"/>
      <c r="D97" s="363"/>
      <c r="E97" s="363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  <c r="X97" s="363"/>
      <c r="Y97" s="363"/>
      <c r="Z97" s="363"/>
    </row>
    <row r="98" ht="12.75" customHeight="1">
      <c r="A98" s="363"/>
      <c r="B98" s="363"/>
      <c r="C98" s="363"/>
      <c r="D98" s="363"/>
      <c r="E98" s="363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  <c r="X98" s="363"/>
      <c r="Y98" s="363"/>
      <c r="Z98" s="363"/>
    </row>
    <row r="99" ht="12.75" customHeight="1">
      <c r="A99" s="363"/>
      <c r="B99" s="363"/>
      <c r="C99" s="363"/>
      <c r="D99" s="363"/>
      <c r="E99" s="363"/>
      <c r="F99" s="363"/>
      <c r="G99" s="363"/>
      <c r="H99" s="363"/>
      <c r="I99" s="363"/>
      <c r="J99" s="363"/>
      <c r="K99" s="363"/>
      <c r="L99" s="363"/>
      <c r="M99" s="363"/>
      <c r="N99" s="363"/>
      <c r="O99" s="363"/>
      <c r="P99" s="363"/>
      <c r="Q99" s="363"/>
      <c r="R99" s="363"/>
      <c r="S99" s="363"/>
      <c r="T99" s="363"/>
      <c r="U99" s="363"/>
      <c r="V99" s="363"/>
      <c r="W99" s="363"/>
      <c r="X99" s="363"/>
      <c r="Y99" s="363"/>
      <c r="Z99" s="363"/>
    </row>
    <row r="100" ht="12.75" customHeight="1">
      <c r="A100" s="363"/>
      <c r="B100" s="363"/>
      <c r="C100" s="363"/>
      <c r="D100" s="363"/>
      <c r="E100" s="363"/>
      <c r="F100" s="363"/>
      <c r="G100" s="363"/>
      <c r="H100" s="363"/>
      <c r="I100" s="363"/>
      <c r="J100" s="363"/>
      <c r="K100" s="363"/>
      <c r="L100" s="363"/>
      <c r="M100" s="363"/>
      <c r="N100" s="363"/>
      <c r="O100" s="363"/>
      <c r="P100" s="363"/>
      <c r="Q100" s="363"/>
      <c r="R100" s="363"/>
      <c r="S100" s="363"/>
      <c r="T100" s="363"/>
      <c r="U100" s="363"/>
      <c r="V100" s="363"/>
      <c r="W100" s="363"/>
      <c r="X100" s="363"/>
      <c r="Y100" s="363"/>
      <c r="Z100" s="363"/>
    </row>
    <row r="101" ht="12.75" customHeight="1">
      <c r="A101" s="363"/>
      <c r="B101" s="363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</row>
    <row r="102" ht="12.75" customHeight="1">
      <c r="A102" s="363"/>
      <c r="B102" s="363"/>
      <c r="C102" s="363"/>
      <c r="D102" s="363"/>
      <c r="E102" s="363"/>
      <c r="F102" s="363"/>
      <c r="G102" s="363"/>
      <c r="H102" s="363"/>
      <c r="I102" s="363"/>
      <c r="J102" s="363"/>
      <c r="K102" s="363"/>
      <c r="L102" s="363"/>
      <c r="M102" s="363"/>
      <c r="N102" s="363"/>
      <c r="O102" s="363"/>
      <c r="P102" s="363"/>
      <c r="Q102" s="363"/>
      <c r="R102" s="363"/>
      <c r="S102" s="363"/>
      <c r="T102" s="363"/>
      <c r="U102" s="363"/>
      <c r="V102" s="363"/>
      <c r="W102" s="363"/>
      <c r="X102" s="363"/>
      <c r="Y102" s="363"/>
      <c r="Z102" s="363"/>
    </row>
    <row r="103" ht="12.75" customHeight="1">
      <c r="A103" s="363"/>
      <c r="B103" s="363"/>
      <c r="C103" s="363"/>
      <c r="D103" s="363"/>
      <c r="E103" s="363"/>
      <c r="F103" s="363"/>
      <c r="G103" s="363"/>
      <c r="H103" s="363"/>
      <c r="I103" s="363"/>
      <c r="J103" s="363"/>
      <c r="K103" s="363"/>
      <c r="L103" s="363"/>
      <c r="M103" s="363"/>
      <c r="N103" s="363"/>
      <c r="O103" s="363"/>
      <c r="P103" s="363"/>
      <c r="Q103" s="363"/>
      <c r="R103" s="363"/>
      <c r="S103" s="363"/>
      <c r="T103" s="363"/>
      <c r="U103" s="363"/>
      <c r="V103" s="363"/>
      <c r="W103" s="363"/>
      <c r="X103" s="363"/>
      <c r="Y103" s="363"/>
      <c r="Z103" s="363"/>
    </row>
    <row r="104" ht="12.75" customHeight="1">
      <c r="A104" s="363"/>
      <c r="B104" s="363"/>
      <c r="C104" s="363"/>
      <c r="D104" s="363"/>
      <c r="E104" s="363"/>
      <c r="F104" s="363"/>
      <c r="G104" s="363"/>
      <c r="H104" s="363"/>
      <c r="I104" s="363"/>
      <c r="J104" s="363"/>
      <c r="K104" s="363"/>
      <c r="L104" s="363"/>
      <c r="M104" s="363"/>
      <c r="N104" s="363"/>
      <c r="O104" s="363"/>
      <c r="P104" s="363"/>
      <c r="Q104" s="363"/>
      <c r="R104" s="363"/>
      <c r="S104" s="363"/>
      <c r="T104" s="363"/>
      <c r="U104" s="363"/>
      <c r="V104" s="363"/>
      <c r="W104" s="363"/>
      <c r="X104" s="363"/>
      <c r="Y104" s="363"/>
      <c r="Z104" s="363"/>
    </row>
    <row r="105" ht="12.75" customHeight="1">
      <c r="A105" s="363"/>
      <c r="B105" s="363"/>
      <c r="C105" s="363"/>
      <c r="D105" s="363"/>
      <c r="E105" s="363"/>
      <c r="F105" s="363"/>
      <c r="G105" s="363"/>
      <c r="H105" s="363"/>
      <c r="I105" s="363"/>
      <c r="J105" s="363"/>
      <c r="K105" s="363"/>
      <c r="L105" s="363"/>
      <c r="M105" s="363"/>
      <c r="N105" s="363"/>
      <c r="O105" s="363"/>
      <c r="P105" s="363"/>
      <c r="Q105" s="363"/>
      <c r="R105" s="363"/>
      <c r="S105" s="363"/>
      <c r="T105" s="363"/>
      <c r="U105" s="363"/>
      <c r="V105" s="363"/>
      <c r="W105" s="363"/>
      <c r="X105" s="363"/>
      <c r="Y105" s="363"/>
      <c r="Z105" s="363"/>
    </row>
    <row r="106" ht="12.75" customHeight="1">
      <c r="A106" s="363"/>
      <c r="B106" s="363"/>
      <c r="C106" s="363"/>
      <c r="D106" s="363"/>
      <c r="E106" s="363"/>
      <c r="F106" s="363"/>
      <c r="G106" s="363"/>
      <c r="H106" s="363"/>
      <c r="I106" s="363"/>
      <c r="J106" s="363"/>
      <c r="K106" s="363"/>
      <c r="L106" s="363"/>
      <c r="M106" s="363"/>
      <c r="N106" s="363"/>
      <c r="O106" s="363"/>
      <c r="P106" s="363"/>
      <c r="Q106" s="363"/>
      <c r="R106" s="363"/>
      <c r="S106" s="363"/>
      <c r="T106" s="363"/>
      <c r="U106" s="363"/>
      <c r="V106" s="363"/>
      <c r="W106" s="363"/>
      <c r="X106" s="363"/>
      <c r="Y106" s="363"/>
      <c r="Z106" s="363"/>
    </row>
    <row r="107" ht="12.75" customHeight="1">
      <c r="A107" s="363"/>
      <c r="B107" s="363"/>
      <c r="C107" s="363"/>
      <c r="D107" s="363"/>
      <c r="E107" s="363"/>
      <c r="F107" s="363"/>
      <c r="G107" s="363"/>
      <c r="H107" s="363"/>
      <c r="I107" s="363"/>
      <c r="J107" s="363"/>
      <c r="K107" s="363"/>
      <c r="L107" s="363"/>
      <c r="M107" s="363"/>
      <c r="N107" s="363"/>
      <c r="O107" s="363"/>
      <c r="P107" s="363"/>
      <c r="Q107" s="363"/>
      <c r="R107" s="363"/>
      <c r="S107" s="363"/>
      <c r="T107" s="363"/>
      <c r="U107" s="363"/>
      <c r="V107" s="363"/>
      <c r="W107" s="363"/>
      <c r="X107" s="363"/>
      <c r="Y107" s="363"/>
      <c r="Z107" s="363"/>
    </row>
    <row r="108" ht="12.75" customHeight="1">
      <c r="A108" s="363"/>
      <c r="B108" s="363"/>
      <c r="C108" s="363"/>
      <c r="D108" s="363"/>
      <c r="E108" s="363"/>
      <c r="F108" s="363"/>
      <c r="G108" s="363"/>
      <c r="H108" s="363"/>
      <c r="I108" s="363"/>
      <c r="J108" s="363"/>
      <c r="K108" s="363"/>
      <c r="L108" s="363"/>
      <c r="M108" s="363"/>
      <c r="N108" s="363"/>
      <c r="O108" s="363"/>
      <c r="P108" s="363"/>
      <c r="Q108" s="363"/>
      <c r="R108" s="363"/>
      <c r="S108" s="363"/>
      <c r="T108" s="363"/>
      <c r="U108" s="363"/>
      <c r="V108" s="363"/>
      <c r="W108" s="363"/>
      <c r="X108" s="363"/>
      <c r="Y108" s="363"/>
      <c r="Z108" s="363"/>
    </row>
    <row r="109" ht="12.75" customHeight="1">
      <c r="A109" s="363"/>
      <c r="B109" s="363"/>
      <c r="C109" s="363"/>
      <c r="D109" s="363"/>
      <c r="E109" s="363"/>
      <c r="F109" s="363"/>
      <c r="G109" s="363"/>
      <c r="H109" s="363"/>
      <c r="I109" s="363"/>
      <c r="J109" s="363"/>
      <c r="K109" s="363"/>
      <c r="L109" s="363"/>
      <c r="M109" s="363"/>
      <c r="N109" s="363"/>
      <c r="O109" s="363"/>
      <c r="P109" s="363"/>
      <c r="Q109" s="363"/>
      <c r="R109" s="363"/>
      <c r="S109" s="363"/>
      <c r="T109" s="363"/>
      <c r="U109" s="363"/>
      <c r="V109" s="363"/>
      <c r="W109" s="363"/>
      <c r="X109" s="363"/>
      <c r="Y109" s="363"/>
      <c r="Z109" s="363"/>
    </row>
    <row r="110" ht="12.75" customHeight="1">
      <c r="A110" s="363"/>
      <c r="B110" s="363"/>
      <c r="C110" s="363"/>
      <c r="D110" s="363"/>
      <c r="E110" s="363"/>
      <c r="F110" s="363"/>
      <c r="G110" s="363"/>
      <c r="H110" s="36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</row>
    <row r="111" ht="12.75" customHeight="1">
      <c r="A111" s="363"/>
      <c r="B111" s="363"/>
      <c r="C111" s="363"/>
      <c r="D111" s="363"/>
      <c r="E111" s="363"/>
      <c r="F111" s="363"/>
      <c r="G111" s="363"/>
      <c r="H111" s="363"/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</row>
    <row r="112" ht="12.75" customHeight="1">
      <c r="A112" s="363"/>
      <c r="B112" s="363"/>
      <c r="C112" s="363"/>
      <c r="D112" s="363"/>
      <c r="E112" s="363"/>
      <c r="F112" s="363"/>
      <c r="G112" s="363"/>
      <c r="H112" s="363"/>
      <c r="I112" s="363"/>
      <c r="J112" s="363"/>
      <c r="K112" s="363"/>
      <c r="L112" s="363"/>
      <c r="M112" s="363"/>
      <c r="N112" s="363"/>
      <c r="O112" s="363"/>
      <c r="P112" s="363"/>
      <c r="Q112" s="363"/>
      <c r="R112" s="363"/>
      <c r="S112" s="363"/>
      <c r="T112" s="363"/>
      <c r="U112" s="363"/>
      <c r="V112" s="363"/>
      <c r="W112" s="363"/>
      <c r="X112" s="363"/>
      <c r="Y112" s="363"/>
      <c r="Z112" s="363"/>
    </row>
    <row r="113" ht="12.75" customHeight="1">
      <c r="A113" s="363"/>
      <c r="B113" s="363"/>
      <c r="C113" s="363"/>
      <c r="D113" s="363"/>
      <c r="E113" s="363"/>
      <c r="F113" s="363"/>
      <c r="G113" s="363"/>
      <c r="H113" s="363"/>
      <c r="I113" s="363"/>
      <c r="J113" s="363"/>
      <c r="K113" s="363"/>
      <c r="L113" s="363"/>
      <c r="M113" s="363"/>
      <c r="N113" s="363"/>
      <c r="O113" s="363"/>
      <c r="P113" s="363"/>
      <c r="Q113" s="363"/>
      <c r="R113" s="363"/>
      <c r="S113" s="363"/>
      <c r="T113" s="363"/>
      <c r="U113" s="363"/>
      <c r="V113" s="363"/>
      <c r="W113" s="363"/>
      <c r="X113" s="363"/>
      <c r="Y113" s="363"/>
      <c r="Z113" s="363"/>
    </row>
    <row r="114" ht="12.75" customHeight="1">
      <c r="A114" s="363"/>
      <c r="B114" s="363"/>
      <c r="C114" s="363"/>
      <c r="D114" s="363"/>
      <c r="E114" s="363"/>
      <c r="F114" s="363"/>
      <c r="G114" s="363"/>
      <c r="H114" s="363"/>
      <c r="I114" s="363"/>
      <c r="J114" s="363"/>
      <c r="K114" s="363"/>
      <c r="L114" s="363"/>
      <c r="M114" s="363"/>
      <c r="N114" s="363"/>
      <c r="O114" s="363"/>
      <c r="P114" s="363"/>
      <c r="Q114" s="363"/>
      <c r="R114" s="363"/>
      <c r="S114" s="363"/>
      <c r="T114" s="363"/>
      <c r="U114" s="363"/>
      <c r="V114" s="363"/>
      <c r="W114" s="363"/>
      <c r="X114" s="363"/>
      <c r="Y114" s="363"/>
      <c r="Z114" s="363"/>
    </row>
    <row r="115" ht="12.75" customHeight="1">
      <c r="A115" s="363"/>
      <c r="B115" s="363"/>
      <c r="C115" s="363"/>
      <c r="D115" s="363"/>
      <c r="E115" s="363"/>
      <c r="F115" s="363"/>
      <c r="G115" s="363"/>
      <c r="H115" s="363"/>
      <c r="I115" s="363"/>
      <c r="J115" s="363"/>
      <c r="K115" s="363"/>
      <c r="L115" s="363"/>
      <c r="M115" s="363"/>
      <c r="N115" s="363"/>
      <c r="O115" s="363"/>
      <c r="P115" s="363"/>
      <c r="Q115" s="363"/>
      <c r="R115" s="363"/>
      <c r="S115" s="363"/>
      <c r="T115" s="363"/>
      <c r="U115" s="363"/>
      <c r="V115" s="363"/>
      <c r="W115" s="363"/>
      <c r="X115" s="363"/>
      <c r="Y115" s="363"/>
      <c r="Z115" s="363"/>
    </row>
    <row r="116" ht="12.75" customHeight="1">
      <c r="A116" s="363"/>
      <c r="B116" s="363"/>
      <c r="C116" s="363"/>
      <c r="D116" s="363"/>
      <c r="E116" s="363"/>
      <c r="F116" s="363"/>
      <c r="G116" s="363"/>
      <c r="H116" s="363"/>
      <c r="I116" s="363"/>
      <c r="J116" s="363"/>
      <c r="K116" s="363"/>
      <c r="L116" s="363"/>
      <c r="M116" s="363"/>
      <c r="N116" s="363"/>
      <c r="O116" s="363"/>
      <c r="P116" s="363"/>
      <c r="Q116" s="363"/>
      <c r="R116" s="363"/>
      <c r="S116" s="363"/>
      <c r="T116" s="363"/>
      <c r="U116" s="363"/>
      <c r="V116" s="363"/>
      <c r="W116" s="363"/>
      <c r="X116" s="363"/>
      <c r="Y116" s="363"/>
      <c r="Z116" s="363"/>
    </row>
    <row r="117" ht="12.75" customHeight="1">
      <c r="A117" s="363"/>
      <c r="B117" s="363"/>
      <c r="C117" s="363"/>
      <c r="D117" s="363"/>
      <c r="E117" s="363"/>
      <c r="F117" s="363"/>
      <c r="G117" s="363"/>
      <c r="H117" s="363"/>
      <c r="I117" s="363"/>
      <c r="J117" s="363"/>
      <c r="K117" s="363"/>
      <c r="L117" s="363"/>
      <c r="M117" s="363"/>
      <c r="N117" s="363"/>
      <c r="O117" s="363"/>
      <c r="P117" s="363"/>
      <c r="Q117" s="363"/>
      <c r="R117" s="363"/>
      <c r="S117" s="363"/>
      <c r="T117" s="363"/>
      <c r="U117" s="363"/>
      <c r="V117" s="363"/>
      <c r="W117" s="363"/>
      <c r="X117" s="363"/>
      <c r="Y117" s="363"/>
      <c r="Z117" s="363"/>
    </row>
    <row r="118" ht="12.75" customHeight="1">
      <c r="A118" s="363"/>
      <c r="B118" s="363"/>
      <c r="C118" s="363"/>
      <c r="D118" s="363"/>
      <c r="E118" s="363"/>
      <c r="F118" s="363"/>
      <c r="G118" s="363"/>
      <c r="H118" s="363"/>
      <c r="I118" s="363"/>
      <c r="J118" s="363"/>
      <c r="K118" s="363"/>
      <c r="L118" s="363"/>
      <c r="M118" s="363"/>
      <c r="N118" s="363"/>
      <c r="O118" s="363"/>
      <c r="P118" s="363"/>
      <c r="Q118" s="363"/>
      <c r="R118" s="363"/>
      <c r="S118" s="363"/>
      <c r="T118" s="363"/>
      <c r="U118" s="363"/>
      <c r="V118" s="363"/>
      <c r="W118" s="363"/>
      <c r="X118" s="363"/>
      <c r="Y118" s="363"/>
      <c r="Z118" s="363"/>
    </row>
    <row r="119" ht="12.75" customHeight="1">
      <c r="A119" s="363"/>
      <c r="B119" s="363"/>
      <c r="C119" s="363"/>
      <c r="D119" s="363"/>
      <c r="E119" s="363"/>
      <c r="F119" s="363"/>
      <c r="G119" s="363"/>
      <c r="H119" s="363"/>
      <c r="I119" s="363"/>
      <c r="J119" s="363"/>
      <c r="K119" s="363"/>
      <c r="L119" s="363"/>
      <c r="M119" s="363"/>
      <c r="N119" s="363"/>
      <c r="O119" s="363"/>
      <c r="P119" s="363"/>
      <c r="Q119" s="363"/>
      <c r="R119" s="363"/>
      <c r="S119" s="363"/>
      <c r="T119" s="363"/>
      <c r="U119" s="363"/>
      <c r="V119" s="363"/>
      <c r="W119" s="363"/>
      <c r="X119" s="363"/>
      <c r="Y119" s="363"/>
      <c r="Z119" s="363"/>
    </row>
    <row r="120" ht="12.75" customHeight="1">
      <c r="A120" s="363"/>
      <c r="B120" s="363"/>
      <c r="C120" s="363"/>
      <c r="D120" s="363"/>
      <c r="E120" s="363"/>
      <c r="F120" s="363"/>
      <c r="G120" s="363"/>
      <c r="H120" s="363"/>
      <c r="I120" s="363"/>
      <c r="J120" s="363"/>
      <c r="K120" s="363"/>
      <c r="L120" s="363"/>
      <c r="M120" s="363"/>
      <c r="N120" s="363"/>
      <c r="O120" s="363"/>
      <c r="P120" s="363"/>
      <c r="Q120" s="363"/>
      <c r="R120" s="363"/>
      <c r="S120" s="363"/>
      <c r="T120" s="363"/>
      <c r="U120" s="363"/>
      <c r="V120" s="363"/>
      <c r="W120" s="363"/>
      <c r="X120" s="363"/>
      <c r="Y120" s="363"/>
      <c r="Z120" s="363"/>
    </row>
    <row r="121" ht="12.75" customHeight="1">
      <c r="A121" s="363"/>
      <c r="B121" s="363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363"/>
      <c r="N121" s="363"/>
      <c r="O121" s="363"/>
      <c r="P121" s="363"/>
      <c r="Q121" s="363"/>
      <c r="R121" s="363"/>
      <c r="S121" s="363"/>
      <c r="T121" s="363"/>
      <c r="U121" s="363"/>
      <c r="V121" s="363"/>
      <c r="W121" s="363"/>
      <c r="X121" s="363"/>
      <c r="Y121" s="363"/>
      <c r="Z121" s="363"/>
    </row>
    <row r="122" ht="12.75" customHeight="1">
      <c r="A122" s="363"/>
      <c r="B122" s="363"/>
      <c r="C122" s="363"/>
      <c r="D122" s="363"/>
      <c r="E122" s="363"/>
      <c r="F122" s="363"/>
      <c r="G122" s="363"/>
      <c r="H122" s="36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</row>
    <row r="123" ht="12.75" customHeight="1">
      <c r="A123" s="363"/>
      <c r="B123" s="363"/>
      <c r="C123" s="363"/>
      <c r="D123" s="363"/>
      <c r="E123" s="363"/>
      <c r="F123" s="363"/>
      <c r="G123" s="363"/>
      <c r="H123" s="363"/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</row>
    <row r="124" ht="12.75" customHeight="1">
      <c r="A124" s="363"/>
      <c r="B124" s="363"/>
      <c r="C124" s="363"/>
      <c r="D124" s="363"/>
      <c r="E124" s="363"/>
      <c r="F124" s="363"/>
      <c r="G124" s="363"/>
      <c r="H124" s="36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  <c r="V124" s="363"/>
      <c r="W124" s="363"/>
      <c r="X124" s="363"/>
      <c r="Y124" s="363"/>
      <c r="Z124" s="363"/>
    </row>
    <row r="125" ht="12.75" customHeight="1">
      <c r="A125" s="363"/>
      <c r="B125" s="363"/>
      <c r="C125" s="363"/>
      <c r="D125" s="363"/>
      <c r="E125" s="363"/>
      <c r="F125" s="363"/>
      <c r="G125" s="363"/>
      <c r="H125" s="363"/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3"/>
      <c r="X125" s="363"/>
      <c r="Y125" s="363"/>
      <c r="Z125" s="363"/>
    </row>
    <row r="126" ht="12.75" customHeight="1">
      <c r="A126" s="363"/>
      <c r="B126" s="363"/>
      <c r="C126" s="363"/>
      <c r="D126" s="363"/>
      <c r="E126" s="363"/>
      <c r="F126" s="363"/>
      <c r="G126" s="363"/>
      <c r="H126" s="363"/>
      <c r="I126" s="363"/>
      <c r="J126" s="363"/>
      <c r="K126" s="363"/>
      <c r="L126" s="363"/>
      <c r="M126" s="363"/>
      <c r="N126" s="363"/>
      <c r="O126" s="363"/>
      <c r="P126" s="363"/>
      <c r="Q126" s="363"/>
      <c r="R126" s="363"/>
      <c r="S126" s="363"/>
      <c r="T126" s="363"/>
      <c r="U126" s="363"/>
      <c r="V126" s="363"/>
      <c r="W126" s="363"/>
      <c r="X126" s="363"/>
      <c r="Y126" s="363"/>
      <c r="Z126" s="363"/>
    </row>
    <row r="127" ht="12.75" customHeight="1">
      <c r="A127" s="363"/>
      <c r="B127" s="363"/>
      <c r="C127" s="363"/>
      <c r="D127" s="363"/>
      <c r="E127" s="363"/>
      <c r="F127" s="363"/>
      <c r="G127" s="363"/>
      <c r="H127" s="363"/>
      <c r="I127" s="363"/>
      <c r="J127" s="363"/>
      <c r="K127" s="363"/>
      <c r="L127" s="363"/>
      <c r="M127" s="363"/>
      <c r="N127" s="363"/>
      <c r="O127" s="363"/>
      <c r="P127" s="363"/>
      <c r="Q127" s="363"/>
      <c r="R127" s="363"/>
      <c r="S127" s="363"/>
      <c r="T127" s="363"/>
      <c r="U127" s="363"/>
      <c r="V127" s="363"/>
      <c r="W127" s="363"/>
      <c r="X127" s="363"/>
      <c r="Y127" s="363"/>
      <c r="Z127" s="363"/>
    </row>
    <row r="128" ht="12.75" customHeight="1">
      <c r="A128" s="363"/>
      <c r="B128" s="363"/>
      <c r="C128" s="363"/>
      <c r="D128" s="363"/>
      <c r="E128" s="363"/>
      <c r="F128" s="363"/>
      <c r="G128" s="363"/>
      <c r="H128" s="363"/>
      <c r="I128" s="363"/>
      <c r="J128" s="363"/>
      <c r="K128" s="363"/>
      <c r="L128" s="363"/>
      <c r="M128" s="363"/>
      <c r="N128" s="363"/>
      <c r="O128" s="363"/>
      <c r="P128" s="363"/>
      <c r="Q128" s="363"/>
      <c r="R128" s="363"/>
      <c r="S128" s="363"/>
      <c r="T128" s="363"/>
      <c r="U128" s="363"/>
      <c r="V128" s="363"/>
      <c r="W128" s="363"/>
      <c r="X128" s="363"/>
      <c r="Y128" s="363"/>
      <c r="Z128" s="363"/>
    </row>
    <row r="129" ht="12.75" customHeight="1">
      <c r="A129" s="363"/>
      <c r="B129" s="363"/>
      <c r="C129" s="363"/>
      <c r="D129" s="363"/>
      <c r="E129" s="363"/>
      <c r="F129" s="363"/>
      <c r="G129" s="363"/>
      <c r="H129" s="363"/>
      <c r="I129" s="363"/>
      <c r="J129" s="363"/>
      <c r="K129" s="363"/>
      <c r="L129" s="363"/>
      <c r="M129" s="363"/>
      <c r="N129" s="363"/>
      <c r="O129" s="363"/>
      <c r="P129" s="363"/>
      <c r="Q129" s="363"/>
      <c r="R129" s="363"/>
      <c r="S129" s="363"/>
      <c r="T129" s="363"/>
      <c r="U129" s="363"/>
      <c r="V129" s="363"/>
      <c r="W129" s="363"/>
      <c r="X129" s="363"/>
      <c r="Y129" s="363"/>
      <c r="Z129" s="363"/>
    </row>
    <row r="130" ht="12.75" customHeight="1">
      <c r="A130" s="363"/>
      <c r="B130" s="363"/>
      <c r="C130" s="363"/>
      <c r="D130" s="363"/>
      <c r="E130" s="363"/>
      <c r="F130" s="363"/>
      <c r="G130" s="363"/>
      <c r="H130" s="363"/>
      <c r="I130" s="363"/>
      <c r="J130" s="363"/>
      <c r="K130" s="363"/>
      <c r="L130" s="363"/>
      <c r="M130" s="363"/>
      <c r="N130" s="363"/>
      <c r="O130" s="363"/>
      <c r="P130" s="363"/>
      <c r="Q130" s="363"/>
      <c r="R130" s="363"/>
      <c r="S130" s="363"/>
      <c r="T130" s="363"/>
      <c r="U130" s="363"/>
      <c r="V130" s="363"/>
      <c r="W130" s="363"/>
      <c r="X130" s="363"/>
      <c r="Y130" s="363"/>
      <c r="Z130" s="363"/>
    </row>
    <row r="131" ht="12.75" customHeight="1">
      <c r="A131" s="363"/>
      <c r="B131" s="363"/>
      <c r="C131" s="363"/>
      <c r="D131" s="363"/>
      <c r="E131" s="363"/>
      <c r="F131" s="363"/>
      <c r="G131" s="363"/>
      <c r="H131" s="363"/>
      <c r="I131" s="363"/>
      <c r="J131" s="363"/>
      <c r="K131" s="363"/>
      <c r="L131" s="363"/>
      <c r="M131" s="363"/>
      <c r="N131" s="363"/>
      <c r="O131" s="363"/>
      <c r="P131" s="363"/>
      <c r="Q131" s="363"/>
      <c r="R131" s="363"/>
      <c r="S131" s="363"/>
      <c r="T131" s="363"/>
      <c r="U131" s="363"/>
      <c r="V131" s="363"/>
      <c r="W131" s="363"/>
      <c r="X131" s="363"/>
      <c r="Y131" s="363"/>
      <c r="Z131" s="363"/>
    </row>
    <row r="132" ht="12.75" customHeight="1">
      <c r="A132" s="363"/>
      <c r="B132" s="363"/>
      <c r="C132" s="363"/>
      <c r="D132" s="363"/>
      <c r="E132" s="363"/>
      <c r="F132" s="363"/>
      <c r="G132" s="363"/>
      <c r="H132" s="36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</row>
    <row r="133" ht="12.75" customHeight="1">
      <c r="A133" s="363"/>
      <c r="B133" s="363"/>
      <c r="C133" s="363"/>
      <c r="D133" s="363"/>
      <c r="E133" s="363"/>
      <c r="F133" s="363"/>
      <c r="G133" s="363"/>
      <c r="H133" s="363"/>
      <c r="I133" s="363"/>
      <c r="J133" s="363"/>
      <c r="K133" s="363"/>
      <c r="L133" s="363"/>
      <c r="M133" s="363"/>
      <c r="N133" s="363"/>
      <c r="O133" s="363"/>
      <c r="P133" s="363"/>
      <c r="Q133" s="363"/>
      <c r="R133" s="363"/>
      <c r="S133" s="363"/>
      <c r="T133" s="363"/>
      <c r="U133" s="363"/>
      <c r="V133" s="363"/>
      <c r="W133" s="363"/>
      <c r="X133" s="363"/>
      <c r="Y133" s="363"/>
      <c r="Z133" s="363"/>
    </row>
    <row r="134" ht="12.75" customHeight="1">
      <c r="A134" s="363"/>
      <c r="B134" s="363"/>
      <c r="C134" s="363"/>
      <c r="D134" s="363"/>
      <c r="E134" s="363"/>
      <c r="F134" s="363"/>
      <c r="G134" s="363"/>
      <c r="H134" s="363"/>
      <c r="I134" s="363"/>
      <c r="J134" s="363"/>
      <c r="K134" s="363"/>
      <c r="L134" s="363"/>
      <c r="M134" s="363"/>
      <c r="N134" s="363"/>
      <c r="O134" s="363"/>
      <c r="P134" s="363"/>
      <c r="Q134" s="363"/>
      <c r="R134" s="363"/>
      <c r="S134" s="363"/>
      <c r="T134" s="363"/>
      <c r="U134" s="363"/>
      <c r="V134" s="363"/>
      <c r="W134" s="363"/>
      <c r="X134" s="363"/>
      <c r="Y134" s="363"/>
      <c r="Z134" s="363"/>
    </row>
    <row r="135" ht="12.75" customHeight="1">
      <c r="A135" s="363"/>
      <c r="B135" s="363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</row>
    <row r="136" ht="12.75" customHeight="1">
      <c r="A136" s="363"/>
      <c r="B136" s="363"/>
      <c r="C136" s="363"/>
      <c r="D136" s="363"/>
      <c r="E136" s="363"/>
      <c r="F136" s="363"/>
      <c r="G136" s="363"/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</row>
    <row r="137" ht="12.75" customHeight="1">
      <c r="A137" s="363"/>
      <c r="B137" s="363"/>
      <c r="C137" s="363"/>
      <c r="D137" s="363"/>
      <c r="E137" s="363"/>
      <c r="F137" s="363"/>
      <c r="G137" s="363"/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</row>
    <row r="138" ht="12.75" customHeight="1">
      <c r="A138" s="363"/>
      <c r="B138" s="363"/>
      <c r="C138" s="363"/>
      <c r="D138" s="363"/>
      <c r="E138" s="363"/>
      <c r="F138" s="363"/>
      <c r="G138" s="363"/>
      <c r="H138" s="363"/>
      <c r="I138" s="363"/>
      <c r="J138" s="363"/>
      <c r="K138" s="363"/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</row>
    <row r="139" ht="12.75" customHeight="1">
      <c r="A139" s="363"/>
      <c r="B139" s="363"/>
      <c r="C139" s="363"/>
      <c r="D139" s="363"/>
      <c r="E139" s="363"/>
      <c r="F139" s="363"/>
      <c r="G139" s="363"/>
      <c r="H139" s="363"/>
      <c r="I139" s="363"/>
      <c r="J139" s="363"/>
      <c r="K139" s="363"/>
      <c r="L139" s="363"/>
      <c r="M139" s="363"/>
      <c r="N139" s="363"/>
      <c r="O139" s="363"/>
      <c r="P139" s="363"/>
      <c r="Q139" s="363"/>
      <c r="R139" s="363"/>
      <c r="S139" s="363"/>
      <c r="T139" s="363"/>
      <c r="U139" s="363"/>
      <c r="V139" s="363"/>
      <c r="W139" s="363"/>
      <c r="X139" s="363"/>
      <c r="Y139" s="363"/>
      <c r="Z139" s="363"/>
    </row>
    <row r="140" ht="12.75" customHeight="1">
      <c r="A140" s="363"/>
      <c r="B140" s="363"/>
      <c r="C140" s="363"/>
      <c r="D140" s="363"/>
      <c r="E140" s="363"/>
      <c r="F140" s="363"/>
      <c r="G140" s="363"/>
      <c r="H140" s="363"/>
      <c r="I140" s="363"/>
      <c r="J140" s="363"/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3"/>
      <c r="X140" s="363"/>
      <c r="Y140" s="363"/>
      <c r="Z140" s="363"/>
    </row>
    <row r="141" ht="12.75" customHeight="1">
      <c r="A141" s="363"/>
      <c r="B141" s="363"/>
      <c r="C141" s="363"/>
      <c r="D141" s="363"/>
      <c r="E141" s="363"/>
      <c r="F141" s="363"/>
      <c r="G141" s="363"/>
      <c r="H141" s="363"/>
      <c r="I141" s="363"/>
      <c r="J141" s="363"/>
      <c r="K141" s="363"/>
      <c r="L141" s="363"/>
      <c r="M141" s="363"/>
      <c r="N141" s="363"/>
      <c r="O141" s="363"/>
      <c r="P141" s="363"/>
      <c r="Q141" s="363"/>
      <c r="R141" s="363"/>
      <c r="S141" s="363"/>
      <c r="T141" s="363"/>
      <c r="U141" s="363"/>
      <c r="V141" s="363"/>
      <c r="W141" s="363"/>
      <c r="X141" s="363"/>
      <c r="Y141" s="363"/>
      <c r="Z141" s="363"/>
    </row>
    <row r="142" ht="12.75" customHeight="1">
      <c r="A142" s="363"/>
      <c r="B142" s="363"/>
      <c r="C142" s="363"/>
      <c r="D142" s="363"/>
      <c r="E142" s="363"/>
      <c r="F142" s="363"/>
      <c r="G142" s="363"/>
      <c r="H142" s="363"/>
      <c r="I142" s="363"/>
      <c r="J142" s="363"/>
      <c r="K142" s="363"/>
      <c r="L142" s="363"/>
      <c r="M142" s="363"/>
      <c r="N142" s="363"/>
      <c r="O142" s="363"/>
      <c r="P142" s="363"/>
      <c r="Q142" s="363"/>
      <c r="R142" s="363"/>
      <c r="S142" s="363"/>
      <c r="T142" s="363"/>
      <c r="U142" s="363"/>
      <c r="V142" s="363"/>
      <c r="W142" s="363"/>
      <c r="X142" s="363"/>
      <c r="Y142" s="363"/>
      <c r="Z142" s="363"/>
    </row>
    <row r="143" ht="12.75" customHeight="1">
      <c r="A143" s="363"/>
      <c r="B143" s="363"/>
      <c r="C143" s="363"/>
      <c r="D143" s="363"/>
      <c r="E143" s="363"/>
      <c r="F143" s="363"/>
      <c r="G143" s="363"/>
      <c r="H143" s="363"/>
      <c r="I143" s="363"/>
      <c r="J143" s="363"/>
      <c r="K143" s="363"/>
      <c r="L143" s="363"/>
      <c r="M143" s="363"/>
      <c r="N143" s="363"/>
      <c r="O143" s="363"/>
      <c r="P143" s="363"/>
      <c r="Q143" s="363"/>
      <c r="R143" s="363"/>
      <c r="S143" s="363"/>
      <c r="T143" s="363"/>
      <c r="U143" s="363"/>
      <c r="V143" s="363"/>
      <c r="W143" s="363"/>
      <c r="X143" s="363"/>
      <c r="Y143" s="363"/>
      <c r="Z143" s="363"/>
    </row>
    <row r="144" ht="12.75" customHeight="1">
      <c r="A144" s="363"/>
      <c r="B144" s="363"/>
      <c r="C144" s="363"/>
      <c r="D144" s="363"/>
      <c r="E144" s="363"/>
      <c r="F144" s="363"/>
      <c r="G144" s="363"/>
      <c r="H144" s="363"/>
      <c r="I144" s="363"/>
      <c r="J144" s="363"/>
      <c r="K144" s="363"/>
      <c r="L144" s="363"/>
      <c r="M144" s="363"/>
      <c r="N144" s="363"/>
      <c r="O144" s="363"/>
      <c r="P144" s="363"/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</row>
    <row r="145" ht="12.75" customHeight="1">
      <c r="A145" s="363"/>
      <c r="B145" s="363"/>
      <c r="C145" s="363"/>
      <c r="D145" s="363"/>
      <c r="E145" s="363"/>
      <c r="F145" s="363"/>
      <c r="G145" s="363"/>
      <c r="H145" s="363"/>
      <c r="I145" s="363"/>
      <c r="J145" s="363"/>
      <c r="K145" s="363"/>
      <c r="L145" s="363"/>
      <c r="M145" s="363"/>
      <c r="N145" s="363"/>
      <c r="O145" s="363"/>
      <c r="P145" s="363"/>
      <c r="Q145" s="363"/>
      <c r="R145" s="363"/>
      <c r="S145" s="363"/>
      <c r="T145" s="363"/>
      <c r="U145" s="363"/>
      <c r="V145" s="363"/>
      <c r="W145" s="363"/>
      <c r="X145" s="363"/>
      <c r="Y145" s="363"/>
      <c r="Z145" s="363"/>
    </row>
    <row r="146" ht="12.75" customHeight="1">
      <c r="A146" s="363"/>
      <c r="B146" s="363"/>
      <c r="C146" s="363"/>
      <c r="D146" s="363"/>
      <c r="E146" s="363"/>
      <c r="F146" s="363"/>
      <c r="G146" s="363"/>
      <c r="H146" s="363"/>
      <c r="I146" s="363"/>
      <c r="J146" s="363"/>
      <c r="K146" s="363"/>
      <c r="L146" s="363"/>
      <c r="M146" s="363"/>
      <c r="N146" s="363"/>
      <c r="O146" s="363"/>
      <c r="P146" s="363"/>
      <c r="Q146" s="363"/>
      <c r="R146" s="363"/>
      <c r="S146" s="363"/>
      <c r="T146" s="363"/>
      <c r="U146" s="363"/>
      <c r="V146" s="363"/>
      <c r="W146" s="363"/>
      <c r="X146" s="363"/>
      <c r="Y146" s="363"/>
      <c r="Z146" s="363"/>
    </row>
    <row r="147" ht="12.75" customHeight="1">
      <c r="A147" s="363"/>
      <c r="B147" s="363"/>
      <c r="C147" s="363"/>
      <c r="D147" s="363"/>
      <c r="E147" s="363"/>
      <c r="F147" s="363"/>
      <c r="G147" s="363"/>
      <c r="H147" s="363"/>
      <c r="I147" s="363"/>
      <c r="J147" s="363"/>
      <c r="K147" s="363"/>
      <c r="L147" s="363"/>
      <c r="M147" s="363"/>
      <c r="N147" s="363"/>
      <c r="O147" s="363"/>
      <c r="P147" s="363"/>
      <c r="Q147" s="363"/>
      <c r="R147" s="363"/>
      <c r="S147" s="363"/>
      <c r="T147" s="363"/>
      <c r="U147" s="363"/>
      <c r="V147" s="363"/>
      <c r="W147" s="363"/>
      <c r="X147" s="363"/>
      <c r="Y147" s="363"/>
      <c r="Z147" s="363"/>
    </row>
    <row r="148" ht="12.75" customHeight="1">
      <c r="A148" s="363"/>
      <c r="B148" s="363"/>
      <c r="C148" s="363"/>
      <c r="D148" s="363"/>
      <c r="E148" s="363"/>
      <c r="F148" s="363"/>
      <c r="G148" s="363"/>
      <c r="H148" s="363"/>
      <c r="I148" s="363"/>
      <c r="J148" s="363"/>
      <c r="K148" s="363"/>
      <c r="L148" s="363"/>
      <c r="M148" s="363"/>
      <c r="N148" s="363"/>
      <c r="O148" s="363"/>
      <c r="P148" s="363"/>
      <c r="Q148" s="363"/>
      <c r="R148" s="363"/>
      <c r="S148" s="363"/>
      <c r="T148" s="363"/>
      <c r="U148" s="363"/>
      <c r="V148" s="363"/>
      <c r="W148" s="363"/>
      <c r="X148" s="363"/>
      <c r="Y148" s="363"/>
      <c r="Z148" s="363"/>
    </row>
    <row r="149" ht="12.75" customHeight="1">
      <c r="A149" s="363"/>
      <c r="B149" s="363"/>
      <c r="C149" s="363"/>
      <c r="D149" s="363"/>
      <c r="E149" s="363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3"/>
      <c r="V149" s="363"/>
      <c r="W149" s="363"/>
      <c r="X149" s="363"/>
      <c r="Y149" s="363"/>
      <c r="Z149" s="363"/>
    </row>
    <row r="150" ht="12.75" customHeight="1">
      <c r="A150" s="363"/>
      <c r="B150" s="363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363"/>
      <c r="N150" s="363"/>
      <c r="O150" s="363"/>
      <c r="P150" s="363"/>
      <c r="Q150" s="363"/>
      <c r="R150" s="363"/>
      <c r="S150" s="363"/>
      <c r="T150" s="363"/>
      <c r="U150" s="363"/>
      <c r="V150" s="363"/>
      <c r="W150" s="363"/>
      <c r="X150" s="363"/>
      <c r="Y150" s="363"/>
      <c r="Z150" s="363"/>
    </row>
    <row r="151" ht="12.75" customHeight="1">
      <c r="A151" s="363"/>
      <c r="B151" s="363"/>
      <c r="C151" s="363"/>
      <c r="D151" s="363"/>
      <c r="E151" s="363"/>
      <c r="F151" s="363"/>
      <c r="G151" s="363"/>
      <c r="H151" s="363"/>
      <c r="I151" s="363"/>
      <c r="J151" s="363"/>
      <c r="K151" s="363"/>
      <c r="L151" s="363"/>
      <c r="M151" s="363"/>
      <c r="N151" s="363"/>
      <c r="O151" s="363"/>
      <c r="P151" s="363"/>
      <c r="Q151" s="363"/>
      <c r="R151" s="363"/>
      <c r="S151" s="363"/>
      <c r="T151" s="363"/>
      <c r="U151" s="363"/>
      <c r="V151" s="363"/>
      <c r="W151" s="363"/>
      <c r="X151" s="363"/>
      <c r="Y151" s="363"/>
      <c r="Z151" s="363"/>
    </row>
    <row r="152" ht="12.75" customHeight="1">
      <c r="A152" s="363"/>
      <c r="B152" s="363"/>
      <c r="C152" s="363"/>
      <c r="D152" s="363"/>
      <c r="E152" s="363"/>
      <c r="F152" s="363"/>
      <c r="G152" s="363"/>
      <c r="H152" s="363"/>
      <c r="I152" s="363"/>
      <c r="J152" s="363"/>
      <c r="K152" s="363"/>
      <c r="L152" s="363"/>
      <c r="M152" s="363"/>
      <c r="N152" s="363"/>
      <c r="O152" s="363"/>
      <c r="P152" s="363"/>
      <c r="Q152" s="363"/>
      <c r="R152" s="363"/>
      <c r="S152" s="363"/>
      <c r="T152" s="363"/>
      <c r="U152" s="363"/>
      <c r="V152" s="363"/>
      <c r="W152" s="363"/>
      <c r="X152" s="363"/>
      <c r="Y152" s="363"/>
      <c r="Z152" s="363"/>
    </row>
    <row r="153" ht="12.75" customHeight="1">
      <c r="A153" s="363"/>
      <c r="B153" s="363"/>
      <c r="C153" s="363"/>
      <c r="D153" s="363"/>
      <c r="E153" s="363"/>
      <c r="F153" s="363"/>
      <c r="G153" s="363"/>
      <c r="H153" s="363"/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</row>
    <row r="154" ht="12.75" customHeight="1">
      <c r="A154" s="363"/>
      <c r="B154" s="363"/>
      <c r="C154" s="363"/>
      <c r="D154" s="363"/>
      <c r="E154" s="363"/>
      <c r="F154" s="363"/>
      <c r="G154" s="363"/>
      <c r="H154" s="36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/>
      <c r="W154" s="363"/>
      <c r="X154" s="363"/>
      <c r="Y154" s="363"/>
      <c r="Z154" s="363"/>
    </row>
    <row r="155" ht="12.75" customHeight="1">
      <c r="A155" s="363"/>
      <c r="B155" s="363"/>
      <c r="C155" s="363"/>
      <c r="D155" s="363"/>
      <c r="E155" s="363"/>
      <c r="F155" s="363"/>
      <c r="G155" s="363"/>
      <c r="H155" s="363"/>
      <c r="I155" s="363"/>
      <c r="J155" s="363"/>
      <c r="K155" s="363"/>
      <c r="L155" s="363"/>
      <c r="M155" s="363"/>
      <c r="N155" s="363"/>
      <c r="O155" s="363"/>
      <c r="P155" s="363"/>
      <c r="Q155" s="363"/>
      <c r="R155" s="363"/>
      <c r="S155" s="363"/>
      <c r="T155" s="363"/>
      <c r="U155" s="363"/>
      <c r="V155" s="363"/>
      <c r="W155" s="363"/>
      <c r="X155" s="363"/>
      <c r="Y155" s="363"/>
      <c r="Z155" s="363"/>
    </row>
    <row r="156" ht="12.75" customHeight="1">
      <c r="A156" s="363"/>
      <c r="B156" s="363"/>
      <c r="C156" s="363"/>
      <c r="D156" s="363"/>
      <c r="E156" s="363"/>
      <c r="F156" s="363"/>
      <c r="G156" s="363"/>
      <c r="H156" s="36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/>
      <c r="Y156" s="363"/>
      <c r="Z156" s="363"/>
    </row>
    <row r="157" ht="12.75" customHeight="1">
      <c r="A157" s="363"/>
      <c r="B157" s="363"/>
      <c r="C157" s="363"/>
      <c r="D157" s="363"/>
      <c r="E157" s="363"/>
      <c r="F157" s="363"/>
      <c r="G157" s="363"/>
      <c r="H157" s="363"/>
      <c r="I157" s="363"/>
      <c r="J157" s="363"/>
      <c r="K157" s="363"/>
      <c r="L157" s="363"/>
      <c r="M157" s="363"/>
      <c r="N157" s="363"/>
      <c r="O157" s="363"/>
      <c r="P157" s="363"/>
      <c r="Q157" s="363"/>
      <c r="R157" s="363"/>
      <c r="S157" s="363"/>
      <c r="T157" s="363"/>
      <c r="U157" s="363"/>
      <c r="V157" s="363"/>
      <c r="W157" s="363"/>
      <c r="X157" s="363"/>
      <c r="Y157" s="363"/>
      <c r="Z157" s="363"/>
    </row>
    <row r="158" ht="12.75" customHeight="1">
      <c r="A158" s="363"/>
      <c r="B158" s="363"/>
      <c r="C158" s="363"/>
      <c r="D158" s="363"/>
      <c r="E158" s="363"/>
      <c r="F158" s="363"/>
      <c r="G158" s="363"/>
      <c r="H158" s="36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/>
      <c r="Z158" s="363"/>
    </row>
    <row r="159" ht="12.75" customHeight="1">
      <c r="A159" s="363"/>
      <c r="B159" s="363"/>
      <c r="C159" s="363"/>
      <c r="D159" s="363"/>
      <c r="E159" s="363"/>
      <c r="F159" s="363"/>
      <c r="G159" s="363"/>
      <c r="H159" s="363"/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</row>
    <row r="160" ht="12.75" customHeight="1">
      <c r="A160" s="363"/>
      <c r="B160" s="363"/>
      <c r="C160" s="363"/>
      <c r="D160" s="363"/>
      <c r="E160" s="363"/>
      <c r="F160" s="363"/>
      <c r="G160" s="363"/>
      <c r="H160" s="363"/>
      <c r="I160" s="363"/>
      <c r="J160" s="363"/>
      <c r="K160" s="363"/>
      <c r="L160" s="363"/>
      <c r="M160" s="363"/>
      <c r="N160" s="363"/>
      <c r="O160" s="363"/>
      <c r="P160" s="363"/>
      <c r="Q160" s="363"/>
      <c r="R160" s="363"/>
      <c r="S160" s="363"/>
      <c r="T160" s="363"/>
      <c r="U160" s="363"/>
      <c r="V160" s="363"/>
      <c r="W160" s="363"/>
      <c r="X160" s="363"/>
      <c r="Y160" s="363"/>
      <c r="Z160" s="363"/>
    </row>
    <row r="161" ht="12.75" customHeight="1">
      <c r="A161" s="363"/>
      <c r="B161" s="363"/>
      <c r="C161" s="363"/>
      <c r="D161" s="363"/>
      <c r="E161" s="363"/>
      <c r="F161" s="363"/>
      <c r="G161" s="363"/>
      <c r="H161" s="363"/>
      <c r="I161" s="363"/>
      <c r="J161" s="363"/>
      <c r="K161" s="363"/>
      <c r="L161" s="363"/>
      <c r="M161" s="363"/>
      <c r="N161" s="363"/>
      <c r="O161" s="363"/>
      <c r="P161" s="363"/>
      <c r="Q161" s="363"/>
      <c r="R161" s="363"/>
      <c r="S161" s="363"/>
      <c r="T161" s="363"/>
      <c r="U161" s="363"/>
      <c r="V161" s="363"/>
      <c r="W161" s="363"/>
      <c r="X161" s="363"/>
      <c r="Y161" s="363"/>
      <c r="Z161" s="363"/>
    </row>
    <row r="162" ht="12.75" customHeight="1">
      <c r="A162" s="363"/>
      <c r="B162" s="363"/>
      <c r="C162" s="363"/>
      <c r="D162" s="363"/>
      <c r="E162" s="363"/>
      <c r="F162" s="363"/>
      <c r="G162" s="363"/>
      <c r="H162" s="363"/>
      <c r="I162" s="363"/>
      <c r="J162" s="363"/>
      <c r="K162" s="363"/>
      <c r="L162" s="363"/>
      <c r="M162" s="363"/>
      <c r="N162" s="363"/>
      <c r="O162" s="363"/>
      <c r="P162" s="363"/>
      <c r="Q162" s="363"/>
      <c r="R162" s="363"/>
      <c r="S162" s="363"/>
      <c r="T162" s="363"/>
      <c r="U162" s="363"/>
      <c r="V162" s="363"/>
      <c r="W162" s="363"/>
      <c r="X162" s="363"/>
      <c r="Y162" s="363"/>
      <c r="Z162" s="363"/>
    </row>
    <row r="163" ht="12.75" customHeight="1">
      <c r="A163" s="363"/>
      <c r="B163" s="363"/>
      <c r="C163" s="363"/>
      <c r="D163" s="363"/>
      <c r="E163" s="363"/>
      <c r="F163" s="363"/>
      <c r="G163" s="363"/>
      <c r="H163" s="363"/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</row>
    <row r="164" ht="12.75" customHeight="1">
      <c r="A164" s="363"/>
      <c r="B164" s="363"/>
      <c r="C164" s="363"/>
      <c r="D164" s="363"/>
      <c r="E164" s="363"/>
      <c r="F164" s="363"/>
      <c r="G164" s="363"/>
      <c r="H164" s="36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</row>
    <row r="165" ht="12.75" customHeight="1">
      <c r="A165" s="363"/>
      <c r="B165" s="363"/>
      <c r="C165" s="363"/>
      <c r="D165" s="363"/>
      <c r="E165" s="363"/>
      <c r="F165" s="363"/>
      <c r="G165" s="363"/>
      <c r="H165" s="363"/>
      <c r="I165" s="363"/>
      <c r="J165" s="363"/>
      <c r="K165" s="363"/>
      <c r="L165" s="363"/>
      <c r="M165" s="363"/>
      <c r="N165" s="363"/>
      <c r="O165" s="363"/>
      <c r="P165" s="363"/>
      <c r="Q165" s="363"/>
      <c r="R165" s="363"/>
      <c r="S165" s="363"/>
      <c r="T165" s="363"/>
      <c r="U165" s="363"/>
      <c r="V165" s="363"/>
      <c r="W165" s="363"/>
      <c r="X165" s="363"/>
      <c r="Y165" s="363"/>
      <c r="Z165" s="363"/>
    </row>
    <row r="166" ht="12.75" customHeight="1">
      <c r="A166" s="363"/>
      <c r="B166" s="363"/>
      <c r="C166" s="363"/>
      <c r="D166" s="363"/>
      <c r="E166" s="363"/>
      <c r="F166" s="363"/>
      <c r="G166" s="363"/>
      <c r="H166" s="363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</row>
    <row r="167" ht="12.75" customHeight="1">
      <c r="A167" s="363"/>
      <c r="B167" s="363"/>
      <c r="C167" s="363"/>
      <c r="D167" s="363"/>
      <c r="E167" s="363"/>
      <c r="F167" s="363"/>
      <c r="G167" s="363"/>
      <c r="H167" s="363"/>
      <c r="I167" s="363"/>
      <c r="J167" s="363"/>
      <c r="K167" s="363"/>
      <c r="L167" s="363"/>
      <c r="M167" s="363"/>
      <c r="N167" s="363"/>
      <c r="O167" s="363"/>
      <c r="P167" s="363"/>
      <c r="Q167" s="363"/>
      <c r="R167" s="363"/>
      <c r="S167" s="363"/>
      <c r="T167" s="363"/>
      <c r="U167" s="363"/>
      <c r="V167" s="363"/>
      <c r="W167" s="363"/>
      <c r="X167" s="363"/>
      <c r="Y167" s="363"/>
      <c r="Z167" s="363"/>
    </row>
    <row r="168" ht="12.75" customHeight="1">
      <c r="A168" s="363"/>
      <c r="B168" s="363"/>
      <c r="C168" s="363"/>
      <c r="D168" s="363"/>
      <c r="E168" s="363"/>
      <c r="F168" s="363"/>
      <c r="G168" s="363"/>
      <c r="H168" s="36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</row>
    <row r="169" ht="12.75" customHeight="1">
      <c r="A169" s="363"/>
      <c r="B169" s="363"/>
      <c r="C169" s="363"/>
      <c r="D169" s="363"/>
      <c r="E169" s="363"/>
      <c r="F169" s="363"/>
      <c r="G169" s="363"/>
      <c r="H169" s="363"/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</row>
    <row r="170" ht="12.75" customHeight="1">
      <c r="A170" s="363"/>
      <c r="B170" s="363"/>
      <c r="C170" s="363"/>
      <c r="D170" s="363"/>
      <c r="E170" s="363"/>
      <c r="F170" s="363"/>
      <c r="G170" s="363"/>
      <c r="H170" s="363"/>
      <c r="I170" s="363"/>
      <c r="J170" s="363"/>
      <c r="K170" s="363"/>
      <c r="L170" s="363"/>
      <c r="M170" s="363"/>
      <c r="N170" s="363"/>
      <c r="O170" s="363"/>
      <c r="P170" s="363"/>
      <c r="Q170" s="363"/>
      <c r="R170" s="363"/>
      <c r="S170" s="363"/>
      <c r="T170" s="363"/>
      <c r="U170" s="363"/>
      <c r="V170" s="363"/>
      <c r="W170" s="363"/>
      <c r="X170" s="363"/>
      <c r="Y170" s="363"/>
      <c r="Z170" s="363"/>
    </row>
    <row r="171" ht="12.75" customHeight="1">
      <c r="A171" s="363"/>
      <c r="B171" s="363"/>
      <c r="C171" s="363"/>
      <c r="D171" s="363"/>
      <c r="E171" s="363"/>
      <c r="F171" s="363"/>
      <c r="G171" s="363"/>
      <c r="H171" s="363"/>
      <c r="I171" s="363"/>
      <c r="J171" s="363"/>
      <c r="K171" s="363"/>
      <c r="L171" s="363"/>
      <c r="M171" s="363"/>
      <c r="N171" s="363"/>
      <c r="O171" s="363"/>
      <c r="P171" s="363"/>
      <c r="Q171" s="363"/>
      <c r="R171" s="363"/>
      <c r="S171" s="363"/>
      <c r="T171" s="363"/>
      <c r="U171" s="363"/>
      <c r="V171" s="363"/>
      <c r="W171" s="363"/>
      <c r="X171" s="363"/>
      <c r="Y171" s="363"/>
      <c r="Z171" s="363"/>
    </row>
    <row r="172" ht="12.75" customHeight="1">
      <c r="A172" s="363"/>
      <c r="B172" s="363"/>
      <c r="C172" s="363"/>
      <c r="D172" s="363"/>
      <c r="E172" s="363"/>
      <c r="F172" s="363"/>
      <c r="G172" s="363"/>
      <c r="H172" s="363"/>
      <c r="I172" s="363"/>
      <c r="J172" s="363"/>
      <c r="K172" s="363"/>
      <c r="L172" s="363"/>
      <c r="M172" s="363"/>
      <c r="N172" s="363"/>
      <c r="O172" s="363"/>
      <c r="P172" s="363"/>
      <c r="Q172" s="363"/>
      <c r="R172" s="363"/>
      <c r="S172" s="363"/>
      <c r="T172" s="363"/>
      <c r="U172" s="363"/>
      <c r="V172" s="363"/>
      <c r="W172" s="363"/>
      <c r="X172" s="363"/>
      <c r="Y172" s="363"/>
      <c r="Z172" s="363"/>
    </row>
    <row r="173" ht="12.75" customHeight="1">
      <c r="A173" s="363"/>
      <c r="B173" s="363"/>
      <c r="C173" s="363"/>
      <c r="D173" s="363"/>
      <c r="E173" s="363"/>
      <c r="F173" s="363"/>
      <c r="G173" s="363"/>
      <c r="H173" s="363"/>
      <c r="I173" s="363"/>
      <c r="J173" s="363"/>
      <c r="K173" s="363"/>
      <c r="L173" s="363"/>
      <c r="M173" s="363"/>
      <c r="N173" s="363"/>
      <c r="O173" s="363"/>
      <c r="P173" s="363"/>
      <c r="Q173" s="363"/>
      <c r="R173" s="363"/>
      <c r="S173" s="363"/>
      <c r="T173" s="363"/>
      <c r="U173" s="363"/>
      <c r="V173" s="363"/>
      <c r="W173" s="363"/>
      <c r="X173" s="363"/>
      <c r="Y173" s="363"/>
      <c r="Z173" s="363"/>
    </row>
    <row r="174" ht="12.75" customHeight="1">
      <c r="A174" s="363"/>
      <c r="B174" s="363"/>
      <c r="C174" s="363"/>
      <c r="D174" s="363"/>
      <c r="E174" s="363"/>
      <c r="F174" s="363"/>
      <c r="G174" s="363"/>
      <c r="H174" s="36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</row>
    <row r="175" ht="12.75" customHeight="1">
      <c r="A175" s="363"/>
      <c r="B175" s="363"/>
      <c r="C175" s="363"/>
      <c r="D175" s="363"/>
      <c r="E175" s="363"/>
      <c r="F175" s="363"/>
      <c r="G175" s="363"/>
      <c r="H175" s="363"/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</row>
    <row r="176" ht="12.75" customHeight="1">
      <c r="A176" s="363"/>
      <c r="B176" s="363"/>
      <c r="C176" s="363"/>
      <c r="D176" s="363"/>
      <c r="E176" s="363"/>
      <c r="F176" s="363"/>
      <c r="G176" s="363"/>
      <c r="H176" s="363"/>
      <c r="I176" s="363"/>
      <c r="J176" s="363"/>
      <c r="K176" s="363"/>
      <c r="L176" s="363"/>
      <c r="M176" s="363"/>
      <c r="N176" s="363"/>
      <c r="O176" s="363"/>
      <c r="P176" s="363"/>
      <c r="Q176" s="363"/>
      <c r="R176" s="363"/>
      <c r="S176" s="363"/>
      <c r="T176" s="363"/>
      <c r="U176" s="363"/>
      <c r="V176" s="363"/>
      <c r="W176" s="363"/>
      <c r="X176" s="363"/>
      <c r="Y176" s="363"/>
      <c r="Z176" s="363"/>
    </row>
    <row r="177" ht="12.75" customHeight="1">
      <c r="A177" s="363"/>
      <c r="B177" s="363"/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  <c r="N177" s="363"/>
      <c r="O177" s="363"/>
      <c r="P177" s="363"/>
      <c r="Q177" s="363"/>
      <c r="R177" s="363"/>
      <c r="S177" s="363"/>
      <c r="T177" s="363"/>
      <c r="U177" s="363"/>
      <c r="V177" s="363"/>
      <c r="W177" s="363"/>
      <c r="X177" s="363"/>
      <c r="Y177" s="363"/>
      <c r="Z177" s="363"/>
    </row>
    <row r="178" ht="12.75" customHeight="1">
      <c r="A178" s="363"/>
      <c r="B178" s="363"/>
      <c r="C178" s="363"/>
      <c r="D178" s="363"/>
      <c r="E178" s="363"/>
      <c r="F178" s="363"/>
      <c r="G178" s="363"/>
      <c r="H178" s="363"/>
      <c r="I178" s="363"/>
      <c r="J178" s="363"/>
      <c r="K178" s="363"/>
      <c r="L178" s="363"/>
      <c r="M178" s="363"/>
      <c r="N178" s="363"/>
      <c r="O178" s="363"/>
      <c r="P178" s="363"/>
      <c r="Q178" s="363"/>
      <c r="R178" s="363"/>
      <c r="S178" s="363"/>
      <c r="T178" s="363"/>
      <c r="U178" s="363"/>
      <c r="V178" s="363"/>
      <c r="W178" s="363"/>
      <c r="X178" s="363"/>
      <c r="Y178" s="363"/>
      <c r="Z178" s="363"/>
    </row>
    <row r="179" ht="12.75" customHeight="1">
      <c r="A179" s="363"/>
      <c r="B179" s="363"/>
      <c r="C179" s="363"/>
      <c r="D179" s="363"/>
      <c r="E179" s="363"/>
      <c r="F179" s="363"/>
      <c r="G179" s="363"/>
      <c r="H179" s="363"/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</row>
    <row r="180" ht="12.75" customHeight="1">
      <c r="A180" s="363"/>
      <c r="B180" s="363"/>
      <c r="C180" s="363"/>
      <c r="D180" s="363"/>
      <c r="E180" s="363"/>
      <c r="F180" s="363"/>
      <c r="G180" s="363"/>
      <c r="H180" s="36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</row>
    <row r="181" ht="12.75" customHeight="1">
      <c r="A181" s="363"/>
      <c r="B181" s="363"/>
      <c r="C181" s="363"/>
      <c r="D181" s="363"/>
      <c r="E181" s="363"/>
      <c r="F181" s="363"/>
      <c r="G181" s="363"/>
      <c r="H181" s="363"/>
      <c r="I181" s="363"/>
      <c r="J181" s="363"/>
      <c r="K181" s="363"/>
      <c r="L181" s="363"/>
      <c r="M181" s="363"/>
      <c r="N181" s="363"/>
      <c r="O181" s="363"/>
      <c r="P181" s="363"/>
      <c r="Q181" s="363"/>
      <c r="R181" s="363"/>
      <c r="S181" s="363"/>
      <c r="T181" s="363"/>
      <c r="U181" s="363"/>
      <c r="V181" s="363"/>
      <c r="W181" s="363"/>
      <c r="X181" s="363"/>
      <c r="Y181" s="363"/>
      <c r="Z181" s="363"/>
    </row>
    <row r="182" ht="12.75" customHeight="1">
      <c r="A182" s="363"/>
      <c r="B182" s="363"/>
      <c r="C182" s="363"/>
      <c r="D182" s="363"/>
      <c r="E182" s="363"/>
      <c r="F182" s="363"/>
      <c r="G182" s="363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3"/>
      <c r="Y182" s="363"/>
      <c r="Z182" s="363"/>
    </row>
    <row r="183" ht="12.75" customHeight="1">
      <c r="A183" s="363"/>
      <c r="B183" s="363"/>
      <c r="C183" s="363"/>
      <c r="D183" s="363"/>
      <c r="E183" s="363"/>
      <c r="F183" s="363"/>
      <c r="G183" s="363"/>
      <c r="H183" s="363"/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3"/>
      <c r="X183" s="363"/>
      <c r="Y183" s="363"/>
      <c r="Z183" s="363"/>
    </row>
    <row r="184" ht="12.75" customHeight="1">
      <c r="A184" s="363"/>
      <c r="B184" s="363"/>
      <c r="C184" s="363"/>
      <c r="D184" s="363"/>
      <c r="E184" s="363"/>
      <c r="F184" s="363"/>
      <c r="G184" s="363"/>
      <c r="H184" s="36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3"/>
      <c r="S184" s="363"/>
      <c r="T184" s="363"/>
      <c r="U184" s="363"/>
      <c r="V184" s="363"/>
      <c r="W184" s="363"/>
      <c r="X184" s="363"/>
      <c r="Y184" s="363"/>
      <c r="Z184" s="363"/>
    </row>
    <row r="185" ht="12.75" customHeight="1">
      <c r="A185" s="363"/>
      <c r="B185" s="363"/>
      <c r="C185" s="363"/>
      <c r="D185" s="363"/>
      <c r="E185" s="363"/>
      <c r="F185" s="363"/>
      <c r="G185" s="363"/>
      <c r="H185" s="363"/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3"/>
      <c r="X185" s="363"/>
      <c r="Y185" s="363"/>
      <c r="Z185" s="363"/>
    </row>
    <row r="186" ht="12.75" customHeight="1">
      <c r="A186" s="363"/>
      <c r="B186" s="363"/>
      <c r="C186" s="363"/>
      <c r="D186" s="363"/>
      <c r="E186" s="363"/>
      <c r="F186" s="363"/>
      <c r="G186" s="363"/>
      <c r="H186" s="36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3"/>
      <c r="X186" s="363"/>
      <c r="Y186" s="363"/>
      <c r="Z186" s="363"/>
    </row>
    <row r="187" ht="12.75" customHeight="1">
      <c r="A187" s="363"/>
      <c r="B187" s="363"/>
      <c r="C187" s="363"/>
      <c r="D187" s="363"/>
      <c r="E187" s="363"/>
      <c r="F187" s="363"/>
      <c r="G187" s="363"/>
      <c r="H187" s="363"/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</row>
    <row r="188" ht="12.75" customHeight="1">
      <c r="A188" s="363"/>
      <c r="B188" s="363"/>
      <c r="C188" s="363"/>
      <c r="D188" s="363"/>
      <c r="E188" s="363"/>
      <c r="F188" s="363"/>
      <c r="G188" s="363"/>
      <c r="H188" s="36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3"/>
      <c r="X188" s="363"/>
      <c r="Y188" s="363"/>
      <c r="Z188" s="363"/>
    </row>
    <row r="189" ht="12.75" customHeight="1">
      <c r="A189" s="363"/>
      <c r="B189" s="363"/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  <c r="N189" s="363"/>
      <c r="O189" s="363"/>
      <c r="P189" s="363"/>
      <c r="Q189" s="363"/>
      <c r="R189" s="363"/>
      <c r="S189" s="363"/>
      <c r="T189" s="363"/>
      <c r="U189" s="363"/>
      <c r="V189" s="363"/>
      <c r="W189" s="363"/>
      <c r="X189" s="363"/>
      <c r="Y189" s="363"/>
      <c r="Z189" s="363"/>
    </row>
    <row r="190" ht="12.75" customHeight="1">
      <c r="A190" s="363"/>
      <c r="B190" s="363"/>
      <c r="C190" s="363"/>
      <c r="D190" s="363"/>
      <c r="E190" s="363"/>
      <c r="F190" s="363"/>
      <c r="G190" s="363"/>
      <c r="H190" s="363"/>
      <c r="I190" s="363"/>
      <c r="J190" s="363"/>
      <c r="K190" s="363"/>
      <c r="L190" s="363"/>
      <c r="M190" s="363"/>
      <c r="N190" s="363"/>
      <c r="O190" s="363"/>
      <c r="P190" s="363"/>
      <c r="Q190" s="363"/>
      <c r="R190" s="363"/>
      <c r="S190" s="363"/>
      <c r="T190" s="363"/>
      <c r="U190" s="363"/>
      <c r="V190" s="363"/>
      <c r="W190" s="363"/>
      <c r="X190" s="363"/>
      <c r="Y190" s="363"/>
      <c r="Z190" s="363"/>
    </row>
    <row r="191" ht="12.75" customHeight="1">
      <c r="A191" s="363"/>
      <c r="B191" s="363"/>
      <c r="C191" s="363"/>
      <c r="D191" s="363"/>
      <c r="E191" s="363"/>
      <c r="F191" s="363"/>
      <c r="G191" s="363"/>
      <c r="H191" s="363"/>
      <c r="I191" s="363"/>
      <c r="J191" s="363"/>
      <c r="K191" s="363"/>
      <c r="L191" s="363"/>
      <c r="M191" s="363"/>
      <c r="N191" s="363"/>
      <c r="O191" s="363"/>
      <c r="P191" s="363"/>
      <c r="Q191" s="363"/>
      <c r="R191" s="363"/>
      <c r="S191" s="363"/>
      <c r="T191" s="363"/>
      <c r="U191" s="363"/>
      <c r="V191" s="363"/>
      <c r="W191" s="363"/>
      <c r="X191" s="363"/>
      <c r="Y191" s="363"/>
      <c r="Z191" s="363"/>
    </row>
    <row r="192" ht="12.75" customHeight="1">
      <c r="A192" s="363"/>
      <c r="B192" s="363"/>
      <c r="C192" s="363"/>
      <c r="D192" s="363"/>
      <c r="E192" s="363"/>
      <c r="F192" s="363"/>
      <c r="G192" s="363"/>
      <c r="H192" s="363"/>
      <c r="I192" s="363"/>
      <c r="J192" s="363"/>
      <c r="K192" s="363"/>
      <c r="L192" s="363"/>
      <c r="M192" s="363"/>
      <c r="N192" s="363"/>
      <c r="O192" s="363"/>
      <c r="P192" s="363"/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</row>
    <row r="193" ht="12.75" customHeight="1">
      <c r="A193" s="363"/>
      <c r="B193" s="363"/>
      <c r="C193" s="363"/>
      <c r="D193" s="363"/>
      <c r="E193" s="363"/>
      <c r="F193" s="363"/>
      <c r="G193" s="363"/>
      <c r="H193" s="363"/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</row>
    <row r="194" ht="12.75" customHeight="1">
      <c r="A194" s="363"/>
      <c r="B194" s="363"/>
      <c r="C194" s="363"/>
      <c r="D194" s="363"/>
      <c r="E194" s="363"/>
      <c r="F194" s="363"/>
      <c r="G194" s="363"/>
      <c r="H194" s="36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</row>
    <row r="195" ht="12.75" customHeight="1">
      <c r="A195" s="363"/>
      <c r="B195" s="363"/>
      <c r="C195" s="363"/>
      <c r="D195" s="363"/>
      <c r="E195" s="363"/>
      <c r="F195" s="363"/>
      <c r="G195" s="363"/>
      <c r="H195" s="363"/>
      <c r="I195" s="363"/>
      <c r="J195" s="363"/>
      <c r="K195" s="363"/>
      <c r="L195" s="363"/>
      <c r="M195" s="363"/>
      <c r="N195" s="363"/>
      <c r="O195" s="363"/>
      <c r="P195" s="363"/>
      <c r="Q195" s="363"/>
      <c r="R195" s="363"/>
      <c r="S195" s="363"/>
      <c r="T195" s="363"/>
      <c r="U195" s="363"/>
      <c r="V195" s="363"/>
      <c r="W195" s="363"/>
      <c r="X195" s="363"/>
      <c r="Y195" s="363"/>
      <c r="Z195" s="363"/>
    </row>
    <row r="196" ht="12.75" customHeight="1">
      <c r="A196" s="363"/>
      <c r="B196" s="363"/>
      <c r="C196" s="363"/>
      <c r="D196" s="363"/>
      <c r="E196" s="363"/>
      <c r="F196" s="363"/>
      <c r="G196" s="363"/>
      <c r="H196" s="363"/>
      <c r="I196" s="363"/>
      <c r="J196" s="363"/>
      <c r="K196" s="363"/>
      <c r="L196" s="363"/>
      <c r="M196" s="363"/>
      <c r="N196" s="363"/>
      <c r="O196" s="363"/>
      <c r="P196" s="363"/>
      <c r="Q196" s="363"/>
      <c r="R196" s="363"/>
      <c r="S196" s="363"/>
      <c r="T196" s="363"/>
      <c r="U196" s="363"/>
      <c r="V196" s="363"/>
      <c r="W196" s="363"/>
      <c r="X196" s="363"/>
      <c r="Y196" s="363"/>
      <c r="Z196" s="363"/>
    </row>
    <row r="197" ht="12.75" customHeight="1">
      <c r="A197" s="363"/>
      <c r="B197" s="363"/>
      <c r="C197" s="363"/>
      <c r="D197" s="363"/>
      <c r="E197" s="363"/>
      <c r="F197" s="363"/>
      <c r="G197" s="363"/>
      <c r="H197" s="363"/>
      <c r="I197" s="363"/>
      <c r="J197" s="363"/>
      <c r="K197" s="363"/>
      <c r="L197" s="363"/>
      <c r="M197" s="363"/>
      <c r="N197" s="363"/>
      <c r="O197" s="363"/>
      <c r="P197" s="363"/>
      <c r="Q197" s="363"/>
      <c r="R197" s="363"/>
      <c r="S197" s="363"/>
      <c r="T197" s="363"/>
      <c r="U197" s="363"/>
      <c r="V197" s="363"/>
      <c r="W197" s="363"/>
      <c r="X197" s="363"/>
      <c r="Y197" s="363"/>
      <c r="Z197" s="363"/>
    </row>
    <row r="198" ht="12.75" customHeight="1">
      <c r="A198" s="363"/>
      <c r="B198" s="363"/>
      <c r="C198" s="363"/>
      <c r="D198" s="363"/>
      <c r="E198" s="363"/>
      <c r="F198" s="363"/>
      <c r="G198" s="363"/>
      <c r="H198" s="363"/>
      <c r="I198" s="363"/>
      <c r="J198" s="363"/>
      <c r="K198" s="363"/>
      <c r="L198" s="363"/>
      <c r="M198" s="363"/>
      <c r="N198" s="363"/>
      <c r="O198" s="363"/>
      <c r="P198" s="363"/>
      <c r="Q198" s="363"/>
      <c r="R198" s="363"/>
      <c r="S198" s="363"/>
      <c r="T198" s="363"/>
      <c r="U198" s="363"/>
      <c r="V198" s="363"/>
      <c r="W198" s="363"/>
      <c r="X198" s="363"/>
      <c r="Y198" s="363"/>
      <c r="Z198" s="363"/>
    </row>
    <row r="199" ht="12.75" customHeight="1">
      <c r="A199" s="363"/>
      <c r="B199" s="363"/>
      <c r="C199" s="363"/>
      <c r="D199" s="363"/>
      <c r="E199" s="363"/>
      <c r="F199" s="363"/>
      <c r="G199" s="363"/>
      <c r="H199" s="363"/>
      <c r="I199" s="363"/>
      <c r="J199" s="363"/>
      <c r="K199" s="363"/>
      <c r="L199" s="363"/>
      <c r="M199" s="363"/>
      <c r="N199" s="363"/>
      <c r="O199" s="363"/>
      <c r="P199" s="363"/>
      <c r="Q199" s="363"/>
      <c r="R199" s="363"/>
      <c r="S199" s="363"/>
      <c r="T199" s="363"/>
      <c r="U199" s="363"/>
      <c r="V199" s="363"/>
      <c r="W199" s="363"/>
      <c r="X199" s="363"/>
      <c r="Y199" s="363"/>
      <c r="Z199" s="363"/>
    </row>
    <row r="200" ht="12.75" customHeight="1">
      <c r="A200" s="363"/>
      <c r="B200" s="363"/>
      <c r="C200" s="363"/>
      <c r="D200" s="363"/>
      <c r="E200" s="363"/>
      <c r="F200" s="363"/>
      <c r="G200" s="363"/>
      <c r="H200" s="36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</row>
    <row r="201" ht="12.75" customHeight="1">
      <c r="A201" s="363"/>
      <c r="B201" s="363"/>
      <c r="C201" s="363"/>
      <c r="D201" s="363"/>
      <c r="E201" s="363"/>
      <c r="F201" s="363"/>
      <c r="G201" s="363"/>
      <c r="H201" s="363"/>
      <c r="I201" s="363"/>
      <c r="J201" s="363"/>
      <c r="K201" s="363"/>
      <c r="L201" s="363"/>
      <c r="M201" s="363"/>
      <c r="N201" s="363"/>
      <c r="O201" s="363"/>
      <c r="P201" s="363"/>
      <c r="Q201" s="363"/>
      <c r="R201" s="363"/>
      <c r="S201" s="363"/>
      <c r="T201" s="363"/>
      <c r="U201" s="363"/>
      <c r="V201" s="363"/>
      <c r="W201" s="363"/>
      <c r="X201" s="363"/>
      <c r="Y201" s="363"/>
      <c r="Z201" s="363"/>
    </row>
    <row r="202" ht="12.75" customHeight="1">
      <c r="A202" s="363"/>
      <c r="B202" s="363"/>
      <c r="C202" s="363"/>
      <c r="D202" s="363"/>
      <c r="E202" s="363"/>
      <c r="F202" s="363"/>
      <c r="G202" s="363"/>
      <c r="H202" s="363"/>
      <c r="I202" s="363"/>
      <c r="J202" s="363"/>
      <c r="K202" s="363"/>
      <c r="L202" s="363"/>
      <c r="M202" s="363"/>
      <c r="N202" s="363"/>
      <c r="O202" s="363"/>
      <c r="P202" s="363"/>
      <c r="Q202" s="363"/>
      <c r="R202" s="363"/>
      <c r="S202" s="363"/>
      <c r="T202" s="363"/>
      <c r="U202" s="363"/>
      <c r="V202" s="363"/>
      <c r="W202" s="363"/>
      <c r="X202" s="363"/>
      <c r="Y202" s="363"/>
      <c r="Z202" s="363"/>
    </row>
    <row r="203" ht="12.75" customHeight="1">
      <c r="A203" s="363"/>
      <c r="B203" s="363"/>
      <c r="C203" s="363"/>
      <c r="D203" s="363"/>
      <c r="E203" s="363"/>
      <c r="F203" s="363"/>
      <c r="G203" s="363"/>
      <c r="H203" s="363"/>
      <c r="I203" s="363"/>
      <c r="J203" s="363"/>
      <c r="K203" s="363"/>
      <c r="L203" s="363"/>
      <c r="M203" s="363"/>
      <c r="N203" s="363"/>
      <c r="O203" s="363"/>
      <c r="P203" s="363"/>
      <c r="Q203" s="363"/>
      <c r="R203" s="363"/>
      <c r="S203" s="363"/>
      <c r="T203" s="363"/>
      <c r="U203" s="363"/>
      <c r="V203" s="363"/>
      <c r="W203" s="363"/>
      <c r="X203" s="363"/>
      <c r="Y203" s="363"/>
      <c r="Z203" s="363"/>
    </row>
    <row r="204" ht="12.75" customHeight="1">
      <c r="A204" s="363"/>
      <c r="B204" s="363"/>
      <c r="C204" s="363"/>
      <c r="D204" s="363"/>
      <c r="E204" s="363"/>
      <c r="F204" s="363"/>
      <c r="G204" s="363"/>
      <c r="H204" s="363"/>
      <c r="I204" s="363"/>
      <c r="J204" s="363"/>
      <c r="K204" s="363"/>
      <c r="L204" s="363"/>
      <c r="M204" s="363"/>
      <c r="N204" s="363"/>
      <c r="O204" s="363"/>
      <c r="P204" s="363"/>
      <c r="Q204" s="363"/>
      <c r="R204" s="363"/>
      <c r="S204" s="363"/>
      <c r="T204" s="363"/>
      <c r="U204" s="363"/>
      <c r="V204" s="363"/>
      <c r="W204" s="363"/>
      <c r="X204" s="363"/>
      <c r="Y204" s="363"/>
      <c r="Z204" s="363"/>
    </row>
    <row r="205" ht="12.75" customHeight="1">
      <c r="A205" s="363"/>
      <c r="B205" s="363"/>
      <c r="C205" s="363"/>
      <c r="D205" s="363"/>
      <c r="E205" s="363"/>
      <c r="F205" s="363"/>
      <c r="G205" s="363"/>
      <c r="H205" s="363"/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</row>
    <row r="206" ht="12.75" customHeight="1">
      <c r="A206" s="363"/>
      <c r="B206" s="363"/>
      <c r="C206" s="363"/>
      <c r="D206" s="363"/>
      <c r="E206" s="363"/>
      <c r="F206" s="363"/>
      <c r="G206" s="363"/>
      <c r="H206" s="36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</row>
    <row r="207" ht="12.75" customHeight="1">
      <c r="A207" s="363"/>
      <c r="B207" s="363"/>
      <c r="C207" s="363"/>
      <c r="D207" s="363"/>
      <c r="E207" s="363"/>
      <c r="F207" s="363"/>
      <c r="G207" s="363"/>
      <c r="H207" s="363"/>
      <c r="I207" s="363"/>
      <c r="J207" s="363"/>
      <c r="K207" s="363"/>
      <c r="L207" s="363"/>
      <c r="M207" s="363"/>
      <c r="N207" s="363"/>
      <c r="O207" s="363"/>
      <c r="P207" s="363"/>
      <c r="Q207" s="363"/>
      <c r="R207" s="363"/>
      <c r="S207" s="363"/>
      <c r="T207" s="363"/>
      <c r="U207" s="363"/>
      <c r="V207" s="363"/>
      <c r="W207" s="363"/>
      <c r="X207" s="363"/>
      <c r="Y207" s="363"/>
      <c r="Z207" s="363"/>
    </row>
    <row r="208" ht="12.75" customHeight="1">
      <c r="A208" s="363"/>
      <c r="B208" s="363"/>
      <c r="C208" s="363"/>
      <c r="D208" s="363"/>
      <c r="E208" s="363"/>
      <c r="F208" s="363"/>
      <c r="G208" s="363"/>
      <c r="H208" s="363"/>
      <c r="I208" s="363"/>
      <c r="J208" s="363"/>
      <c r="K208" s="363"/>
      <c r="L208" s="363"/>
      <c r="M208" s="363"/>
      <c r="N208" s="363"/>
      <c r="O208" s="363"/>
      <c r="P208" s="363"/>
      <c r="Q208" s="363"/>
      <c r="R208" s="363"/>
      <c r="S208" s="363"/>
      <c r="T208" s="363"/>
      <c r="U208" s="363"/>
      <c r="V208" s="363"/>
      <c r="W208" s="363"/>
      <c r="X208" s="363"/>
      <c r="Y208" s="363"/>
      <c r="Z208" s="363"/>
    </row>
    <row r="209" ht="12.75" customHeight="1">
      <c r="A209" s="363"/>
      <c r="B209" s="363"/>
      <c r="C209" s="363"/>
      <c r="D209" s="363"/>
      <c r="E209" s="363"/>
      <c r="F209" s="363"/>
      <c r="G209" s="363"/>
      <c r="H209" s="363"/>
      <c r="I209" s="363"/>
      <c r="J209" s="363"/>
      <c r="K209" s="363"/>
      <c r="L209" s="363"/>
      <c r="M209" s="363"/>
      <c r="N209" s="363"/>
      <c r="O209" s="363"/>
      <c r="P209" s="363"/>
      <c r="Q209" s="363"/>
      <c r="R209" s="363"/>
      <c r="S209" s="363"/>
      <c r="T209" s="363"/>
      <c r="U209" s="363"/>
      <c r="V209" s="363"/>
      <c r="W209" s="363"/>
      <c r="X209" s="363"/>
      <c r="Y209" s="363"/>
      <c r="Z209" s="363"/>
    </row>
    <row r="210" ht="12.75" customHeight="1">
      <c r="A210" s="363"/>
      <c r="B210" s="363"/>
      <c r="C210" s="363"/>
      <c r="D210" s="363"/>
      <c r="E210" s="363"/>
      <c r="F210" s="363"/>
      <c r="G210" s="363"/>
      <c r="H210" s="363"/>
      <c r="I210" s="363"/>
      <c r="J210" s="363"/>
      <c r="K210" s="363"/>
      <c r="L210" s="363"/>
      <c r="M210" s="363"/>
      <c r="N210" s="363"/>
      <c r="O210" s="363"/>
      <c r="P210" s="363"/>
      <c r="Q210" s="363"/>
      <c r="R210" s="363"/>
      <c r="S210" s="363"/>
      <c r="T210" s="363"/>
      <c r="U210" s="363"/>
      <c r="V210" s="363"/>
      <c r="W210" s="363"/>
      <c r="X210" s="363"/>
      <c r="Y210" s="363"/>
      <c r="Z210" s="363"/>
    </row>
    <row r="211" ht="12.75" customHeight="1">
      <c r="A211" s="363"/>
      <c r="B211" s="363"/>
      <c r="C211" s="363"/>
      <c r="D211" s="363"/>
      <c r="E211" s="363"/>
      <c r="F211" s="363"/>
      <c r="G211" s="363"/>
      <c r="H211" s="363"/>
      <c r="I211" s="363"/>
      <c r="J211" s="363"/>
      <c r="K211" s="363"/>
      <c r="L211" s="363"/>
      <c r="M211" s="363"/>
      <c r="N211" s="363"/>
      <c r="O211" s="363"/>
      <c r="P211" s="363"/>
      <c r="Q211" s="363"/>
      <c r="R211" s="363"/>
      <c r="S211" s="363"/>
      <c r="T211" s="363"/>
      <c r="U211" s="363"/>
      <c r="V211" s="363"/>
      <c r="W211" s="363"/>
      <c r="X211" s="363"/>
      <c r="Y211" s="363"/>
      <c r="Z211" s="363"/>
    </row>
    <row r="212" ht="12.75" customHeight="1">
      <c r="A212" s="363"/>
      <c r="B212" s="363"/>
      <c r="C212" s="363"/>
      <c r="D212" s="363"/>
      <c r="E212" s="363"/>
      <c r="F212" s="363"/>
      <c r="G212" s="363"/>
      <c r="H212" s="363"/>
      <c r="I212" s="363"/>
      <c r="J212" s="363"/>
      <c r="K212" s="363"/>
      <c r="L212" s="363"/>
      <c r="M212" s="363"/>
      <c r="N212" s="363"/>
      <c r="O212" s="363"/>
      <c r="P212" s="363"/>
      <c r="Q212" s="363"/>
      <c r="R212" s="363"/>
      <c r="S212" s="363"/>
      <c r="T212" s="363"/>
      <c r="U212" s="363"/>
      <c r="V212" s="363"/>
      <c r="W212" s="363"/>
      <c r="X212" s="363"/>
      <c r="Y212" s="363"/>
      <c r="Z212" s="363"/>
    </row>
    <row r="213" ht="12.75" customHeight="1">
      <c r="A213" s="363"/>
      <c r="B213" s="363"/>
      <c r="C213" s="363"/>
      <c r="D213" s="363"/>
      <c r="E213" s="363"/>
      <c r="F213" s="363"/>
      <c r="G213" s="363"/>
      <c r="H213" s="363"/>
      <c r="I213" s="363"/>
      <c r="J213" s="363"/>
      <c r="K213" s="363"/>
      <c r="L213" s="363"/>
      <c r="M213" s="363"/>
      <c r="N213" s="363"/>
      <c r="O213" s="363"/>
      <c r="P213" s="363"/>
      <c r="Q213" s="363"/>
      <c r="R213" s="363"/>
      <c r="S213" s="363"/>
      <c r="T213" s="363"/>
      <c r="U213" s="363"/>
      <c r="V213" s="363"/>
      <c r="W213" s="363"/>
      <c r="X213" s="363"/>
      <c r="Y213" s="363"/>
      <c r="Z213" s="363"/>
    </row>
    <row r="214" ht="12.75" customHeight="1">
      <c r="A214" s="363"/>
      <c r="B214" s="363"/>
      <c r="C214" s="363"/>
      <c r="D214" s="363"/>
      <c r="E214" s="363"/>
      <c r="F214" s="363"/>
      <c r="G214" s="363"/>
      <c r="H214" s="363"/>
      <c r="I214" s="363"/>
      <c r="J214" s="363"/>
      <c r="K214" s="363"/>
      <c r="L214" s="363"/>
      <c r="M214" s="363"/>
      <c r="N214" s="363"/>
      <c r="O214" s="363"/>
      <c r="P214" s="363"/>
      <c r="Q214" s="363"/>
      <c r="R214" s="363"/>
      <c r="S214" s="363"/>
      <c r="T214" s="363"/>
      <c r="U214" s="363"/>
      <c r="V214" s="363"/>
      <c r="W214" s="363"/>
      <c r="X214" s="363"/>
      <c r="Y214" s="363"/>
      <c r="Z214" s="363"/>
    </row>
    <row r="215" ht="12.75" customHeight="1">
      <c r="A215" s="363"/>
      <c r="B215" s="363"/>
      <c r="C215" s="363"/>
      <c r="D215" s="363"/>
      <c r="E215" s="363"/>
      <c r="F215" s="363"/>
      <c r="G215" s="363"/>
      <c r="H215" s="363"/>
      <c r="I215" s="363"/>
      <c r="J215" s="363"/>
      <c r="K215" s="363"/>
      <c r="L215" s="363"/>
      <c r="M215" s="363"/>
      <c r="N215" s="363"/>
      <c r="O215" s="363"/>
      <c r="P215" s="363"/>
      <c r="Q215" s="363"/>
      <c r="R215" s="363"/>
      <c r="S215" s="363"/>
      <c r="T215" s="363"/>
      <c r="U215" s="363"/>
      <c r="V215" s="363"/>
      <c r="W215" s="363"/>
      <c r="X215" s="363"/>
      <c r="Y215" s="363"/>
      <c r="Z215" s="363"/>
    </row>
    <row r="216" ht="12.75" customHeight="1">
      <c r="A216" s="363"/>
      <c r="B216" s="363"/>
      <c r="C216" s="363"/>
      <c r="D216" s="363"/>
      <c r="E216" s="363"/>
      <c r="F216" s="363"/>
      <c r="G216" s="363"/>
      <c r="H216" s="363"/>
      <c r="I216" s="363"/>
      <c r="J216" s="363"/>
      <c r="K216" s="363"/>
      <c r="L216" s="363"/>
      <c r="M216" s="363"/>
      <c r="N216" s="363"/>
      <c r="O216" s="363"/>
      <c r="P216" s="363"/>
      <c r="Q216" s="363"/>
      <c r="R216" s="363"/>
      <c r="S216" s="363"/>
      <c r="T216" s="363"/>
      <c r="U216" s="363"/>
      <c r="V216" s="363"/>
      <c r="W216" s="363"/>
      <c r="X216" s="363"/>
      <c r="Y216" s="363"/>
      <c r="Z216" s="363"/>
    </row>
    <row r="217" ht="12.75" customHeight="1">
      <c r="A217" s="363"/>
      <c r="B217" s="363"/>
      <c r="C217" s="363"/>
      <c r="D217" s="363"/>
      <c r="E217" s="363"/>
      <c r="F217" s="363"/>
      <c r="G217" s="363"/>
      <c r="H217" s="363"/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</row>
    <row r="218" ht="12.75" customHeight="1">
      <c r="A218" s="363"/>
      <c r="B218" s="363"/>
      <c r="C218" s="363"/>
      <c r="D218" s="363"/>
      <c r="E218" s="363"/>
      <c r="F218" s="363"/>
      <c r="G218" s="363"/>
      <c r="H218" s="36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</row>
    <row r="219" ht="12.75" customHeight="1">
      <c r="A219" s="363"/>
      <c r="B219" s="363"/>
      <c r="C219" s="363"/>
      <c r="D219" s="363"/>
      <c r="E219" s="363"/>
      <c r="F219" s="363"/>
      <c r="G219" s="363"/>
      <c r="H219" s="363"/>
      <c r="I219" s="363"/>
      <c r="J219" s="363"/>
      <c r="K219" s="363"/>
      <c r="L219" s="363"/>
      <c r="M219" s="363"/>
      <c r="N219" s="363"/>
      <c r="O219" s="363"/>
      <c r="P219" s="363"/>
      <c r="Q219" s="363"/>
      <c r="R219" s="363"/>
      <c r="S219" s="363"/>
      <c r="T219" s="363"/>
      <c r="U219" s="363"/>
      <c r="V219" s="363"/>
      <c r="W219" s="363"/>
      <c r="X219" s="363"/>
      <c r="Y219" s="363"/>
      <c r="Z219" s="363"/>
    </row>
    <row r="220" ht="12.75" customHeight="1">
      <c r="A220" s="363"/>
      <c r="B220" s="363"/>
      <c r="C220" s="363"/>
      <c r="D220" s="363"/>
      <c r="E220" s="363"/>
      <c r="F220" s="363"/>
      <c r="G220" s="363"/>
      <c r="H220" s="363"/>
      <c r="I220" s="363"/>
      <c r="J220" s="363"/>
      <c r="K220" s="363"/>
      <c r="L220" s="363"/>
      <c r="M220" s="363"/>
      <c r="N220" s="363"/>
      <c r="O220" s="363"/>
      <c r="P220" s="363"/>
      <c r="Q220" s="363"/>
      <c r="R220" s="363"/>
      <c r="S220" s="363"/>
      <c r="T220" s="363"/>
      <c r="U220" s="363"/>
      <c r="V220" s="363"/>
      <c r="W220" s="363"/>
      <c r="X220" s="363"/>
      <c r="Y220" s="363"/>
      <c r="Z220" s="3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