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课程\Experimental in Materials 2\EXP2-1\EXP2-1\USE\"/>
    </mc:Choice>
  </mc:AlternateContent>
  <xr:revisionPtr revIDLastSave="0" documentId="13_ncr:1_{69A5CA27-7AA5-4069-9719-0AA9A7BFD158}" xr6:coauthVersionLast="47" xr6:coauthVersionMax="47" xr10:uidLastSave="{00000000-0000-0000-0000-000000000000}"/>
  <bookViews>
    <workbookView xWindow="12360" yWindow="180" windowWidth="20664" windowHeight="12324" firstSheet="5" activeTab="17" xr2:uid="{54E84D00-2FA0-48D6-B43C-4139CA5CDFDD}"/>
  </bookViews>
  <sheets>
    <sheet name="M1" sheetId="1" r:id="rId1"/>
    <sheet name="M2" sheetId="2" r:id="rId2"/>
    <sheet name="M3" sheetId="3" r:id="rId3"/>
    <sheet name="M4" sheetId="4" r:id="rId4"/>
    <sheet name="M5" sheetId="5" r:id="rId5"/>
    <sheet name="M6" sheetId="6" r:id="rId6"/>
    <sheet name="M7" sheetId="7" r:id="rId7"/>
    <sheet name="M8" sheetId="8" r:id="rId8"/>
    <sheet name="M9" sheetId="9" r:id="rId9"/>
    <sheet name="M10" sheetId="10" r:id="rId10"/>
    <sheet name="M11" sheetId="11" r:id="rId11"/>
    <sheet name="M12" sheetId="12" r:id="rId12"/>
    <sheet name="M13" sheetId="13" r:id="rId13"/>
    <sheet name="M14" sheetId="14" r:id="rId14"/>
    <sheet name="M15" sheetId="15" r:id="rId15"/>
    <sheet name="M16" sheetId="16" r:id="rId16"/>
    <sheet name="M17" sheetId="17" r:id="rId17"/>
    <sheet name="M18" sheetId="18" r:id="rId18"/>
    <sheet name="M20" sheetId="1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9" l="1"/>
  <c r="C17" i="19"/>
  <c r="C16" i="19"/>
  <c r="D15" i="19"/>
  <c r="C15" i="19"/>
  <c r="C14" i="19"/>
  <c r="C13" i="19"/>
  <c r="C12" i="19"/>
  <c r="D11" i="19"/>
  <c r="C11" i="19"/>
  <c r="C10" i="19"/>
  <c r="C9" i="19"/>
  <c r="C4" i="19"/>
  <c r="D18" i="19" s="1"/>
  <c r="C18" i="18"/>
  <c r="C17" i="18"/>
  <c r="C16" i="18"/>
  <c r="C15" i="18"/>
  <c r="C14" i="18"/>
  <c r="C13" i="18"/>
  <c r="C12" i="18"/>
  <c r="C11" i="18"/>
  <c r="C10" i="18"/>
  <c r="C9" i="18"/>
  <c r="C4" i="18"/>
  <c r="D18" i="18" s="1"/>
  <c r="C18" i="17"/>
  <c r="C17" i="17"/>
  <c r="C16" i="17"/>
  <c r="C15" i="17"/>
  <c r="C14" i="17"/>
  <c r="C13" i="17"/>
  <c r="C12" i="17"/>
  <c r="C11" i="17"/>
  <c r="C10" i="17"/>
  <c r="C9" i="17"/>
  <c r="C4" i="17"/>
  <c r="D18" i="17" s="1"/>
  <c r="C18" i="16"/>
  <c r="C17" i="16"/>
  <c r="C16" i="16"/>
  <c r="C15" i="16"/>
  <c r="C14" i="16"/>
  <c r="C13" i="16"/>
  <c r="C12" i="16"/>
  <c r="C11" i="16"/>
  <c r="C10" i="16"/>
  <c r="C9" i="16"/>
  <c r="C4" i="16"/>
  <c r="D18" i="16" s="1"/>
  <c r="C18" i="15"/>
  <c r="C17" i="15"/>
  <c r="C16" i="15"/>
  <c r="C15" i="15"/>
  <c r="C14" i="15"/>
  <c r="C13" i="15"/>
  <c r="C12" i="15"/>
  <c r="C11" i="15"/>
  <c r="C10" i="15"/>
  <c r="C9" i="15"/>
  <c r="C4" i="15"/>
  <c r="D18" i="15" s="1"/>
  <c r="C4" i="14"/>
  <c r="C18" i="14"/>
  <c r="C17" i="14"/>
  <c r="C16" i="14"/>
  <c r="C15" i="14"/>
  <c r="C14" i="14"/>
  <c r="C13" i="14"/>
  <c r="C12" i="14"/>
  <c r="C11" i="14"/>
  <c r="C10" i="14"/>
  <c r="C9" i="14"/>
  <c r="D18" i="14"/>
  <c r="C21" i="13"/>
  <c r="C18" i="13"/>
  <c r="C17" i="13"/>
  <c r="C16" i="13"/>
  <c r="C15" i="13"/>
  <c r="C14" i="13"/>
  <c r="C13" i="13"/>
  <c r="C12" i="13"/>
  <c r="C11" i="13"/>
  <c r="C10" i="13"/>
  <c r="C9" i="13"/>
  <c r="C4" i="13"/>
  <c r="D18" i="13" s="1"/>
  <c r="D9" i="12"/>
  <c r="D18" i="12"/>
  <c r="C18" i="12"/>
  <c r="C17" i="12"/>
  <c r="C16" i="12"/>
  <c r="C15" i="12"/>
  <c r="D14" i="12"/>
  <c r="C14" i="12"/>
  <c r="C13" i="12"/>
  <c r="C12" i="12"/>
  <c r="C11" i="12"/>
  <c r="D10" i="12"/>
  <c r="C10" i="12"/>
  <c r="C9" i="12"/>
  <c r="C4" i="12"/>
  <c r="D17" i="12" s="1"/>
  <c r="C17" i="11"/>
  <c r="C16" i="11"/>
  <c r="C15" i="11"/>
  <c r="C14" i="11"/>
  <c r="C13" i="11"/>
  <c r="C12" i="11"/>
  <c r="C11" i="11"/>
  <c r="C10" i="11"/>
  <c r="C9" i="11"/>
  <c r="C4" i="11"/>
  <c r="C18" i="10"/>
  <c r="C17" i="10"/>
  <c r="C16" i="10"/>
  <c r="C15" i="10"/>
  <c r="C14" i="10"/>
  <c r="C13" i="10"/>
  <c r="C12" i="10"/>
  <c r="C11" i="10"/>
  <c r="C10" i="10"/>
  <c r="C9" i="10"/>
  <c r="C4" i="10"/>
  <c r="D17" i="10" s="1"/>
  <c r="C18" i="9"/>
  <c r="C17" i="9"/>
  <c r="C16" i="9"/>
  <c r="C15" i="9"/>
  <c r="C14" i="9"/>
  <c r="C13" i="9"/>
  <c r="C12" i="9"/>
  <c r="C11" i="9"/>
  <c r="C10" i="9"/>
  <c r="C9" i="9"/>
  <c r="C4" i="9"/>
  <c r="D18" i="9" s="1"/>
  <c r="C18" i="8"/>
  <c r="C17" i="8"/>
  <c r="C16" i="8"/>
  <c r="C15" i="8"/>
  <c r="C14" i="8"/>
  <c r="C13" i="8"/>
  <c r="C12" i="8"/>
  <c r="C11" i="8"/>
  <c r="C10" i="8"/>
  <c r="C9" i="8"/>
  <c r="C4" i="8"/>
  <c r="D18" i="8" s="1"/>
  <c r="C18" i="7"/>
  <c r="C17" i="7"/>
  <c r="C16" i="7"/>
  <c r="C15" i="7"/>
  <c r="C14" i="7"/>
  <c r="C13" i="7"/>
  <c r="C12" i="7"/>
  <c r="C11" i="7"/>
  <c r="C10" i="7"/>
  <c r="C9" i="7"/>
  <c r="C4" i="7"/>
  <c r="D11" i="7" s="1"/>
  <c r="C15" i="6"/>
  <c r="C14" i="6"/>
  <c r="C13" i="6"/>
  <c r="C12" i="6"/>
  <c r="C11" i="6"/>
  <c r="C10" i="6"/>
  <c r="C9" i="6"/>
  <c r="C4" i="6"/>
  <c r="D18" i="6" s="1"/>
  <c r="C21" i="5"/>
  <c r="C18" i="5"/>
  <c r="C17" i="5"/>
  <c r="C16" i="5"/>
  <c r="C15" i="5"/>
  <c r="C14" i="5"/>
  <c r="C13" i="5"/>
  <c r="C12" i="5"/>
  <c r="C11" i="5"/>
  <c r="C10" i="5"/>
  <c r="C9" i="5"/>
  <c r="C4" i="5"/>
  <c r="D18" i="5" s="1"/>
  <c r="D12" i="19" l="1"/>
  <c r="D16" i="19"/>
  <c r="D9" i="19"/>
  <c r="D13" i="19"/>
  <c r="D17" i="19"/>
  <c r="D10" i="19"/>
  <c r="D14" i="19"/>
  <c r="D9" i="18"/>
  <c r="D15" i="18"/>
  <c r="D11" i="18"/>
  <c r="D12" i="18"/>
  <c r="D16" i="18"/>
  <c r="D13" i="18"/>
  <c r="D17" i="18"/>
  <c r="D10" i="18"/>
  <c r="C21" i="18" s="1"/>
  <c r="D14" i="18"/>
  <c r="D11" i="17"/>
  <c r="D15" i="17"/>
  <c r="D12" i="17"/>
  <c r="D16" i="17"/>
  <c r="D9" i="17"/>
  <c r="D13" i="17"/>
  <c r="D17" i="17"/>
  <c r="D10" i="17"/>
  <c r="D14" i="17"/>
  <c r="D15" i="16"/>
  <c r="D11" i="16"/>
  <c r="D12" i="16"/>
  <c r="D16" i="16"/>
  <c r="D9" i="16"/>
  <c r="D13" i="16"/>
  <c r="D17" i="16"/>
  <c r="D10" i="16"/>
  <c r="D14" i="16"/>
  <c r="D11" i="15"/>
  <c r="D15" i="15"/>
  <c r="D16" i="15"/>
  <c r="D12" i="15"/>
  <c r="D9" i="15"/>
  <c r="D13" i="15"/>
  <c r="D17" i="15"/>
  <c r="D10" i="15"/>
  <c r="D14" i="15"/>
  <c r="D15" i="14"/>
  <c r="D11" i="14"/>
  <c r="D12" i="14"/>
  <c r="D16" i="14"/>
  <c r="D9" i="14"/>
  <c r="D13" i="14"/>
  <c r="D17" i="14"/>
  <c r="D10" i="14"/>
  <c r="D14" i="14"/>
  <c r="D15" i="13"/>
  <c r="D11" i="13"/>
  <c r="D12" i="13"/>
  <c r="D16" i="13"/>
  <c r="D9" i="13"/>
  <c r="D13" i="13"/>
  <c r="D17" i="13"/>
  <c r="D10" i="13"/>
  <c r="D14" i="13"/>
  <c r="D11" i="12"/>
  <c r="D15" i="12"/>
  <c r="D12" i="12"/>
  <c r="D16" i="12"/>
  <c r="D13" i="12"/>
  <c r="D11" i="11"/>
  <c r="D15" i="11"/>
  <c r="D9" i="11"/>
  <c r="D13" i="11"/>
  <c r="D17" i="11"/>
  <c r="D16" i="11"/>
  <c r="D12" i="11"/>
  <c r="D10" i="11"/>
  <c r="D14" i="11"/>
  <c r="D14" i="10"/>
  <c r="D10" i="10"/>
  <c r="D11" i="10"/>
  <c r="D15" i="10"/>
  <c r="D18" i="10"/>
  <c r="D12" i="10"/>
  <c r="D16" i="10"/>
  <c r="D9" i="10"/>
  <c r="D13" i="10"/>
  <c r="D15" i="9"/>
  <c r="D11" i="9"/>
  <c r="D12" i="9"/>
  <c r="D16" i="9"/>
  <c r="D9" i="9"/>
  <c r="D13" i="9"/>
  <c r="D17" i="9"/>
  <c r="D10" i="9"/>
  <c r="D14" i="9"/>
  <c r="D15" i="8"/>
  <c r="D11" i="8"/>
  <c r="D12" i="8"/>
  <c r="D16" i="8"/>
  <c r="D9" i="8"/>
  <c r="D13" i="8"/>
  <c r="D17" i="8"/>
  <c r="D10" i="8"/>
  <c r="D14" i="8"/>
  <c r="D14" i="7"/>
  <c r="D10" i="7"/>
  <c r="D18" i="7"/>
  <c r="D15" i="7"/>
  <c r="D12" i="7"/>
  <c r="D16" i="7"/>
  <c r="D9" i="7"/>
  <c r="C21" i="7" s="1"/>
  <c r="D13" i="7"/>
  <c r="D17" i="7"/>
  <c r="D15" i="6"/>
  <c r="D11" i="6"/>
  <c r="D12" i="6"/>
  <c r="D16" i="6"/>
  <c r="D9" i="6"/>
  <c r="D13" i="6"/>
  <c r="D17" i="6"/>
  <c r="D10" i="6"/>
  <c r="D14" i="6"/>
  <c r="D16" i="5"/>
  <c r="D15" i="5"/>
  <c r="D12" i="5"/>
  <c r="D11" i="5"/>
  <c r="D9" i="5"/>
  <c r="D13" i="5"/>
  <c r="D17" i="5"/>
  <c r="D10" i="5"/>
  <c r="D14" i="5"/>
  <c r="C21" i="4"/>
  <c r="C18" i="4"/>
  <c r="C17" i="4"/>
  <c r="C16" i="4"/>
  <c r="C15" i="4"/>
  <c r="C14" i="4"/>
  <c r="C13" i="4"/>
  <c r="C12" i="4"/>
  <c r="C11" i="4"/>
  <c r="C10" i="4"/>
  <c r="C9" i="4"/>
  <c r="C4" i="4"/>
  <c r="D18" i="4" s="1"/>
  <c r="C21" i="3"/>
  <c r="C9" i="3"/>
  <c r="C18" i="3"/>
  <c r="C17" i="3"/>
  <c r="C16" i="3"/>
  <c r="C15" i="3"/>
  <c r="C14" i="3"/>
  <c r="C13" i="3"/>
  <c r="C12" i="3"/>
  <c r="C11" i="3"/>
  <c r="C10" i="3"/>
  <c r="C4" i="3"/>
  <c r="D18" i="3" s="1"/>
  <c r="D10" i="2"/>
  <c r="C4" i="2"/>
  <c r="C18" i="2"/>
  <c r="C17" i="2"/>
  <c r="C16" i="2"/>
  <c r="C15" i="2"/>
  <c r="C14" i="2"/>
  <c r="C13" i="2"/>
  <c r="C12" i="2"/>
  <c r="C11" i="2"/>
  <c r="C10" i="2"/>
  <c r="C9" i="2"/>
  <c r="D18" i="2"/>
  <c r="C21" i="1"/>
  <c r="C14" i="1"/>
  <c r="C12" i="1"/>
  <c r="C10" i="1"/>
  <c r="C9" i="1"/>
  <c r="C18" i="1"/>
  <c r="C17" i="1"/>
  <c r="C16" i="1"/>
  <c r="C15" i="1"/>
  <c r="C13" i="1"/>
  <c r="C11" i="1"/>
  <c r="D18" i="1"/>
  <c r="D17" i="1"/>
  <c r="D15" i="1"/>
  <c r="D13" i="1"/>
  <c r="D10" i="1"/>
  <c r="D16" i="1"/>
  <c r="D14" i="1"/>
  <c r="D12" i="1"/>
  <c r="D11" i="1"/>
  <c r="D9" i="1"/>
  <c r="C4" i="1"/>
  <c r="C21" i="12" l="1"/>
  <c r="C21" i="10"/>
  <c r="C21" i="19"/>
  <c r="C21" i="17"/>
  <c r="C21" i="16"/>
  <c r="C21" i="15"/>
  <c r="C21" i="14"/>
  <c r="C21" i="11"/>
  <c r="C21" i="9"/>
  <c r="C21" i="8"/>
  <c r="C21" i="6"/>
  <c r="D15" i="4"/>
  <c r="D11" i="4"/>
  <c r="D12" i="4"/>
  <c r="D16" i="4"/>
  <c r="D9" i="4"/>
  <c r="D13" i="4"/>
  <c r="D17" i="4"/>
  <c r="D10" i="4"/>
  <c r="D14" i="4"/>
  <c r="D15" i="3"/>
  <c r="D11" i="3"/>
  <c r="D12" i="3"/>
  <c r="D16" i="3"/>
  <c r="D9" i="3"/>
  <c r="D13" i="3"/>
  <c r="D17" i="3"/>
  <c r="D10" i="3"/>
  <c r="D14" i="3"/>
  <c r="D13" i="2"/>
  <c r="D15" i="2"/>
  <c r="D11" i="2"/>
  <c r="D16" i="2"/>
  <c r="D12" i="2"/>
  <c r="D9" i="2"/>
  <c r="D17" i="2"/>
  <c r="D14" i="2"/>
  <c r="C21" i="2" l="1"/>
</calcChain>
</file>

<file path=xl/sharedStrings.xml><?xml version="1.0" encoding="utf-8"?>
<sst xmlns="http://schemas.openxmlformats.org/spreadsheetml/2006/main" count="285" uniqueCount="33">
  <si>
    <t>Sample Number:</t>
  </si>
  <si>
    <t>Cross-section dimensions:</t>
  </si>
  <si>
    <t>Width / mm:</t>
  </si>
  <si>
    <t>Area (m2)</t>
  </si>
  <si>
    <t>Thickness / mm:</t>
  </si>
  <si>
    <t xml:space="preserve">Weight applied </t>
  </si>
  <si>
    <t>Distance between marks</t>
  </si>
  <si>
    <t>unit = grams</t>
  </si>
  <si>
    <t>unit = mm</t>
  </si>
  <si>
    <t>Strain</t>
  </si>
  <si>
    <t>Stress</t>
  </si>
  <si>
    <t>Mass Resin</t>
  </si>
  <si>
    <t>Modulus</t>
  </si>
  <si>
    <t>Mass Crosslinker</t>
  </si>
  <si>
    <t>M1</t>
    <phoneticPr fontId="2" type="noConversion"/>
  </si>
  <si>
    <t>M2</t>
    <phoneticPr fontId="2" type="noConversion"/>
  </si>
  <si>
    <t>M3</t>
    <phoneticPr fontId="2" type="noConversion"/>
  </si>
  <si>
    <t>M4</t>
    <phoneticPr fontId="2" type="noConversion"/>
  </si>
  <si>
    <t>M5</t>
    <phoneticPr fontId="2" type="noConversion"/>
  </si>
  <si>
    <t>M6</t>
    <phoneticPr fontId="2" type="noConversion"/>
  </si>
  <si>
    <t>M7</t>
    <phoneticPr fontId="2" type="noConversion"/>
  </si>
  <si>
    <t>M8</t>
    <phoneticPr fontId="2" type="noConversion"/>
  </si>
  <si>
    <t>M9</t>
    <phoneticPr fontId="2" type="noConversion"/>
  </si>
  <si>
    <t>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</si>
  <si>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</si>
  <si>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</si>
  <si>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</si>
  <si>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M14</t>
    <phoneticPr fontId="2" type="noConversion"/>
  </si>
  <si>
    <t>M15</t>
    <phoneticPr fontId="2" type="noConversion"/>
  </si>
  <si>
    <t>M16</t>
    <phoneticPr fontId="2" type="noConversion"/>
  </si>
  <si>
    <t>M17</t>
    <phoneticPr fontId="2" type="noConversion"/>
  </si>
  <si>
    <t>M18</t>
    <phoneticPr fontId="2" type="noConversion"/>
  </si>
  <si>
    <t>M20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</si>
</sst>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_);[Red]\(0.0\)"/>
    <numFmt numFmtId="178" formatCode="0.00_ "/>
    <numFmt numFmtId="179" formatCode="0.0_ "/>
    <numFmt numFmtId="180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</cellStyleXfs>
  <cellXfs count="44">
    <xf numFmtId="0" fontId="0" fillId="0" borderId="0" xfId="0">
      <alignment vertical="center"/>
    </xf>
    <xf numFmtId="0" fontId="1" fillId="0" borderId="0" xfId="1"/>
    <xf numFmtId="0" fontId="3" fillId="0" borderId="1" xfId="1" applyFont="1" applyBorder="1"/>
    <xf numFmtId="0" fontId="1" fillId="0" borderId="1" xfId="1" applyBorder="1"/>
    <xf numFmtId="0" fontId="3" fillId="0" borderId="5" xfId="1" applyFont="1" applyBorder="1"/>
    <xf numFmtId="0" fontId="1" fillId="0" borderId="5" xfId="1" applyBorder="1"/>
    <xf numFmtId="49" fontId="4" fillId="2" borderId="6" xfId="1" applyNumberFormat="1" applyFont="1" applyFill="1" applyBorder="1"/>
    <xf numFmtId="49" fontId="1" fillId="2" borderId="6" xfId="1" applyNumberFormat="1" applyFill="1" applyBorder="1"/>
    <xf numFmtId="49" fontId="3" fillId="2" borderId="7" xfId="1" applyNumberFormat="1" applyFont="1" applyFill="1" applyBorder="1"/>
    <xf numFmtId="49" fontId="3" fillId="2" borderId="8" xfId="1" applyNumberFormat="1" applyFont="1" applyFill="1" applyBorder="1"/>
    <xf numFmtId="49" fontId="4" fillId="2" borderId="1" xfId="1" applyNumberFormat="1" applyFont="1" applyFill="1" applyBorder="1"/>
    <xf numFmtId="0" fontId="1" fillId="2" borderId="1" xfId="1" applyFill="1" applyBorder="1"/>
    <xf numFmtId="49" fontId="1" fillId="2" borderId="1" xfId="1" applyNumberFormat="1" applyFill="1" applyBorder="1"/>
    <xf numFmtId="0" fontId="1" fillId="0" borderId="1" xfId="1" applyBorder="1" applyAlignment="1">
      <alignment horizontal="center"/>
    </xf>
    <xf numFmtId="49" fontId="3" fillId="2" borderId="1" xfId="1" applyNumberFormat="1" applyFont="1" applyFill="1" applyBorder="1"/>
    <xf numFmtId="0" fontId="1" fillId="0" borderId="2" xfId="1" applyBorder="1"/>
    <xf numFmtId="176" fontId="1" fillId="0" borderId="2" xfId="1" applyNumberFormat="1" applyBorder="1"/>
    <xf numFmtId="176" fontId="1" fillId="0" borderId="1" xfId="1" applyNumberFormat="1" applyBorder="1"/>
    <xf numFmtId="0" fontId="1" fillId="0" borderId="1" xfId="1" applyBorder="1" applyAlignment="1">
      <alignment horizontal="center" vertical="center"/>
    </xf>
    <xf numFmtId="0" fontId="1" fillId="0" borderId="4" xfId="1" applyBorder="1"/>
    <xf numFmtId="2" fontId="1" fillId="0" borderId="3" xfId="1" applyNumberFormat="1" applyBorder="1"/>
    <xf numFmtId="49" fontId="3" fillId="2" borderId="9" xfId="1" applyNumberFormat="1" applyFont="1" applyFill="1" applyBorder="1"/>
    <xf numFmtId="0" fontId="1" fillId="0" borderId="1" xfId="1" applyBorder="1" applyAlignment="1">
      <alignment vertical="center"/>
    </xf>
    <xf numFmtId="49" fontId="3" fillId="2" borderId="10" xfId="1" applyNumberFormat="1" applyFont="1" applyFill="1" applyBorder="1"/>
    <xf numFmtId="179" fontId="1" fillId="0" borderId="3" xfId="1" applyNumberFormat="1" applyBorder="1" applyAlignment="1">
      <alignment horizontal="center"/>
    </xf>
    <xf numFmtId="179" fontId="1" fillId="0" borderId="4" xfId="1" applyNumberFormat="1" applyBorder="1" applyAlignment="1">
      <alignment horizontal="center"/>
    </xf>
    <xf numFmtId="179" fontId="1" fillId="0" borderId="2" xfId="1" applyNumberFormat="1" applyBorder="1"/>
    <xf numFmtId="178" fontId="1" fillId="0" borderId="1" xfId="1" applyNumberFormat="1" applyBorder="1"/>
    <xf numFmtId="179" fontId="1" fillId="0" borderId="1" xfId="1" applyNumberFormat="1" applyBorder="1"/>
    <xf numFmtId="177" fontId="1" fillId="0" borderId="1" xfId="2" applyNumberFormat="1" applyFont="1" applyFill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180" fontId="1" fillId="0" borderId="1" xfId="2" applyNumberFormat="1" applyFont="1" applyFill="1" applyBorder="1" applyAlignment="1">
      <alignment horizontal="center"/>
    </xf>
    <xf numFmtId="177" fontId="1" fillId="0" borderId="2" xfId="1" applyNumberFormat="1" applyBorder="1"/>
    <xf numFmtId="180" fontId="1" fillId="0" borderId="1" xfId="1" applyNumberFormat="1" applyBorder="1"/>
    <xf numFmtId="177" fontId="1" fillId="0" borderId="1" xfId="1" applyNumberFormat="1" applyBorder="1"/>
    <xf numFmtId="176" fontId="1" fillId="0" borderId="3" xfId="1" applyNumberFormat="1" applyBorder="1" applyAlignment="1">
      <alignment horizontal="center"/>
    </xf>
    <xf numFmtId="176" fontId="1" fillId="0" borderId="4" xfId="1" applyNumberFormat="1" applyBorder="1" applyAlignment="1">
      <alignment horizontal="center"/>
    </xf>
    <xf numFmtId="2" fontId="1" fillId="0" borderId="1" xfId="1" applyNumberFormat="1" applyBorder="1"/>
    <xf numFmtId="0" fontId="1" fillId="0" borderId="3" xfId="1" applyBorder="1"/>
    <xf numFmtId="0" fontId="0" fillId="0" borderId="2" xfId="0" applyBorder="1" applyAlignment="1"/>
    <xf numFmtId="0" fontId="0" fillId="0" borderId="1" xfId="0" applyBorder="1" applyAlignment="1"/>
    <xf numFmtId="177" fontId="0" fillId="0" borderId="2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3">
    <cellStyle name="百分比 2" xfId="2" xr:uid="{278F2475-5092-406C-936F-610BAD7B7614}"/>
    <cellStyle name="常规" xfId="0" builtinId="0"/>
    <cellStyle name="常规 2" xfId="1" xr:uid="{9A530BF5-2FFE-4233-8BE5-F72A08A42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'M1'!$C$8:$C$18</c:f>
              <c:numCache>
                <c:formatCode>General</c:formatCode>
                <c:ptCount val="11"/>
                <c:pt idx="0">
                  <c:v>0</c:v>
                </c:pt>
                <c:pt idx="1">
                  <c:v>8.1081081081081086E-2</c:v>
                </c:pt>
                <c:pt idx="2">
                  <c:v>0.12162162162162163</c:v>
                </c:pt>
                <c:pt idx="3">
                  <c:v>0.16891891891891891</c:v>
                </c:pt>
                <c:pt idx="4">
                  <c:v>0.22027027027027024</c:v>
                </c:pt>
                <c:pt idx="5">
                  <c:v>0.2864864864864865</c:v>
                </c:pt>
                <c:pt idx="6">
                  <c:v>0.33783783783783783</c:v>
                </c:pt>
                <c:pt idx="7">
                  <c:v>0.41351351351351345</c:v>
                </c:pt>
                <c:pt idx="8">
                  <c:v>0.44594594594594594</c:v>
                </c:pt>
                <c:pt idx="9">
                  <c:v>0.51351351351351349</c:v>
                </c:pt>
                <c:pt idx="10">
                  <c:v>0.58108108108108103</c:v>
                </c:pt>
              </c:numCache>
            </c:numRef>
          </c:xVal>
          <c:yVal>
            <c:numRef>
              <c:f>'M1'!$D$8:$D$18</c:f>
              <c:numCache>
                <c:formatCode>General</c:formatCode>
                <c:ptCount val="11"/>
                <c:pt idx="0">
                  <c:v>0</c:v>
                </c:pt>
                <c:pt idx="1">
                  <c:v>48827.613674079003</c:v>
                </c:pt>
                <c:pt idx="2">
                  <c:v>50434.38433455029</c:v>
                </c:pt>
                <c:pt idx="3">
                  <c:v>66189.844009293069</c:v>
                </c:pt>
                <c:pt idx="4">
                  <c:v>81958.313972784599</c:v>
                </c:pt>
                <c:pt idx="5">
                  <c:v>97860.139395950901</c:v>
                </c:pt>
                <c:pt idx="6">
                  <c:v>114103.48489877199</c:v>
                </c:pt>
                <c:pt idx="7">
                  <c:v>129790.64055758384</c:v>
                </c:pt>
                <c:pt idx="8">
                  <c:v>145546.10023232657</c:v>
                </c:pt>
                <c:pt idx="9">
                  <c:v>161086.89014271495</c:v>
                </c:pt>
                <c:pt idx="10">
                  <c:v>175710.45469631601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B-4CF1-B893-31245A03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64848"/>
        <c:axId val="1162059344"/>
      </c:scatterChart>
      <c:valAx>
        <c:axId val="11653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059344"/>
        <c:crosses val="autoZero"/>
        <c:crossBetween val="midCat"/>
      </c:valAx>
      <c:valAx>
        <c:axId val="11620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3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'M10'!$C$8:$C$18</c:f>
              <c:numCache>
                <c:formatCode>General</c:formatCode>
                <c:ptCount val="11"/>
                <c:pt idx="0">
                  <c:v>0</c:v>
                </c:pt>
                <c:pt idx="1">
                  <c:v>3.3625730994152003E-2</c:v>
                </c:pt>
                <c:pt idx="2">
                  <c:v>5.9941520467836171E-2</c:v>
                </c:pt>
                <c:pt idx="3">
                  <c:v>8.1871345029239678E-2</c:v>
                </c:pt>
                <c:pt idx="4">
                  <c:v>9.649122807017535E-2</c:v>
                </c:pt>
                <c:pt idx="5">
                  <c:v>0.11842105263157886</c:v>
                </c:pt>
                <c:pt idx="6">
                  <c:v>0.13157894736842105</c:v>
                </c:pt>
                <c:pt idx="7">
                  <c:v>0.14327485380116953</c:v>
                </c:pt>
                <c:pt idx="8">
                  <c:v>0.18421052631578938</c:v>
                </c:pt>
                <c:pt idx="9">
                  <c:v>0.20029239766081852</c:v>
                </c:pt>
                <c:pt idx="10">
                  <c:v>0.20906432748538006</c:v>
                </c:pt>
              </c:numCache>
            </c:numRef>
          </c:xVal>
          <c:yVal>
            <c:numRef>
              <c:f>'M10'!$D$8:$D$18</c:f>
              <c:numCache>
                <c:formatCode>General</c:formatCode>
                <c:ptCount val="11"/>
                <c:pt idx="0">
                  <c:v>0</c:v>
                </c:pt>
                <c:pt idx="1">
                  <c:v>76653.995037220855</c:v>
                </c:pt>
                <c:pt idx="2">
                  <c:v>125284.3672456576</c:v>
                </c:pt>
                <c:pt idx="3">
                  <c:v>173917.17121588092</c:v>
                </c:pt>
                <c:pt idx="4">
                  <c:v>222501.33995037223</c:v>
                </c:pt>
                <c:pt idx="5">
                  <c:v>246746.00496277917</c:v>
                </c:pt>
                <c:pt idx="6">
                  <c:v>271066.0545905708</c:v>
                </c:pt>
                <c:pt idx="7">
                  <c:v>296922.9776674938</c:v>
                </c:pt>
                <c:pt idx="8">
                  <c:v>309137.71712158812</c:v>
                </c:pt>
                <c:pt idx="9">
                  <c:v>321345.16129032261</c:v>
                </c:pt>
                <c:pt idx="10">
                  <c:v>346025.1116625311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A-4052-9A91-2835627A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9776"/>
        <c:axId val="1671289856"/>
      </c:scatterChart>
      <c:valAx>
        <c:axId val="16704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89856"/>
        <c:crosses val="autoZero"/>
        <c:crossBetween val="midCat"/>
      </c:valAx>
      <c:valAx>
        <c:axId val="1671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'M11'!$C$8:$C$17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8.1250000000000003E-2</c:v>
                </c:pt>
                <c:pt idx="3">
                  <c:v>0.10625</c:v>
                </c:pt>
                <c:pt idx="4">
                  <c:v>0.13750000000000001</c:v>
                </c:pt>
                <c:pt idx="5">
                  <c:v>0.19375000000000001</c:v>
                </c:pt>
                <c:pt idx="6">
                  <c:v>0.30625000000000002</c:v>
                </c:pt>
                <c:pt idx="7">
                  <c:v>0.40625</c:v>
                </c:pt>
                <c:pt idx="8">
                  <c:v>0.51249999999999996</c:v>
                </c:pt>
                <c:pt idx="9">
                  <c:v>0.6</c:v>
                </c:pt>
              </c:numCache>
            </c:numRef>
          </c:xVal>
          <c:yVal>
            <c:numRef>
              <c:f>'M11'!$D$8:$D$17</c:f>
              <c:numCache>
                <c:formatCode>General</c:formatCode>
                <c:ptCount val="10"/>
                <c:pt idx="0">
                  <c:v>0</c:v>
                </c:pt>
                <c:pt idx="1">
                  <c:v>15134.717948717951</c:v>
                </c:pt>
                <c:pt idx="2">
                  <c:v>27701.333333333332</c:v>
                </c:pt>
                <c:pt idx="3">
                  <c:v>30307.128205128203</c:v>
                </c:pt>
                <c:pt idx="4">
                  <c:v>52927.538461538461</c:v>
                </c:pt>
                <c:pt idx="5">
                  <c:v>78058.256410256407</c:v>
                </c:pt>
                <c:pt idx="6">
                  <c:v>103201.53846153847</c:v>
                </c:pt>
                <c:pt idx="7">
                  <c:v>128307.1282051282</c:v>
                </c:pt>
                <c:pt idx="8">
                  <c:v>153457.94871794872</c:v>
                </c:pt>
                <c:pt idx="9">
                  <c:v>177339.79487179487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A-4484-A96F-773322D2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49952"/>
        <c:axId val="1787661328"/>
      </c:scatterChart>
      <c:valAx>
        <c:axId val="11676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61328"/>
        <c:crosses val="autoZero"/>
        <c:crossBetween val="midCat"/>
      </c:valAx>
      <c:valAx>
        <c:axId val="1787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6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'M12'!$C$8:$C$18</c:f>
              <c:numCache>
                <c:formatCode>General</c:formatCode>
                <c:ptCount val="11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6.2400000000000094E-2</c:v>
                </c:pt>
                <c:pt idx="4">
                  <c:v>0.104</c:v>
                </c:pt>
                <c:pt idx="5">
                  <c:v>0.128</c:v>
                </c:pt>
                <c:pt idx="6">
                  <c:v>0.14399999999999999</c:v>
                </c:pt>
                <c:pt idx="7">
                  <c:v>0.2</c:v>
                </c:pt>
                <c:pt idx="8">
                  <c:v>0.216</c:v>
                </c:pt>
                <c:pt idx="9">
                  <c:v>0.26400000000000001</c:v>
                </c:pt>
                <c:pt idx="10">
                  <c:v>0.29599999999999999</c:v>
                </c:pt>
              </c:numCache>
            </c:numRef>
          </c:xVal>
          <c:yVal>
            <c:numRef>
              <c:f>'M12'!$D$8:$D$18</c:f>
              <c:numCache>
                <c:formatCode>General</c:formatCode>
                <c:ptCount val="11"/>
                <c:pt idx="0">
                  <c:v>0</c:v>
                </c:pt>
                <c:pt idx="1">
                  <c:v>26231.333333333336</c:v>
                </c:pt>
                <c:pt idx="2">
                  <c:v>51397.230769230766</c:v>
                </c:pt>
                <c:pt idx="3">
                  <c:v>76703.846153846171</c:v>
                </c:pt>
                <c:pt idx="4">
                  <c:v>101872.25641025642</c:v>
                </c:pt>
                <c:pt idx="5">
                  <c:v>127470.35897435898</c:v>
                </c:pt>
                <c:pt idx="6">
                  <c:v>152078.41025641028</c:v>
                </c:pt>
                <c:pt idx="7">
                  <c:v>177676.51282051284</c:v>
                </c:pt>
                <c:pt idx="8">
                  <c:v>202402.66666666669</c:v>
                </c:pt>
                <c:pt idx="9">
                  <c:v>228000.76923076925</c:v>
                </c:pt>
                <c:pt idx="10">
                  <c:v>253164.15384615387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8-458B-8AE5-33A3AF01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8448"/>
        <c:axId val="1797142672"/>
      </c:scatterChart>
      <c:valAx>
        <c:axId val="9165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2672"/>
        <c:crosses val="autoZero"/>
        <c:crossBetween val="midCat"/>
      </c:valAx>
      <c:valAx>
        <c:axId val="17971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'M13'!$C$8:$C$18</c:f>
              <c:numCache>
                <c:formatCode>General</c:formatCode>
                <c:ptCount val="11"/>
                <c:pt idx="0">
                  <c:v>0</c:v>
                </c:pt>
                <c:pt idx="1">
                  <c:v>3.0898876404494419E-2</c:v>
                </c:pt>
                <c:pt idx="2">
                  <c:v>5.7584269662921267E-2</c:v>
                </c:pt>
                <c:pt idx="3">
                  <c:v>8.4269662921348312E-2</c:v>
                </c:pt>
                <c:pt idx="4">
                  <c:v>0.11095505617977516</c:v>
                </c:pt>
                <c:pt idx="5">
                  <c:v>0.14466292134831457</c:v>
                </c:pt>
                <c:pt idx="6">
                  <c:v>0.15168539325842692</c:v>
                </c:pt>
                <c:pt idx="7">
                  <c:v>0.17556179775280897</c:v>
                </c:pt>
                <c:pt idx="8">
                  <c:v>0.19382022471910107</c:v>
                </c:pt>
                <c:pt idx="9">
                  <c:v>0.2064606741573034</c:v>
                </c:pt>
                <c:pt idx="10">
                  <c:v>0.21067415730337077</c:v>
                </c:pt>
              </c:numCache>
            </c:numRef>
          </c:xVal>
          <c:yVal>
            <c:numRef>
              <c:f>'M13'!$D$8:$D$18</c:f>
              <c:numCache>
                <c:formatCode>General</c:formatCode>
                <c:ptCount val="11"/>
                <c:pt idx="0">
                  <c:v>0</c:v>
                </c:pt>
                <c:pt idx="1">
                  <c:v>23990.362595419854</c:v>
                </c:pt>
                <c:pt idx="2">
                  <c:v>70706.345419847334</c:v>
                </c:pt>
                <c:pt idx="3">
                  <c:v>117920.27671755728</c:v>
                </c:pt>
                <c:pt idx="4">
                  <c:v>164591.84160305344</c:v>
                </c:pt>
                <c:pt idx="5">
                  <c:v>211361.59351145042</c:v>
                </c:pt>
                <c:pt idx="6">
                  <c:v>234601.52671755731</c:v>
                </c:pt>
                <c:pt idx="7">
                  <c:v>257960.68702290079</c:v>
                </c:pt>
                <c:pt idx="8">
                  <c:v>281343.22519083973</c:v>
                </c:pt>
                <c:pt idx="9">
                  <c:v>293032.15648854966</c:v>
                </c:pt>
                <c:pt idx="10">
                  <c:v>304723.42557251913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8-478E-BB96-32636E0B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1616"/>
        <c:axId val="1314933072"/>
      </c:scatterChart>
      <c:valAx>
        <c:axId val="16704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3072"/>
        <c:crosses val="autoZero"/>
        <c:crossBetween val="midCat"/>
      </c:valAx>
      <c:valAx>
        <c:axId val="1314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'M14'!$C$8:$C$18</c:f>
              <c:numCache>
                <c:formatCode>General</c:formatCode>
                <c:ptCount val="11"/>
                <c:pt idx="0">
                  <c:v>0</c:v>
                </c:pt>
                <c:pt idx="1">
                  <c:v>1.3071895424836602E-2</c:v>
                </c:pt>
                <c:pt idx="2">
                  <c:v>3.2679738562091505E-2</c:v>
                </c:pt>
                <c:pt idx="3">
                  <c:v>4.7058823529411688E-2</c:v>
                </c:pt>
                <c:pt idx="4">
                  <c:v>6.535947712418301E-2</c:v>
                </c:pt>
                <c:pt idx="5">
                  <c:v>7.5816993464052254E-2</c:v>
                </c:pt>
                <c:pt idx="6">
                  <c:v>8.4967320261437912E-2</c:v>
                </c:pt>
                <c:pt idx="7">
                  <c:v>9.1503267973856203E-2</c:v>
                </c:pt>
                <c:pt idx="8">
                  <c:v>0.10326797385620923</c:v>
                </c:pt>
                <c:pt idx="9">
                  <c:v>0.11372549019607847</c:v>
                </c:pt>
                <c:pt idx="10">
                  <c:v>0.13464052287581696</c:v>
                </c:pt>
              </c:numCache>
            </c:numRef>
          </c:xVal>
          <c:yVal>
            <c:numRef>
              <c:f>'M14'!$D$8:$D$18</c:f>
              <c:numCache>
                <c:formatCode>General</c:formatCode>
                <c:ptCount val="11"/>
                <c:pt idx="0">
                  <c:v>0</c:v>
                </c:pt>
                <c:pt idx="1">
                  <c:v>28749.179487179488</c:v>
                </c:pt>
                <c:pt idx="2">
                  <c:v>79048.307692307688</c:v>
                </c:pt>
                <c:pt idx="3">
                  <c:v>129752</c:v>
                </c:pt>
                <c:pt idx="4">
                  <c:v>154877.69230769231</c:v>
                </c:pt>
                <c:pt idx="5">
                  <c:v>179998.358974359</c:v>
                </c:pt>
                <c:pt idx="6">
                  <c:v>205121.53846153847</c:v>
                </c:pt>
                <c:pt idx="7">
                  <c:v>230249.74358974359</c:v>
                </c:pt>
                <c:pt idx="8">
                  <c:v>255302.56410256415</c:v>
                </c:pt>
                <c:pt idx="9">
                  <c:v>280513.69230769231</c:v>
                </c:pt>
                <c:pt idx="10">
                  <c:v>305119.23076923081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044-B598-446595F6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5456"/>
        <c:axId val="1797143168"/>
      </c:scatterChart>
      <c:valAx>
        <c:axId val="16704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3168"/>
        <c:crosses val="autoZero"/>
        <c:crossBetween val="midCat"/>
      </c:valAx>
      <c:valAx>
        <c:axId val="17971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'M15'!$C$8:$C$18</c:f>
              <c:numCache>
                <c:formatCode>General</c:formatCode>
                <c:ptCount val="11"/>
                <c:pt idx="0">
                  <c:v>0</c:v>
                </c:pt>
                <c:pt idx="1">
                  <c:v>1.4184397163120567E-2</c:v>
                </c:pt>
                <c:pt idx="2">
                  <c:v>2.4113475177305006E-2</c:v>
                </c:pt>
                <c:pt idx="3">
                  <c:v>3.6879432624113397E-2</c:v>
                </c:pt>
                <c:pt idx="4">
                  <c:v>6.241134751773058E-2</c:v>
                </c:pt>
                <c:pt idx="5">
                  <c:v>7.9432624113475098E-2</c:v>
                </c:pt>
                <c:pt idx="6">
                  <c:v>9.0780141843971707E-2</c:v>
                </c:pt>
                <c:pt idx="7">
                  <c:v>0.10070921985815595</c:v>
                </c:pt>
                <c:pt idx="8">
                  <c:v>0.10921985815602842</c:v>
                </c:pt>
                <c:pt idx="9">
                  <c:v>0.12198581560283681</c:v>
                </c:pt>
                <c:pt idx="10">
                  <c:v>0.15744680851063822</c:v>
                </c:pt>
              </c:numCache>
            </c:numRef>
          </c:xVal>
          <c:yVal>
            <c:numRef>
              <c:f>'M15'!$D$8:$D$18</c:f>
              <c:numCache>
                <c:formatCode>General</c:formatCode>
                <c:ptCount val="11"/>
                <c:pt idx="0">
                  <c:v>0</c:v>
                </c:pt>
                <c:pt idx="1">
                  <c:v>33893.067947838026</c:v>
                </c:pt>
                <c:pt idx="2">
                  <c:v>67491.866849691156</c:v>
                </c:pt>
                <c:pt idx="3">
                  <c:v>84176.080988332193</c:v>
                </c:pt>
                <c:pt idx="4">
                  <c:v>92570.315717227189</c:v>
                </c:pt>
                <c:pt idx="5">
                  <c:v>126174.15923129721</c:v>
                </c:pt>
                <c:pt idx="6">
                  <c:v>134566.71242278657</c:v>
                </c:pt>
                <c:pt idx="7">
                  <c:v>151563.69251887442</c:v>
                </c:pt>
                <c:pt idx="8">
                  <c:v>159959.60878517502</c:v>
                </c:pt>
                <c:pt idx="9">
                  <c:v>168353.84351407006</c:v>
                </c:pt>
                <c:pt idx="10">
                  <c:v>176791.79821551134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F72-9692-637D2055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166128"/>
        <c:axId val="1797130272"/>
      </c:scatterChart>
      <c:valAx>
        <c:axId val="16721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30272"/>
        <c:crosses val="autoZero"/>
        <c:crossBetween val="midCat"/>
      </c:valAx>
      <c:valAx>
        <c:axId val="1797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'M16'!$C$8:$C$18</c:f>
              <c:numCache>
                <c:formatCode>General</c:formatCode>
                <c:ptCount val="11"/>
                <c:pt idx="0">
                  <c:v>0</c:v>
                </c:pt>
                <c:pt idx="1">
                  <c:v>2.1052631578947295E-2</c:v>
                </c:pt>
                <c:pt idx="2">
                  <c:v>2.894736842105267E-2</c:v>
                </c:pt>
                <c:pt idx="3">
                  <c:v>5.2631578947368418E-2</c:v>
                </c:pt>
                <c:pt idx="4">
                  <c:v>8.6842105263157818E-2</c:v>
                </c:pt>
                <c:pt idx="5">
                  <c:v>0.11447368421052635</c:v>
                </c:pt>
                <c:pt idx="6">
                  <c:v>0.15263157894736834</c:v>
                </c:pt>
                <c:pt idx="7">
                  <c:v>0.19736842105263158</c:v>
                </c:pt>
                <c:pt idx="8">
                  <c:v>0.26315789473684209</c:v>
                </c:pt>
                <c:pt idx="9">
                  <c:v>0.35789473684210532</c:v>
                </c:pt>
                <c:pt idx="10">
                  <c:v>0.375</c:v>
                </c:pt>
              </c:numCache>
            </c:numRef>
          </c:xVal>
          <c:yVal>
            <c:numRef>
              <c:f>'M16'!$D$8:$D$18</c:f>
              <c:numCache>
                <c:formatCode>General</c:formatCode>
                <c:ptCount val="11"/>
                <c:pt idx="0">
                  <c:v>0</c:v>
                </c:pt>
                <c:pt idx="1">
                  <c:v>15102.051282051283</c:v>
                </c:pt>
                <c:pt idx="2">
                  <c:v>75243.897435897437</c:v>
                </c:pt>
                <c:pt idx="3">
                  <c:v>100362.05128205128</c:v>
                </c:pt>
                <c:pt idx="4">
                  <c:v>125389.74358974362</c:v>
                </c:pt>
                <c:pt idx="5">
                  <c:v>149663.58974358978</c:v>
                </c:pt>
                <c:pt idx="6">
                  <c:v>174766.66666666669</c:v>
                </c:pt>
                <c:pt idx="7">
                  <c:v>224897.43589743593</c:v>
                </c:pt>
                <c:pt idx="8">
                  <c:v>250050.76923076928</c:v>
                </c:pt>
                <c:pt idx="9">
                  <c:v>300274.51282051287</c:v>
                </c:pt>
                <c:pt idx="10">
                  <c:v>312167.69230769231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275-8F4A-290C8ADD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9488"/>
        <c:axId val="1136634528"/>
      </c:scatterChart>
      <c:valAx>
        <c:axId val="11646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34528"/>
        <c:crosses val="autoZero"/>
        <c:crossBetween val="midCat"/>
      </c:valAx>
      <c:valAx>
        <c:axId val="11366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6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'M17'!$C$8:$C$18</c:f>
              <c:numCache>
                <c:formatCode>General</c:formatCode>
                <c:ptCount val="11"/>
                <c:pt idx="0">
                  <c:v>0</c:v>
                </c:pt>
                <c:pt idx="1">
                  <c:v>7.2992700729927005E-3</c:v>
                </c:pt>
                <c:pt idx="2">
                  <c:v>1.4598540145985401E-2</c:v>
                </c:pt>
                <c:pt idx="3">
                  <c:v>3.6496350364963501E-2</c:v>
                </c:pt>
                <c:pt idx="4">
                  <c:v>5.1094890510948905E-2</c:v>
                </c:pt>
                <c:pt idx="5">
                  <c:v>5.8394160583941604E-2</c:v>
                </c:pt>
                <c:pt idx="6">
                  <c:v>8.0291970802919707E-2</c:v>
                </c:pt>
                <c:pt idx="7">
                  <c:v>9.4890510948905105E-2</c:v>
                </c:pt>
                <c:pt idx="8">
                  <c:v>0.10948905109489052</c:v>
                </c:pt>
                <c:pt idx="9">
                  <c:v>0.12408759124087591</c:v>
                </c:pt>
                <c:pt idx="10">
                  <c:v>0.16788321167883211</c:v>
                </c:pt>
              </c:numCache>
            </c:numRef>
          </c:xVal>
          <c:yVal>
            <c:numRef>
              <c:f>'M17'!$D$8:$D$18</c:f>
              <c:numCache>
                <c:formatCode>General</c:formatCode>
                <c:ptCount val="11"/>
                <c:pt idx="0">
                  <c:v>0</c:v>
                </c:pt>
                <c:pt idx="1">
                  <c:v>54302.051282051289</c:v>
                </c:pt>
                <c:pt idx="2">
                  <c:v>66866.153846153844</c:v>
                </c:pt>
                <c:pt idx="3">
                  <c:v>79430.256410256421</c:v>
                </c:pt>
                <c:pt idx="4">
                  <c:v>91994.358974358998</c:v>
                </c:pt>
                <c:pt idx="5">
                  <c:v>104558.46153846156</c:v>
                </c:pt>
                <c:pt idx="6">
                  <c:v>117122.56410256412</c:v>
                </c:pt>
                <c:pt idx="7">
                  <c:v>129686.6666666667</c:v>
                </c:pt>
                <c:pt idx="8">
                  <c:v>142250.76923076925</c:v>
                </c:pt>
                <c:pt idx="9">
                  <c:v>154814.87179487181</c:v>
                </c:pt>
                <c:pt idx="10">
                  <c:v>167378.97435897437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4-4EE7-8703-C99121AA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777072"/>
        <c:axId val="1797131264"/>
      </c:scatterChart>
      <c:valAx>
        <c:axId val="13187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31264"/>
        <c:crosses val="autoZero"/>
        <c:crossBetween val="midCat"/>
      </c:valAx>
      <c:valAx>
        <c:axId val="17971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77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'M18'!$C$8:$C$18</c:f>
              <c:numCache>
                <c:formatCode>General</c:formatCode>
                <c:ptCount val="11"/>
                <c:pt idx="0">
                  <c:v>0</c:v>
                </c:pt>
                <c:pt idx="1">
                  <c:v>1.4388489208632276E-3</c:v>
                </c:pt>
                <c:pt idx="2">
                  <c:v>7.1942446043165471E-3</c:v>
                </c:pt>
                <c:pt idx="3">
                  <c:v>2.0143884892086412E-2</c:v>
                </c:pt>
                <c:pt idx="4">
                  <c:v>2.5899280575539526E-2</c:v>
                </c:pt>
                <c:pt idx="5">
                  <c:v>3.5971223021582732E-2</c:v>
                </c:pt>
                <c:pt idx="6">
                  <c:v>5.0359712230215826E-2</c:v>
                </c:pt>
                <c:pt idx="7">
                  <c:v>6.1870503597122262E-2</c:v>
                </c:pt>
                <c:pt idx="8">
                  <c:v>7.4820143884892124E-2</c:v>
                </c:pt>
                <c:pt idx="9">
                  <c:v>8.0575539568345247E-2</c:v>
                </c:pt>
                <c:pt idx="10">
                  <c:v>9.3525179856115109E-2</c:v>
                </c:pt>
              </c:numCache>
            </c:numRef>
          </c:xVal>
          <c:yVal>
            <c:numRef>
              <c:f>'M18'!$D$8:$D$18</c:f>
              <c:numCache>
                <c:formatCode>General</c:formatCode>
                <c:ptCount val="11"/>
                <c:pt idx="0">
                  <c:v>0</c:v>
                </c:pt>
                <c:pt idx="1">
                  <c:v>931.00000000000011</c:v>
                </c:pt>
                <c:pt idx="2">
                  <c:v>19650.884615384617</c:v>
                </c:pt>
                <c:pt idx="3">
                  <c:v>38512.115384615383</c:v>
                </c:pt>
                <c:pt idx="4">
                  <c:v>57382.769230769241</c:v>
                </c:pt>
                <c:pt idx="5">
                  <c:v>76253.423076923093</c:v>
                </c:pt>
                <c:pt idx="6">
                  <c:v>95124.076923076922</c:v>
                </c:pt>
                <c:pt idx="7">
                  <c:v>113992.84615384617</c:v>
                </c:pt>
                <c:pt idx="8">
                  <c:v>133125.46153846156</c:v>
                </c:pt>
                <c:pt idx="9">
                  <c:v>151996.1153846154</c:v>
                </c:pt>
                <c:pt idx="10">
                  <c:v>170808.34615384619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9-4F02-BACC-412BB132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83216"/>
        <c:axId val="1797128784"/>
      </c:scatterChart>
      <c:valAx>
        <c:axId val="16688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28784"/>
        <c:crosses val="autoZero"/>
        <c:crossBetween val="midCat"/>
      </c:valAx>
      <c:valAx>
        <c:axId val="17971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8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'M20'!$C$8:$C$18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3.9999999999999619E-3</c:v>
                </c:pt>
                <c:pt idx="3">
                  <c:v>1.3333333333333334E-2</c:v>
                </c:pt>
                <c:pt idx="4">
                  <c:v>2.6666666666666668E-2</c:v>
                </c:pt>
                <c:pt idx="5">
                  <c:v>3.3333333333333333E-2</c:v>
                </c:pt>
                <c:pt idx="6">
                  <c:v>4.6666666666666669E-2</c:v>
                </c:pt>
                <c:pt idx="7">
                  <c:v>5.8666666666666742E-2</c:v>
                </c:pt>
                <c:pt idx="8">
                  <c:v>6.9333333333333372E-2</c:v>
                </c:pt>
                <c:pt idx="9">
                  <c:v>7.600000000000004E-2</c:v>
                </c:pt>
                <c:pt idx="10">
                  <c:v>8.666666666666667E-2</c:v>
                </c:pt>
              </c:numCache>
            </c:numRef>
          </c:xVal>
          <c:yVal>
            <c:numRef>
              <c:f>'M20'!$D$8:$D$18</c:f>
              <c:numCache>
                <c:formatCode>General</c:formatCode>
                <c:ptCount val="11"/>
                <c:pt idx="0">
                  <c:v>0</c:v>
                </c:pt>
                <c:pt idx="1">
                  <c:v>904.61538461538464</c:v>
                </c:pt>
                <c:pt idx="2">
                  <c:v>10346.538461538461</c:v>
                </c:pt>
                <c:pt idx="3">
                  <c:v>29750.538461538468</c:v>
                </c:pt>
                <c:pt idx="4">
                  <c:v>48743.692307692312</c:v>
                </c:pt>
                <c:pt idx="5">
                  <c:v>86336.11538461539</c:v>
                </c:pt>
                <c:pt idx="6">
                  <c:v>105059.76923076925</c:v>
                </c:pt>
                <c:pt idx="7">
                  <c:v>123905.92307692311</c:v>
                </c:pt>
                <c:pt idx="8">
                  <c:v>142746.42307692309</c:v>
                </c:pt>
                <c:pt idx="9">
                  <c:v>161588.80769230772</c:v>
                </c:pt>
                <c:pt idx="10">
                  <c:v>180433.07692307697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7-48EA-B8CD-7F0930F7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62944"/>
        <c:axId val="1623282576"/>
      </c:scatterChart>
      <c:valAx>
        <c:axId val="13192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282576"/>
        <c:crosses val="autoZero"/>
        <c:crossBetween val="midCat"/>
      </c:valAx>
      <c:valAx>
        <c:axId val="16232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2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'M2'!$C$8:$C$18</c:f>
              <c:numCache>
                <c:formatCode>General</c:formatCode>
                <c:ptCount val="11"/>
                <c:pt idx="0">
                  <c:v>0</c:v>
                </c:pt>
                <c:pt idx="1">
                  <c:v>6.9444444444444441E-3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6.9444444444444448E-2</c:v>
                </c:pt>
                <c:pt idx="5">
                  <c:v>9.0277777777777776E-2</c:v>
                </c:pt>
                <c:pt idx="6">
                  <c:v>0.11249999999999992</c:v>
                </c:pt>
                <c:pt idx="7">
                  <c:v>0.13194444444444445</c:v>
                </c:pt>
                <c:pt idx="8">
                  <c:v>0.14305555555555552</c:v>
                </c:pt>
                <c:pt idx="9">
                  <c:v>0.19305555555555565</c:v>
                </c:pt>
                <c:pt idx="10">
                  <c:v>0.19652777777777786</c:v>
                </c:pt>
              </c:numCache>
            </c:numRef>
          </c:xVal>
          <c:yVal>
            <c:numRef>
              <c:f>'M2'!$D$8:$D$18</c:f>
              <c:numCache>
                <c:formatCode>General</c:formatCode>
                <c:ptCount val="11"/>
                <c:pt idx="0">
                  <c:v>0</c:v>
                </c:pt>
                <c:pt idx="1">
                  <c:v>12564.102564102566</c:v>
                </c:pt>
                <c:pt idx="2">
                  <c:v>25319.179487179492</c:v>
                </c:pt>
                <c:pt idx="3">
                  <c:v>37878.256410256414</c:v>
                </c:pt>
                <c:pt idx="4">
                  <c:v>50598.153846153851</c:v>
                </c:pt>
                <c:pt idx="5">
                  <c:v>63162.256410256428</c:v>
                </c:pt>
                <c:pt idx="6">
                  <c:v>75743.948717948719</c:v>
                </c:pt>
                <c:pt idx="7">
                  <c:v>88353.282051282062</c:v>
                </c:pt>
                <c:pt idx="8">
                  <c:v>100839.48717948719</c:v>
                </c:pt>
                <c:pt idx="9">
                  <c:v>113215.12820512822</c:v>
                </c:pt>
                <c:pt idx="10">
                  <c:v>125781.74358974359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4-4524-B249-ADC11B7F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48704"/>
        <c:axId val="1787653392"/>
      </c:scatterChart>
      <c:valAx>
        <c:axId val="11407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53392"/>
        <c:crosses val="autoZero"/>
        <c:crossBetween val="midCat"/>
      </c:valAx>
      <c:valAx>
        <c:axId val="1787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7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'M3'!$C$8:$C$18</c:f>
              <c:numCache>
                <c:formatCode>General</c:formatCode>
                <c:ptCount val="11"/>
                <c:pt idx="0">
                  <c:v>0</c:v>
                </c:pt>
                <c:pt idx="1">
                  <c:v>1.7421602787456449E-2</c:v>
                </c:pt>
                <c:pt idx="2">
                  <c:v>3.3681765389082532E-2</c:v>
                </c:pt>
                <c:pt idx="3">
                  <c:v>4.6457607433217189E-2</c:v>
                </c:pt>
                <c:pt idx="4">
                  <c:v>7.2009291521486676E-2</c:v>
                </c:pt>
                <c:pt idx="5">
                  <c:v>9.5238095238095274E-2</c:v>
                </c:pt>
                <c:pt idx="6">
                  <c:v>0.10917537746806047</c:v>
                </c:pt>
                <c:pt idx="7">
                  <c:v>0.13008130081300817</c:v>
                </c:pt>
                <c:pt idx="8">
                  <c:v>0.14982578397212551</c:v>
                </c:pt>
                <c:pt idx="9">
                  <c:v>0.16376306620209069</c:v>
                </c:pt>
                <c:pt idx="10">
                  <c:v>0.20905923344947736</c:v>
                </c:pt>
              </c:numCache>
            </c:numRef>
          </c:xVal>
          <c:yVal>
            <c:numRef>
              <c:f>'M3'!$D$8:$D$18</c:f>
              <c:numCache>
                <c:formatCode>General</c:formatCode>
                <c:ptCount val="11"/>
                <c:pt idx="0">
                  <c:v>0</c:v>
                </c:pt>
                <c:pt idx="1">
                  <c:v>12292.000000000002</c:v>
                </c:pt>
                <c:pt idx="2">
                  <c:v>23054.769230769234</c:v>
                </c:pt>
                <c:pt idx="3">
                  <c:v>33897.230769230766</c:v>
                </c:pt>
                <c:pt idx="4">
                  <c:v>44812.923076923078</c:v>
                </c:pt>
                <c:pt idx="5">
                  <c:v>55646.769230769234</c:v>
                </c:pt>
                <c:pt idx="6">
                  <c:v>66418.153846153844</c:v>
                </c:pt>
                <c:pt idx="7">
                  <c:v>77187.38461538461</c:v>
                </c:pt>
                <c:pt idx="8">
                  <c:v>87836.000000000015</c:v>
                </c:pt>
                <c:pt idx="9">
                  <c:v>98342.461538461546</c:v>
                </c:pt>
                <c:pt idx="10">
                  <c:v>109111.69230769231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4-4FB9-A4AB-3D9CAEFB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26928"/>
        <c:axId val="1671291344"/>
      </c:scatterChart>
      <c:valAx>
        <c:axId val="16245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91344"/>
        <c:crosses val="autoZero"/>
        <c:crossBetween val="midCat"/>
      </c:valAx>
      <c:valAx>
        <c:axId val="16712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'M4'!$C$8:$C$18</c:f>
              <c:numCache>
                <c:formatCode>General</c:formatCode>
                <c:ptCount val="11"/>
                <c:pt idx="0">
                  <c:v>0</c:v>
                </c:pt>
                <c:pt idx="1">
                  <c:v>4.5112781954886787E-3</c:v>
                </c:pt>
                <c:pt idx="2">
                  <c:v>1.0526315789473727E-2</c:v>
                </c:pt>
                <c:pt idx="3">
                  <c:v>2.2556390977443608E-2</c:v>
                </c:pt>
                <c:pt idx="4">
                  <c:v>6.7669172932330823E-2</c:v>
                </c:pt>
                <c:pt idx="5">
                  <c:v>7.6691729323308186E-2</c:v>
                </c:pt>
                <c:pt idx="6">
                  <c:v>0.11278195488721804</c:v>
                </c:pt>
                <c:pt idx="7">
                  <c:v>0.13082706766917299</c:v>
                </c:pt>
                <c:pt idx="8">
                  <c:v>0.14887218045112791</c:v>
                </c:pt>
                <c:pt idx="9">
                  <c:v>0.17293233082706766</c:v>
                </c:pt>
                <c:pt idx="10">
                  <c:v>0.18195488721804504</c:v>
                </c:pt>
              </c:numCache>
            </c:numRef>
          </c:xVal>
          <c:yVal>
            <c:numRef>
              <c:f>'M4'!$D$8:$D$18</c:f>
              <c:numCache>
                <c:formatCode>General</c:formatCode>
                <c:ptCount val="11"/>
                <c:pt idx="0">
                  <c:v>0</c:v>
                </c:pt>
                <c:pt idx="1">
                  <c:v>4991.089743589745</c:v>
                </c:pt>
                <c:pt idx="2">
                  <c:v>36401.346153846156</c:v>
                </c:pt>
                <c:pt idx="3">
                  <c:v>68543.461538461546</c:v>
                </c:pt>
                <c:pt idx="4">
                  <c:v>99947.43589743592</c:v>
                </c:pt>
                <c:pt idx="5">
                  <c:v>132284.2948717949</c:v>
                </c:pt>
                <c:pt idx="6">
                  <c:v>163700.8333333334</c:v>
                </c:pt>
                <c:pt idx="7">
                  <c:v>195111.08974358978</c:v>
                </c:pt>
                <c:pt idx="8">
                  <c:v>226518.20512820518</c:v>
                </c:pt>
                <c:pt idx="9">
                  <c:v>257931.60256410262</c:v>
                </c:pt>
                <c:pt idx="10">
                  <c:v>289341.85897435906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4980-87F7-9BE9CA60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17040"/>
        <c:axId val="1314934560"/>
      </c:scatterChart>
      <c:valAx>
        <c:axId val="13200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4560"/>
        <c:crosses val="autoZero"/>
        <c:crossBetween val="midCat"/>
      </c:valAx>
      <c:valAx>
        <c:axId val="1314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0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'M5'!$C$8:$C$18</c:f>
              <c:numCache>
                <c:formatCode>General</c:formatCode>
                <c:ptCount val="11"/>
                <c:pt idx="0">
                  <c:v>0</c:v>
                </c:pt>
                <c:pt idx="1">
                  <c:v>1.3698630136986301E-2</c:v>
                </c:pt>
                <c:pt idx="2">
                  <c:v>4.7945205479452052E-2</c:v>
                </c:pt>
                <c:pt idx="3">
                  <c:v>7.2602739726027363E-2</c:v>
                </c:pt>
                <c:pt idx="4">
                  <c:v>0.11095890410958896</c:v>
                </c:pt>
                <c:pt idx="5">
                  <c:v>0.12465753424657526</c:v>
                </c:pt>
                <c:pt idx="6">
                  <c:v>0.13972602739726031</c:v>
                </c:pt>
                <c:pt idx="7">
                  <c:v>0.15068493150684931</c:v>
                </c:pt>
                <c:pt idx="8">
                  <c:v>0.16575342465753418</c:v>
                </c:pt>
                <c:pt idx="9">
                  <c:v>0.20547945205479451</c:v>
                </c:pt>
                <c:pt idx="10">
                  <c:v>0.23424657534246568</c:v>
                </c:pt>
              </c:numCache>
            </c:numRef>
          </c:xVal>
          <c:yVal>
            <c:numRef>
              <c:f>'M5'!$D$8:$D$18</c:f>
              <c:numCache>
                <c:formatCode>General</c:formatCode>
                <c:ptCount val="11"/>
                <c:pt idx="0">
                  <c:v>0</c:v>
                </c:pt>
                <c:pt idx="1">
                  <c:v>43500.692307692312</c:v>
                </c:pt>
                <c:pt idx="2">
                  <c:v>81826.23076923078</c:v>
                </c:pt>
                <c:pt idx="3">
                  <c:v>119744.69230769231</c:v>
                </c:pt>
                <c:pt idx="4">
                  <c:v>157531.23076923081</c:v>
                </c:pt>
                <c:pt idx="5">
                  <c:v>195755.00000000006</c:v>
                </c:pt>
                <c:pt idx="6">
                  <c:v>233420.92307692309</c:v>
                </c:pt>
                <c:pt idx="7">
                  <c:v>271117</c:v>
                </c:pt>
                <c:pt idx="8">
                  <c:v>308492.69230769237</c:v>
                </c:pt>
                <c:pt idx="9">
                  <c:v>346173.69230769231</c:v>
                </c:pt>
                <c:pt idx="10">
                  <c:v>383824.5384615385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8-43EF-A62A-5CCA7D6E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2096"/>
        <c:axId val="1797129776"/>
      </c:scatterChart>
      <c:valAx>
        <c:axId val="16704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29776"/>
        <c:crosses val="autoZero"/>
        <c:crossBetween val="midCat"/>
      </c:valAx>
      <c:valAx>
        <c:axId val="1797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'M6'!$C$8:$C$15</c:f>
              <c:numCache>
                <c:formatCode>General</c:formatCode>
                <c:ptCount val="8"/>
                <c:pt idx="0">
                  <c:v>0</c:v>
                </c:pt>
                <c:pt idx="1">
                  <c:v>3.396226415094334E-2</c:v>
                </c:pt>
                <c:pt idx="2">
                  <c:v>9.999999999999995E-2</c:v>
                </c:pt>
                <c:pt idx="3">
                  <c:v>0.16037735849056603</c:v>
                </c:pt>
                <c:pt idx="4">
                  <c:v>0.23396226415094351</c:v>
                </c:pt>
                <c:pt idx="5">
                  <c:v>0.31132075471698112</c:v>
                </c:pt>
                <c:pt idx="6">
                  <c:v>0.40754716981132066</c:v>
                </c:pt>
                <c:pt idx="7">
                  <c:v>0.49245283018867914</c:v>
                </c:pt>
              </c:numCache>
            </c:numRef>
          </c:xVal>
          <c:yVal>
            <c:numRef>
              <c:f>'M6'!$D$8:$D$15</c:f>
              <c:numCache>
                <c:formatCode>General</c:formatCode>
                <c:ptCount val="8"/>
                <c:pt idx="0">
                  <c:v>0</c:v>
                </c:pt>
                <c:pt idx="1">
                  <c:v>27287.41007194245</c:v>
                </c:pt>
                <c:pt idx="2">
                  <c:v>52454.676258992811</c:v>
                </c:pt>
                <c:pt idx="3">
                  <c:v>77626.978417266204</c:v>
                </c:pt>
                <c:pt idx="4">
                  <c:v>102769.06474820145</c:v>
                </c:pt>
                <c:pt idx="5">
                  <c:v>127729.8561151079</c:v>
                </c:pt>
                <c:pt idx="6">
                  <c:v>152902.1582733813</c:v>
                </c:pt>
                <c:pt idx="7">
                  <c:v>178079.4964028777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E-4667-9881-327514A8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13008"/>
        <c:axId val="1630553104"/>
      </c:scatterChart>
      <c:valAx>
        <c:axId val="16245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53104"/>
        <c:crosses val="autoZero"/>
        <c:crossBetween val="midCat"/>
      </c:valAx>
      <c:valAx>
        <c:axId val="16305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'M7'!$C$8:$C$18</c:f>
              <c:numCache>
                <c:formatCode>General</c:formatCode>
                <c:ptCount val="11"/>
                <c:pt idx="0">
                  <c:v>0</c:v>
                </c:pt>
                <c:pt idx="1">
                  <c:v>5.4545454545454543E-2</c:v>
                </c:pt>
                <c:pt idx="2">
                  <c:v>0.14545454545454545</c:v>
                </c:pt>
                <c:pt idx="3">
                  <c:v>0.18181818181818182</c:v>
                </c:pt>
                <c:pt idx="4">
                  <c:v>0.21818181818181817</c:v>
                </c:pt>
                <c:pt idx="5">
                  <c:v>0.32727272727272727</c:v>
                </c:pt>
                <c:pt idx="6">
                  <c:v>0.4</c:v>
                </c:pt>
                <c:pt idx="7">
                  <c:v>0.50909090909090904</c:v>
                </c:pt>
                <c:pt idx="8">
                  <c:v>0.6</c:v>
                </c:pt>
                <c:pt idx="9">
                  <c:v>0.72727272727272729</c:v>
                </c:pt>
                <c:pt idx="10">
                  <c:v>0.79454545454545455</c:v>
                </c:pt>
              </c:numCache>
            </c:numRef>
          </c:xVal>
          <c:yVal>
            <c:numRef>
              <c:f>'M7'!$D$8:$D$18</c:f>
              <c:numCache>
                <c:formatCode>General</c:formatCode>
                <c:ptCount val="11"/>
                <c:pt idx="0">
                  <c:v>0</c:v>
                </c:pt>
                <c:pt idx="1">
                  <c:v>30028.205128205129</c:v>
                </c:pt>
                <c:pt idx="2">
                  <c:v>42592.307692307702</c:v>
                </c:pt>
                <c:pt idx="3">
                  <c:v>92848.717948717953</c:v>
                </c:pt>
                <c:pt idx="4">
                  <c:v>117976.92307692309</c:v>
                </c:pt>
                <c:pt idx="5">
                  <c:v>168233.33333333334</c:v>
                </c:pt>
                <c:pt idx="6">
                  <c:v>218489.74358974362</c:v>
                </c:pt>
                <c:pt idx="7">
                  <c:v>268746.15384615381</c:v>
                </c:pt>
                <c:pt idx="8">
                  <c:v>319002.56410256412</c:v>
                </c:pt>
                <c:pt idx="9">
                  <c:v>369258.97435897437</c:v>
                </c:pt>
                <c:pt idx="10">
                  <c:v>419515.38461538462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D-4A8E-BB7B-5B056B01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4496"/>
        <c:axId val="1630563024"/>
      </c:scatterChart>
      <c:valAx>
        <c:axId val="16704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63024"/>
        <c:crosses val="autoZero"/>
        <c:crossBetween val="midCat"/>
      </c:valAx>
      <c:valAx>
        <c:axId val="1630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'M8'!$C$8:$C$18</c:f>
              <c:numCache>
                <c:formatCode>General</c:formatCode>
                <c:ptCount val="11"/>
                <c:pt idx="0">
                  <c:v>0</c:v>
                </c:pt>
                <c:pt idx="1">
                  <c:v>5.0531914893616983E-2</c:v>
                </c:pt>
                <c:pt idx="2">
                  <c:v>7.7127659574468044E-2</c:v>
                </c:pt>
                <c:pt idx="3">
                  <c:v>0.10904255319148939</c:v>
                </c:pt>
                <c:pt idx="4">
                  <c:v>0.13164893617021264</c:v>
                </c:pt>
                <c:pt idx="5">
                  <c:v>0.15425531914893609</c:v>
                </c:pt>
                <c:pt idx="6">
                  <c:v>0.16356382978723399</c:v>
                </c:pt>
                <c:pt idx="7">
                  <c:v>0.17553191489361705</c:v>
                </c:pt>
                <c:pt idx="8">
                  <c:v>0.19015957446808507</c:v>
                </c:pt>
                <c:pt idx="9">
                  <c:v>0.20611702127659573</c:v>
                </c:pt>
                <c:pt idx="10">
                  <c:v>0.22473404255319138</c:v>
                </c:pt>
              </c:numCache>
            </c:numRef>
          </c:xVal>
          <c:yVal>
            <c:numRef>
              <c:f>'M8'!$D$8:$D$18</c:f>
              <c:numCache>
                <c:formatCode>General</c:formatCode>
                <c:ptCount val="11"/>
                <c:pt idx="0">
                  <c:v>0</c:v>
                </c:pt>
                <c:pt idx="1">
                  <c:v>65597.179487179514</c:v>
                </c:pt>
                <c:pt idx="2">
                  <c:v>97054.551282051325</c:v>
                </c:pt>
                <c:pt idx="3">
                  <c:v>128502.50000000003</c:v>
                </c:pt>
                <c:pt idx="4">
                  <c:v>159959.87179487187</c:v>
                </c:pt>
                <c:pt idx="5">
                  <c:v>191508.3333333334</c:v>
                </c:pt>
                <c:pt idx="6">
                  <c:v>223069.35897435903</c:v>
                </c:pt>
                <c:pt idx="7">
                  <c:v>254517.30769230778</c:v>
                </c:pt>
                <c:pt idx="8">
                  <c:v>285968.3974358975</c:v>
                </c:pt>
                <c:pt idx="9">
                  <c:v>317498.01282051293</c:v>
                </c:pt>
                <c:pt idx="10">
                  <c:v>348908.26923076931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1-4028-AAFD-3B4875A8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2368"/>
        <c:axId val="1138181232"/>
      </c:scatterChart>
      <c:valAx>
        <c:axId val="916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181232"/>
        <c:crosses val="autoZero"/>
        <c:crossBetween val="midCat"/>
      </c:valAx>
      <c:valAx>
        <c:axId val="1138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'M9'!$C$8:$C$18</c:f>
              <c:numCache>
                <c:formatCode>General</c:formatCode>
                <c:ptCount val="11"/>
                <c:pt idx="0">
                  <c:v>0</c:v>
                </c:pt>
                <c:pt idx="1">
                  <c:v>1.5761821366024494E-2</c:v>
                </c:pt>
                <c:pt idx="2">
                  <c:v>2.8021015761821391E-2</c:v>
                </c:pt>
                <c:pt idx="3">
                  <c:v>4.9036777583187342E-2</c:v>
                </c:pt>
                <c:pt idx="4">
                  <c:v>6.4798598949211833E-2</c:v>
                </c:pt>
                <c:pt idx="5">
                  <c:v>7.0052539404553416E-2</c:v>
                </c:pt>
                <c:pt idx="6">
                  <c:v>8.5814360770577913E-2</c:v>
                </c:pt>
                <c:pt idx="7">
                  <c:v>8.9316987740805626E-2</c:v>
                </c:pt>
                <c:pt idx="8">
                  <c:v>0.1015761821366024</c:v>
                </c:pt>
                <c:pt idx="9">
                  <c:v>0.11208406304728544</c:v>
                </c:pt>
                <c:pt idx="10">
                  <c:v>0.12084063047285461</c:v>
                </c:pt>
              </c:numCache>
            </c:numRef>
          </c:xVal>
          <c:yVal>
            <c:numRef>
              <c:f>'M9'!$D$8:$D$18</c:f>
              <c:numCache>
                <c:formatCode>General</c:formatCode>
                <c:ptCount val="11"/>
                <c:pt idx="0">
                  <c:v>0</c:v>
                </c:pt>
                <c:pt idx="1">
                  <c:v>12896.094572604576</c:v>
                </c:pt>
                <c:pt idx="2">
                  <c:v>24593.806834497944</c:v>
                </c:pt>
                <c:pt idx="3">
                  <c:v>48033.789604671205</c:v>
                </c:pt>
                <c:pt idx="4">
                  <c:v>71476.117545706904</c:v>
                </c:pt>
                <c:pt idx="5">
                  <c:v>94913.755145017727</c:v>
                </c:pt>
                <c:pt idx="6">
                  <c:v>118210.6824925816</c:v>
                </c:pt>
                <c:pt idx="7">
                  <c:v>129931.84646309944</c:v>
                </c:pt>
                <c:pt idx="8">
                  <c:v>141648.32009189244</c:v>
                </c:pt>
                <c:pt idx="9">
                  <c:v>165205.56140518811</c:v>
                </c:pt>
                <c:pt idx="10">
                  <c:v>188650.23451708624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9-4E5D-995F-420C0AEE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12528"/>
        <c:axId val="1671288368"/>
      </c:scatterChart>
      <c:valAx>
        <c:axId val="16245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88368"/>
        <c:crosses val="autoZero"/>
        <c:crossBetween val="midCat"/>
      </c:valAx>
      <c:valAx>
        <c:axId val="16712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7</xdr:row>
      <xdr:rowOff>41910</xdr:rowOff>
    </xdr:from>
    <xdr:to>
      <xdr:col>12</xdr:col>
      <xdr:colOff>373380</xdr:colOff>
      <xdr:row>22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558505-3867-2B94-CC2F-A5735512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148590</xdr:rowOff>
    </xdr:from>
    <xdr:to>
      <xdr:col>12</xdr:col>
      <xdr:colOff>15240</xdr:colOff>
      <xdr:row>19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B0F7C5-7C0A-A8A4-D052-CC20BAE2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3</xdr:row>
      <xdr:rowOff>163830</xdr:rowOff>
    </xdr:from>
    <xdr:to>
      <xdr:col>11</xdr:col>
      <xdr:colOff>472440</xdr:colOff>
      <xdr:row>19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6D504F-08CE-E4C1-0950-A4FF5ED8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57150</xdr:rowOff>
    </xdr:from>
    <xdr:to>
      <xdr:col>12</xdr:col>
      <xdr:colOff>137160</xdr:colOff>
      <xdr:row>18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79D18A-A6B4-F82B-A981-D1DFE471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102870</xdr:rowOff>
    </xdr:from>
    <xdr:to>
      <xdr:col>11</xdr:col>
      <xdr:colOff>411480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44300-A074-F2B6-20D1-C45B073E3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5</xdr:row>
      <xdr:rowOff>11430</xdr:rowOff>
    </xdr:from>
    <xdr:to>
      <xdr:col>11</xdr:col>
      <xdr:colOff>594360</xdr:colOff>
      <xdr:row>20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D7B57E-A77A-3EC8-939E-33F3159D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171450</xdr:rowOff>
    </xdr:from>
    <xdr:to>
      <xdr:col>13</xdr:col>
      <xdr:colOff>38100</xdr:colOff>
      <xdr:row>18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29BB99-DCBB-4DF3-B091-BB393F68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3</xdr:row>
      <xdr:rowOff>102870</xdr:rowOff>
    </xdr:from>
    <xdr:to>
      <xdr:col>11</xdr:col>
      <xdr:colOff>556260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33C1CC-4322-B497-BBD1-F34B75D1D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4</xdr:row>
      <xdr:rowOff>49530</xdr:rowOff>
    </xdr:from>
    <xdr:to>
      <xdr:col>12</xdr:col>
      <xdr:colOff>198120</xdr:colOff>
      <xdr:row>19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8E20C6-6E37-53BE-EBA8-B1FC2263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</xdr:row>
      <xdr:rowOff>140970</xdr:rowOff>
    </xdr:from>
    <xdr:to>
      <xdr:col>11</xdr:col>
      <xdr:colOff>480060</xdr:colOff>
      <xdr:row>19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651A53-810B-22E2-84EF-1E009815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110490</xdr:rowOff>
    </xdr:from>
    <xdr:to>
      <xdr:col>14</xdr:col>
      <xdr:colOff>457200</xdr:colOff>
      <xdr:row>18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805F9-3A72-FA73-DB5A-73FEBFB50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7</xdr:row>
      <xdr:rowOff>41910</xdr:rowOff>
    </xdr:from>
    <xdr:to>
      <xdr:col>14</xdr:col>
      <xdr:colOff>60960</xdr:colOff>
      <xdr:row>22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6C650-BFF4-5F20-1EF1-60D6B285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3</xdr:row>
      <xdr:rowOff>133350</xdr:rowOff>
    </xdr:from>
    <xdr:to>
      <xdr:col>12</xdr:col>
      <xdr:colOff>278130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7C846E-7C2D-88F2-785B-E0677447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2</xdr:row>
      <xdr:rowOff>163830</xdr:rowOff>
    </xdr:from>
    <xdr:to>
      <xdr:col>11</xdr:col>
      <xdr:colOff>407670</xdr:colOff>
      <xdr:row>18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2DCEAA-FFC4-59CB-F8E4-64E74D73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3</xdr:row>
      <xdr:rowOff>133350</xdr:rowOff>
    </xdr:from>
    <xdr:to>
      <xdr:col>12</xdr:col>
      <xdr:colOff>87630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1C8DC3-0BFD-395F-CAE9-73B4603A4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1604010</xdr:colOff>
      <xdr:row>3</xdr:row>
      <xdr:rowOff>41910</xdr:rowOff>
    </xdr:from>
    <xdr:to>
      <xdr:col>11</xdr:col>
      <xdr:colOff>285750</xdr:colOff>
      <xdr:row>18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19D2F2-21A9-4B0B-83BA-6328A7941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4</xdr:row>
      <xdr:rowOff>140970</xdr:rowOff>
    </xdr:from>
    <xdr:to>
      <xdr:col>12</xdr:col>
      <xdr:colOff>468630</xdr:colOff>
      <xdr:row>20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2C20DD-7971-449E-E411-4B9C0A2F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11430</xdr:rowOff>
    </xdr:from>
    <xdr:to>
      <xdr:col>11</xdr:col>
      <xdr:colOff>400050</xdr:colOff>
      <xdr:row>19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A8588-E6B8-7917-2DDE-C9B6382A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5</xdr:row>
      <xdr:rowOff>19050</xdr:rowOff>
    </xdr:from>
    <xdr:to>
      <xdr:col>14</xdr:col>
      <xdr:colOff>11430</xdr:colOff>
      <xdr:row>20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DE0365-7187-F0CE-1461-376F2C7E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7415-27F9-4563-B2FB-615EE5B217BB}">
  <dimension ref="A1:D21"/>
  <sheetViews>
    <sheetView workbookViewId="0">
      <selection sqref="A1:D21"/>
    </sheetView>
  </sheetViews>
  <sheetFormatPr defaultRowHeight="13.8" x14ac:dyDescent="0.25"/>
  <cols>
    <col min="1" max="1" width="24.77734375" customWidth="1"/>
    <col min="2" max="2" width="21.44140625" customWidth="1"/>
    <col min="3" max="3" width="22.6640625" customWidth="1"/>
    <col min="4" max="4" width="26.77734375" customWidth="1"/>
  </cols>
  <sheetData>
    <row r="1" spans="1:4" ht="14.4" x14ac:dyDescent="0.3">
      <c r="A1" s="6" t="s">
        <v>0</v>
      </c>
      <c r="B1" s="7" t="s">
        <v>14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13">
        <v>13.1</v>
      </c>
      <c r="C3" s="4" t="s">
        <v>3</v>
      </c>
      <c r="D3" s="1"/>
    </row>
    <row r="4" spans="1:4" x14ac:dyDescent="0.25">
      <c r="A4" s="12" t="s">
        <v>4</v>
      </c>
      <c r="B4" s="13">
        <v>2.2999999999999998</v>
      </c>
      <c r="C4" s="5">
        <f>(B3/1000)*(B4/1000)</f>
        <v>3.0129999999999998E-5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6">
        <v>74</v>
      </c>
      <c r="C8" s="3">
        <v>0</v>
      </c>
      <c r="D8" s="3">
        <v>0</v>
      </c>
    </row>
    <row r="9" spans="1:4" x14ac:dyDescent="0.25">
      <c r="A9" s="3">
        <v>150.12</v>
      </c>
      <c r="B9" s="3">
        <v>80</v>
      </c>
      <c r="C9" s="3">
        <f>(B9-B8)/B8</f>
        <v>8.1081081081081086E-2</v>
      </c>
      <c r="D9" s="3">
        <f>(A9*9.8/1000)/(C4)</f>
        <v>48827.613674079003</v>
      </c>
    </row>
    <row r="10" spans="1:4" x14ac:dyDescent="0.25">
      <c r="A10" s="3">
        <v>155.06</v>
      </c>
      <c r="B10" s="17">
        <v>83</v>
      </c>
      <c r="C10" s="3">
        <f>(B10-B8)/B8</f>
        <v>0.12162162162162163</v>
      </c>
      <c r="D10" s="3">
        <f>(A10*9.8/1000)/(C4)</f>
        <v>50434.38433455029</v>
      </c>
    </row>
    <row r="11" spans="1:4" x14ac:dyDescent="0.25">
      <c r="A11" s="3">
        <v>203.5</v>
      </c>
      <c r="B11" s="17">
        <v>86.5</v>
      </c>
      <c r="C11" s="3">
        <f>(B11-B8)/B8</f>
        <v>0.16891891891891891</v>
      </c>
      <c r="D11" s="3">
        <f>(A11*9.8/1000)/(C4)</f>
        <v>66189.844009293069</v>
      </c>
    </row>
    <row r="12" spans="1:4" x14ac:dyDescent="0.25">
      <c r="A12" s="3">
        <v>251.98</v>
      </c>
      <c r="B12" s="3">
        <v>90.3</v>
      </c>
      <c r="C12" s="3">
        <f>(B12-B8)/B8</f>
        <v>0.22027027027027024</v>
      </c>
      <c r="D12" s="3">
        <f>(A12*9.8/1000)/(C4)</f>
        <v>81958.313972784599</v>
      </c>
    </row>
    <row r="13" spans="1:4" x14ac:dyDescent="0.25">
      <c r="A13" s="3">
        <v>300.87</v>
      </c>
      <c r="B13" s="3">
        <v>95.2</v>
      </c>
      <c r="C13" s="3">
        <f>(B13-B8)/B8</f>
        <v>0.2864864864864865</v>
      </c>
      <c r="D13" s="3">
        <f>(A13*9.8/1000)/(C4)</f>
        <v>97860.139395950901</v>
      </c>
    </row>
    <row r="14" spans="1:4" x14ac:dyDescent="0.25">
      <c r="A14" s="3">
        <v>350.81</v>
      </c>
      <c r="B14" s="3">
        <v>99</v>
      </c>
      <c r="C14" s="3">
        <f>(B14-B8)/B8</f>
        <v>0.33783783783783783</v>
      </c>
      <c r="D14" s="3">
        <f>(A14*9.8/1000)/(C4)</f>
        <v>114103.48489877199</v>
      </c>
    </row>
    <row r="15" spans="1:4" x14ac:dyDescent="0.25">
      <c r="A15" s="3">
        <v>399.04</v>
      </c>
      <c r="B15" s="17">
        <v>104.6</v>
      </c>
      <c r="C15" s="3">
        <f>(B15-B8)/B8</f>
        <v>0.41351351351351345</v>
      </c>
      <c r="D15" s="3">
        <f>(A15*9.8/1000)/(C4)</f>
        <v>129790.64055758384</v>
      </c>
    </row>
    <row r="16" spans="1:4" x14ac:dyDescent="0.25">
      <c r="A16" s="3">
        <v>447.48</v>
      </c>
      <c r="B16" s="3">
        <v>107</v>
      </c>
      <c r="C16" s="3">
        <f>(B16-B8)/B8</f>
        <v>0.44594594594594594</v>
      </c>
      <c r="D16" s="3">
        <f>(A16*9.8/1000)/(C4)</f>
        <v>145546.10023232657</v>
      </c>
    </row>
    <row r="17" spans="1:4" x14ac:dyDescent="0.25">
      <c r="A17" s="3">
        <v>495.26</v>
      </c>
      <c r="B17" s="17">
        <v>112</v>
      </c>
      <c r="C17" s="3">
        <f>(B17-B8)/B8</f>
        <v>0.51351351351351349</v>
      </c>
      <c r="D17" s="3">
        <f>(A17*9.8/1000)/(C4)</f>
        <v>161086.89014271495</v>
      </c>
    </row>
    <row r="18" spans="1:4" x14ac:dyDescent="0.25">
      <c r="A18" s="3">
        <v>540.22</v>
      </c>
      <c r="B18" s="17">
        <v>117</v>
      </c>
      <c r="C18" s="3">
        <f>(B18-B8)/B8</f>
        <v>0.58108108108108103</v>
      </c>
      <c r="D18" s="3">
        <f>(A18*9.8/1000)/(C4)</f>
        <v>175710.45469631601</v>
      </c>
    </row>
    <row r="20" spans="1:4" x14ac:dyDescent="0.25">
      <c r="A20" s="2" t="s">
        <v>11</v>
      </c>
      <c r="B20" s="18">
        <v>40.020000000000003</v>
      </c>
      <c r="C20" s="2" t="s">
        <v>12</v>
      </c>
      <c r="D20" s="1"/>
    </row>
    <row r="21" spans="1:4" x14ac:dyDescent="0.25">
      <c r="A21" s="2" t="s">
        <v>13</v>
      </c>
      <c r="B21" s="18">
        <v>1.99</v>
      </c>
      <c r="C21" s="3">
        <f>SLOPE(D8:D18,C8:C18)</f>
        <v>285372.91199340043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D642-E136-4830-927D-CBAA32EB15A7}">
  <dimension ref="A1:D21"/>
  <sheetViews>
    <sheetView workbookViewId="0">
      <selection activeCell="E26" sqref="E26"/>
    </sheetView>
  </sheetViews>
  <sheetFormatPr defaultRowHeight="13.8" x14ac:dyDescent="0.25"/>
  <cols>
    <col min="1" max="1" width="17.77734375" customWidth="1"/>
    <col min="2" max="2" width="17" customWidth="1"/>
    <col min="3" max="4" width="17.44140625" customWidth="1"/>
  </cols>
  <sheetData>
    <row r="1" spans="1:4" ht="14.4" x14ac:dyDescent="0.3">
      <c r="A1" s="6" t="s">
        <v>0</v>
      </c>
      <c r="B1" s="7" t="s">
        <v>23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6">
        <v>13</v>
      </c>
      <c r="C3" s="4" t="s">
        <v>3</v>
      </c>
      <c r="D3" s="1"/>
    </row>
    <row r="4" spans="1:4" x14ac:dyDescent="0.25">
      <c r="A4" s="12" t="s">
        <v>4</v>
      </c>
      <c r="B4" s="37">
        <v>3.1</v>
      </c>
      <c r="C4" s="5">
        <f>(B3/1000)*(B4/1000)</f>
        <v>4.0299999999999997E-5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68.400000000000006</v>
      </c>
      <c r="C8" s="3">
        <v>0</v>
      </c>
      <c r="D8" s="3">
        <v>0</v>
      </c>
    </row>
    <row r="9" spans="1:4" x14ac:dyDescent="0.25">
      <c r="A9" s="3">
        <v>315.22000000000003</v>
      </c>
      <c r="B9" s="3">
        <v>70.7</v>
      </c>
      <c r="C9" s="3">
        <f>(B9-B8)/B8</f>
        <v>3.3625730994152003E-2</v>
      </c>
      <c r="D9" s="3">
        <f>(A9*9.8/1000)/(C4)</f>
        <v>76653.995037220855</v>
      </c>
    </row>
    <row r="10" spans="1:4" x14ac:dyDescent="0.25">
      <c r="A10" s="38">
        <v>515.20000000000005</v>
      </c>
      <c r="B10" s="3">
        <v>72.5</v>
      </c>
      <c r="C10" s="3">
        <f>(B10-B8)/B8</f>
        <v>5.9941520467836171E-2</v>
      </c>
      <c r="D10" s="3">
        <f>(A10*9.8/1000)/(C4)</f>
        <v>125284.3672456576</v>
      </c>
    </row>
    <row r="11" spans="1:4" x14ac:dyDescent="0.25">
      <c r="A11" s="3">
        <v>715.19</v>
      </c>
      <c r="B11" s="17">
        <v>74</v>
      </c>
      <c r="C11" s="3">
        <f>(B11-B8)/B8</f>
        <v>8.1871345029239678E-2</v>
      </c>
      <c r="D11" s="3">
        <f>(A11*9.8/1000)/(C4)</f>
        <v>173917.17121588092</v>
      </c>
    </row>
    <row r="12" spans="1:4" x14ac:dyDescent="0.25">
      <c r="A12" s="3">
        <v>914.98</v>
      </c>
      <c r="B12" s="17">
        <v>75</v>
      </c>
      <c r="C12" s="3">
        <f>(B12-B8)/B8</f>
        <v>9.649122807017535E-2</v>
      </c>
      <c r="D12" s="3">
        <f>(A12*9.8/1000)/(C4)</f>
        <v>222501.33995037223</v>
      </c>
    </row>
    <row r="13" spans="1:4" x14ac:dyDescent="0.25">
      <c r="A13" s="3">
        <v>1014.68</v>
      </c>
      <c r="B13" s="3">
        <v>76.5</v>
      </c>
      <c r="C13" s="3">
        <f>(B13-B8)/B8</f>
        <v>0.11842105263157886</v>
      </c>
      <c r="D13" s="3">
        <f>(A13*9.8/1000)/(C4)</f>
        <v>246746.00496277917</v>
      </c>
    </row>
    <row r="14" spans="1:4" x14ac:dyDescent="0.25">
      <c r="A14" s="3">
        <v>1114.69</v>
      </c>
      <c r="B14" s="3">
        <v>77.400000000000006</v>
      </c>
      <c r="C14" s="3">
        <f>(B14-B8)/B8</f>
        <v>0.13157894736842105</v>
      </c>
      <c r="D14" s="3">
        <f>(A14*9.8/1000)/(C4)</f>
        <v>271066.0545905708</v>
      </c>
    </row>
    <row r="15" spans="1:4" x14ac:dyDescent="0.25">
      <c r="A15" s="3">
        <v>1221.02</v>
      </c>
      <c r="B15" s="3">
        <v>78.2</v>
      </c>
      <c r="C15" s="3">
        <f>(B15-B8)/B8</f>
        <v>0.14327485380116953</v>
      </c>
      <c r="D15" s="3">
        <f>(A15*9.8/1000)/(C4)</f>
        <v>296922.9776674938</v>
      </c>
    </row>
    <row r="16" spans="1:4" x14ac:dyDescent="0.25">
      <c r="A16" s="3">
        <v>1271.25</v>
      </c>
      <c r="B16" s="17">
        <v>81</v>
      </c>
      <c r="C16" s="3">
        <f>(B16-B8)/B8</f>
        <v>0.18421052631578938</v>
      </c>
      <c r="D16" s="3">
        <f>(A16*9.8/1000)/(C4)</f>
        <v>309137.71712158812</v>
      </c>
    </row>
    <row r="17" spans="1:4" x14ac:dyDescent="0.25">
      <c r="A17" s="3">
        <v>1321.45</v>
      </c>
      <c r="B17" s="3">
        <v>82.1</v>
      </c>
      <c r="C17" s="3">
        <f>(B17-B8)/B8</f>
        <v>0.20029239766081852</v>
      </c>
      <c r="D17" s="3">
        <f>(A17*9.8/1000)/(C4)</f>
        <v>321345.16129032261</v>
      </c>
    </row>
    <row r="18" spans="1:4" x14ac:dyDescent="0.25">
      <c r="A18" s="3">
        <v>1422.94</v>
      </c>
      <c r="B18" s="3">
        <v>82.7</v>
      </c>
      <c r="C18" s="3">
        <f>(B18-B8)/B8</f>
        <v>0.20906432748538006</v>
      </c>
      <c r="D18" s="3">
        <f>(A18*9.8/1000)/(C4)</f>
        <v>346025.1116625311</v>
      </c>
    </row>
    <row r="20" spans="1:4" x14ac:dyDescent="0.25">
      <c r="A20" s="2" t="s">
        <v>11</v>
      </c>
      <c r="B20" s="18">
        <v>40</v>
      </c>
      <c r="C20" s="2" t="s">
        <v>12</v>
      </c>
      <c r="D20" s="1"/>
    </row>
    <row r="21" spans="1:4" x14ac:dyDescent="0.25">
      <c r="A21" s="2" t="s">
        <v>13</v>
      </c>
      <c r="B21" s="18">
        <v>6</v>
      </c>
      <c r="C21" s="3">
        <f>SLOPE(D8:D18,C8:C18)</f>
        <v>1585349.6741487312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AF2-FD17-4A94-82E8-37D8E1819268}">
  <dimension ref="A1:D21"/>
  <sheetViews>
    <sheetView workbookViewId="0">
      <selection sqref="A1:D21"/>
    </sheetView>
  </sheetViews>
  <sheetFormatPr defaultRowHeight="13.8" x14ac:dyDescent="0.25"/>
  <cols>
    <col min="1" max="1" width="19.109375" customWidth="1"/>
    <col min="2" max="2" width="22.21875" customWidth="1"/>
    <col min="3" max="3" width="19.44140625" customWidth="1"/>
    <col min="4" max="4" width="22.33203125" customWidth="1"/>
  </cols>
  <sheetData>
    <row r="1" spans="1:4" ht="14.4" x14ac:dyDescent="0.3">
      <c r="A1" s="6" t="s">
        <v>0</v>
      </c>
      <c r="B1" s="7" t="s">
        <v>24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4">
        <v>13</v>
      </c>
      <c r="C3" s="4" t="s">
        <v>3</v>
      </c>
      <c r="D3" s="1"/>
    </row>
    <row r="4" spans="1:4" x14ac:dyDescent="0.25">
      <c r="A4" s="12" t="s">
        <v>4</v>
      </c>
      <c r="B4" s="25">
        <v>3</v>
      </c>
      <c r="C4" s="5">
        <f>(B3/1000)*(B4/1000)</f>
        <v>3.8999999999999999E-5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80</v>
      </c>
      <c r="C8" s="3">
        <v>0</v>
      </c>
      <c r="D8" s="3">
        <v>0</v>
      </c>
    </row>
    <row r="9" spans="1:4" x14ac:dyDescent="0.25">
      <c r="A9" s="3">
        <v>60.23</v>
      </c>
      <c r="B9" s="28">
        <v>84</v>
      </c>
      <c r="C9" s="3">
        <f>(B9-B8)/B8</f>
        <v>0.05</v>
      </c>
      <c r="D9" s="3">
        <f>(A9*9.8/1000)/(C4)</f>
        <v>15134.717948717951</v>
      </c>
    </row>
    <row r="10" spans="1:4" x14ac:dyDescent="0.25">
      <c r="A10" s="3">
        <v>110.24</v>
      </c>
      <c r="B10" s="3">
        <v>86.5</v>
      </c>
      <c r="C10" s="3">
        <f>(B10-B8)/B8</f>
        <v>8.1250000000000003E-2</v>
      </c>
      <c r="D10" s="3">
        <f>(A10*9.8/1000)/(C4)</f>
        <v>27701.333333333332</v>
      </c>
    </row>
    <row r="11" spans="1:4" x14ac:dyDescent="0.25">
      <c r="A11" s="3">
        <v>120.61</v>
      </c>
      <c r="B11" s="3">
        <v>88.5</v>
      </c>
      <c r="C11" s="3">
        <f>(B11-B8)/B8</f>
        <v>0.10625</v>
      </c>
      <c r="D11" s="3">
        <f>(A11*9.8/1000)/(C4)</f>
        <v>30307.128205128203</v>
      </c>
    </row>
    <row r="12" spans="1:4" x14ac:dyDescent="0.25">
      <c r="A12" s="3">
        <v>210.63</v>
      </c>
      <c r="B12" s="28">
        <v>91</v>
      </c>
      <c r="C12" s="3">
        <f>(B12-B8)/B8</f>
        <v>0.13750000000000001</v>
      </c>
      <c r="D12" s="3">
        <f>(A12*9.8/1000)/(C4)</f>
        <v>52927.538461538461</v>
      </c>
    </row>
    <row r="13" spans="1:4" x14ac:dyDescent="0.25">
      <c r="A13" s="3">
        <v>310.64</v>
      </c>
      <c r="B13" s="3">
        <v>95.5</v>
      </c>
      <c r="C13" s="3">
        <f>(B13-B8)/B8</f>
        <v>0.19375000000000001</v>
      </c>
      <c r="D13" s="3">
        <f>(A13*9.8/1000)/(C4)</f>
        <v>78058.256410256407</v>
      </c>
    </row>
    <row r="14" spans="1:4" x14ac:dyDescent="0.25">
      <c r="A14" s="27">
        <v>410.7</v>
      </c>
      <c r="B14" s="3">
        <v>104.5</v>
      </c>
      <c r="C14" s="3">
        <f>(B14-B8)/B8</f>
        <v>0.30625000000000002</v>
      </c>
      <c r="D14" s="3">
        <f>(A14*9.8/1000)/(C4)</f>
        <v>103201.53846153847</v>
      </c>
    </row>
    <row r="15" spans="1:4" x14ac:dyDescent="0.25">
      <c r="A15" s="3">
        <v>510.61</v>
      </c>
      <c r="B15" s="3">
        <v>112.5</v>
      </c>
      <c r="C15" s="3">
        <f>(B15-B8)/B8</f>
        <v>0.40625</v>
      </c>
      <c r="D15" s="3">
        <f>(A15*9.8/1000)/(C4)</f>
        <v>128307.1282051282</v>
      </c>
    </row>
    <row r="16" spans="1:4" x14ac:dyDescent="0.25">
      <c r="A16" s="27">
        <v>610.70000000000005</v>
      </c>
      <c r="B16" s="28">
        <v>121</v>
      </c>
      <c r="C16" s="3">
        <f>(B16-B8)/B8</f>
        <v>0.51249999999999996</v>
      </c>
      <c r="D16" s="3">
        <f>(A16*9.8/1000)/(C4)</f>
        <v>153457.94871794872</v>
      </c>
    </row>
    <row r="17" spans="1:4" x14ac:dyDescent="0.25">
      <c r="A17" s="3">
        <v>705.74</v>
      </c>
      <c r="B17" s="28">
        <v>128</v>
      </c>
      <c r="C17" s="3">
        <f>(B17-B8)/B8</f>
        <v>0.6</v>
      </c>
      <c r="D17" s="3">
        <f>(A17*9.8/1000)/(C4)</f>
        <v>177339.79487179487</v>
      </c>
    </row>
    <row r="18" spans="1:4" x14ac:dyDescent="0.25">
      <c r="A18" s="3"/>
      <c r="B18" s="3"/>
      <c r="C18" s="3"/>
      <c r="D18" s="3"/>
    </row>
    <row r="20" spans="1:4" x14ac:dyDescent="0.25">
      <c r="A20" s="2" t="s">
        <v>11</v>
      </c>
      <c r="B20" s="18">
        <v>40</v>
      </c>
      <c r="C20" s="2" t="s">
        <v>12</v>
      </c>
      <c r="D20" s="1"/>
    </row>
    <row r="21" spans="1:4" x14ac:dyDescent="0.25">
      <c r="A21" s="2" t="s">
        <v>13</v>
      </c>
      <c r="B21" s="18">
        <v>6</v>
      </c>
      <c r="C21" s="3">
        <f>SLOPE(D8:D18,C8:C18)</f>
        <v>295717.41796657606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BD6D-1E23-422A-879D-69986480876E}">
  <dimension ref="A1:D21"/>
  <sheetViews>
    <sheetView workbookViewId="0">
      <selection activeCell="A8" sqref="A8:B18"/>
    </sheetView>
  </sheetViews>
  <sheetFormatPr defaultRowHeight="13.8" x14ac:dyDescent="0.25"/>
  <cols>
    <col min="1" max="1" width="17.21875" customWidth="1"/>
    <col min="2" max="2" width="18.6640625" customWidth="1"/>
    <col min="3" max="3" width="17.109375" customWidth="1"/>
    <col min="4" max="4" width="19.33203125" customWidth="1"/>
  </cols>
  <sheetData>
    <row r="1" spans="1:4" ht="14.4" x14ac:dyDescent="0.3">
      <c r="A1" s="6" t="s">
        <v>0</v>
      </c>
      <c r="B1" s="7" t="s">
        <v>25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4">
        <v>13</v>
      </c>
      <c r="C3" s="4" t="s">
        <v>3</v>
      </c>
      <c r="D3" s="1"/>
    </row>
    <row r="4" spans="1:4" x14ac:dyDescent="0.25">
      <c r="A4" s="12" t="s">
        <v>4</v>
      </c>
      <c r="B4" s="25">
        <v>3</v>
      </c>
      <c r="C4" s="5">
        <f>(B3/1000)*(B4/1000)</f>
        <v>3.8999999999999999E-5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40">
        <v>0</v>
      </c>
      <c r="B8" s="40">
        <v>62.5</v>
      </c>
      <c r="C8" s="3">
        <v>0</v>
      </c>
      <c r="D8" s="3">
        <v>0</v>
      </c>
    </row>
    <row r="9" spans="1:4" x14ac:dyDescent="0.25">
      <c r="A9" s="41">
        <v>104.39</v>
      </c>
      <c r="B9" s="41">
        <v>64</v>
      </c>
      <c r="C9" s="3">
        <f>(B9-B8)/B8</f>
        <v>2.4E-2</v>
      </c>
      <c r="D9" s="3">
        <f>(A9*9.8/1000)/(C4)</f>
        <v>26231.333333333336</v>
      </c>
    </row>
    <row r="10" spans="1:4" x14ac:dyDescent="0.25">
      <c r="A10" s="41">
        <v>204.54</v>
      </c>
      <c r="B10" s="41">
        <v>65.5</v>
      </c>
      <c r="C10" s="3">
        <f>(B10-B8)/B8</f>
        <v>4.8000000000000001E-2</v>
      </c>
      <c r="D10" s="3">
        <f>(A10*9.8/1000)/(C4)</f>
        <v>51397.230769230766</v>
      </c>
    </row>
    <row r="11" spans="1:4" x14ac:dyDescent="0.25">
      <c r="A11" s="41">
        <v>305.25</v>
      </c>
      <c r="B11" s="41">
        <v>66.400000000000006</v>
      </c>
      <c r="C11" s="3">
        <f>(B11-B8)/B8</f>
        <v>6.2400000000000094E-2</v>
      </c>
      <c r="D11" s="3">
        <f>(A11*9.8/1000)/(C4)</f>
        <v>76703.846153846171</v>
      </c>
    </row>
    <row r="12" spans="1:4" x14ac:dyDescent="0.25">
      <c r="A12" s="41">
        <v>405.41</v>
      </c>
      <c r="B12" s="41">
        <v>69</v>
      </c>
      <c r="C12" s="3">
        <f>(B12-B8)/B8</f>
        <v>0.104</v>
      </c>
      <c r="D12" s="3">
        <f>(A12*9.8/1000)/(C4)</f>
        <v>101872.25641025642</v>
      </c>
    </row>
    <row r="13" spans="1:4" x14ac:dyDescent="0.25">
      <c r="A13" s="41">
        <v>507.28</v>
      </c>
      <c r="B13" s="41">
        <v>70.5</v>
      </c>
      <c r="C13" s="3">
        <f>(B13-B8)/B8</f>
        <v>0.128</v>
      </c>
      <c r="D13" s="3">
        <f>(A13*9.8/1000)/(C4)</f>
        <v>127470.35897435898</v>
      </c>
    </row>
    <row r="14" spans="1:4" x14ac:dyDescent="0.25">
      <c r="A14" s="41">
        <v>605.21</v>
      </c>
      <c r="B14" s="41">
        <v>71.5</v>
      </c>
      <c r="C14" s="3">
        <f>(B14-B8)/B8</f>
        <v>0.14399999999999999</v>
      </c>
      <c r="D14" s="3">
        <f>(A14*9.8/1000)/(C4)</f>
        <v>152078.41025641028</v>
      </c>
    </row>
    <row r="15" spans="1:4" x14ac:dyDescent="0.25">
      <c r="A15" s="41">
        <v>707.08</v>
      </c>
      <c r="B15" s="41">
        <v>75</v>
      </c>
      <c r="C15" s="3">
        <f>(B15-B8)/B8</f>
        <v>0.2</v>
      </c>
      <c r="D15" s="3">
        <f>(A15*9.8/1000)/(C4)</f>
        <v>177676.51282051284</v>
      </c>
    </row>
    <row r="16" spans="1:4" x14ac:dyDescent="0.25">
      <c r="A16" s="41">
        <v>805.48</v>
      </c>
      <c r="B16" s="41">
        <v>76</v>
      </c>
      <c r="C16" s="3">
        <f>(B16-B8)/B8</f>
        <v>0.216</v>
      </c>
      <c r="D16" s="3">
        <f>(A16*9.8/1000)/(C4)</f>
        <v>202402.66666666669</v>
      </c>
    </row>
    <row r="17" spans="1:4" x14ac:dyDescent="0.25">
      <c r="A17" s="41">
        <v>907.35</v>
      </c>
      <c r="B17" s="41">
        <v>79</v>
      </c>
      <c r="C17" s="3">
        <f>(B17-B8)/B8</f>
        <v>0.26400000000000001</v>
      </c>
      <c r="D17" s="3">
        <f>(A17*9.8/1000)/(C4)</f>
        <v>228000.76923076925</v>
      </c>
    </row>
    <row r="18" spans="1:4" x14ac:dyDescent="0.25">
      <c r="A18" s="41">
        <v>1007.49</v>
      </c>
      <c r="B18" s="41">
        <v>81</v>
      </c>
      <c r="C18" s="3">
        <f>(B18-B8)/B8</f>
        <v>0.29599999999999999</v>
      </c>
      <c r="D18" s="3">
        <f>(A18*9.8/1000)/(C4)</f>
        <v>253164.15384615387</v>
      </c>
    </row>
    <row r="20" spans="1:4" x14ac:dyDescent="0.25">
      <c r="A20" s="2" t="s">
        <v>11</v>
      </c>
      <c r="B20" s="18">
        <v>40.08</v>
      </c>
      <c r="C20" s="2" t="s">
        <v>12</v>
      </c>
      <c r="D20" s="1"/>
    </row>
    <row r="21" spans="1:4" x14ac:dyDescent="0.25">
      <c r="A21" s="2" t="s">
        <v>13</v>
      </c>
      <c r="B21" s="18">
        <v>3.04</v>
      </c>
      <c r="C21" s="3">
        <f>SLOPE(D8:D18,C8:C18)</f>
        <v>841340.2136762304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F6FB-C4C1-4A5F-B7D1-2AA165C8C0A9}">
  <dimension ref="A1:D21"/>
  <sheetViews>
    <sheetView workbookViewId="0">
      <selection activeCell="C24" sqref="C24"/>
    </sheetView>
  </sheetViews>
  <sheetFormatPr defaultRowHeight="13.8" x14ac:dyDescent="0.25"/>
  <cols>
    <col min="1" max="1" width="18" customWidth="1"/>
    <col min="2" max="2" width="18.109375" customWidth="1"/>
    <col min="3" max="3" width="17.21875" customWidth="1"/>
    <col min="4" max="4" width="17.33203125" customWidth="1"/>
  </cols>
  <sheetData>
    <row r="1" spans="1:4" ht="14.4" x14ac:dyDescent="0.3">
      <c r="A1" s="6" t="s">
        <v>0</v>
      </c>
      <c r="B1" s="7" t="s">
        <v>26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0">
        <v>13.1</v>
      </c>
      <c r="C3" s="4" t="s">
        <v>3</v>
      </c>
      <c r="D3" s="1"/>
    </row>
    <row r="4" spans="1:4" x14ac:dyDescent="0.25">
      <c r="A4" s="12" t="s">
        <v>4</v>
      </c>
      <c r="B4" s="31">
        <v>3.2</v>
      </c>
      <c r="C4" s="5">
        <f>(B3/1000)*(B4/1000)</f>
        <v>4.1919999999999998E-5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71.2</v>
      </c>
      <c r="C8" s="3">
        <v>0</v>
      </c>
      <c r="D8" s="3">
        <v>0</v>
      </c>
    </row>
    <row r="9" spans="1:4" x14ac:dyDescent="0.25">
      <c r="A9" s="3">
        <v>102.62</v>
      </c>
      <c r="B9" s="3">
        <v>73.400000000000006</v>
      </c>
      <c r="C9" s="3">
        <f>(B9-B8)/B8</f>
        <v>3.0898876404494419E-2</v>
      </c>
      <c r="D9" s="3">
        <f>(A9*9.8/1000)/(C4)</f>
        <v>23990.362595419854</v>
      </c>
    </row>
    <row r="10" spans="1:4" x14ac:dyDescent="0.25">
      <c r="A10" s="3">
        <v>302.45</v>
      </c>
      <c r="B10" s="3">
        <v>75.3</v>
      </c>
      <c r="C10" s="3">
        <f>(B10-B8)/B8</f>
        <v>5.7584269662921267E-2</v>
      </c>
      <c r="D10" s="3">
        <f>(A10*9.8/1000)/(C4)</f>
        <v>70706.345419847334</v>
      </c>
    </row>
    <row r="11" spans="1:4" x14ac:dyDescent="0.25">
      <c r="A11" s="3">
        <v>504.41</v>
      </c>
      <c r="B11" s="3">
        <v>77.2</v>
      </c>
      <c r="C11" s="3">
        <f>(B11-B8)/B8</f>
        <v>8.4269662921348312E-2</v>
      </c>
      <c r="D11" s="3">
        <f>(A11*9.8/1000)/(C4)</f>
        <v>117920.27671755728</v>
      </c>
    </row>
    <row r="12" spans="1:4" x14ac:dyDescent="0.25">
      <c r="A12" s="3">
        <v>704.05</v>
      </c>
      <c r="B12" s="3">
        <v>79.099999999999994</v>
      </c>
      <c r="C12" s="3">
        <f>(B12-B8)/B8</f>
        <v>0.11095505617977516</v>
      </c>
      <c r="D12" s="3">
        <f>(A12*9.8/1000)/(C4)</f>
        <v>164591.84160305344</v>
      </c>
    </row>
    <row r="13" spans="1:4" x14ac:dyDescent="0.25">
      <c r="A13" s="3">
        <v>904.11</v>
      </c>
      <c r="B13" s="3">
        <v>81.5</v>
      </c>
      <c r="C13" s="3">
        <f>(B13-B8)/B8</f>
        <v>0.14466292134831457</v>
      </c>
      <c r="D13" s="3">
        <f>(A13*9.8/1000)/(C4)</f>
        <v>211361.59351145042</v>
      </c>
    </row>
    <row r="14" spans="1:4" x14ac:dyDescent="0.25">
      <c r="A14" s="3">
        <v>1003.52</v>
      </c>
      <c r="B14" s="3">
        <v>82</v>
      </c>
      <c r="C14" s="3">
        <f>(B14-B8)/B8</f>
        <v>0.15168539325842692</v>
      </c>
      <c r="D14" s="3">
        <f>(A14*9.8/1000)/(C4)</f>
        <v>234601.52671755731</v>
      </c>
    </row>
    <row r="15" spans="1:4" x14ac:dyDescent="0.25">
      <c r="A15" s="3">
        <v>1103.44</v>
      </c>
      <c r="B15" s="3">
        <v>83.7</v>
      </c>
      <c r="C15" s="3">
        <f>(B15-B8)/B8</f>
        <v>0.17556179775280897</v>
      </c>
      <c r="D15" s="3">
        <f>(A15*9.8/1000)/(C4)</f>
        <v>257960.68702290079</v>
      </c>
    </row>
    <row r="16" spans="1:4" x14ac:dyDescent="0.25">
      <c r="A16" s="3">
        <v>1203.46</v>
      </c>
      <c r="B16" s="3">
        <v>85</v>
      </c>
      <c r="C16" s="3">
        <f>(B16-B8)/B8</f>
        <v>0.19382022471910107</v>
      </c>
      <c r="D16" s="3">
        <f>(A16*9.8/1000)/(C4)</f>
        <v>281343.22519083973</v>
      </c>
    </row>
    <row r="17" spans="1:4" x14ac:dyDescent="0.25">
      <c r="A17" s="3">
        <v>1253.46</v>
      </c>
      <c r="B17" s="3">
        <v>85.9</v>
      </c>
      <c r="C17" s="3">
        <f>(B17-B8)/B8</f>
        <v>0.2064606741573034</v>
      </c>
      <c r="D17" s="3">
        <f>(A17*9.8/1000)/(C4)</f>
        <v>293032.15648854966</v>
      </c>
    </row>
    <row r="18" spans="1:4" x14ac:dyDescent="0.25">
      <c r="A18" s="3">
        <v>1303.47</v>
      </c>
      <c r="B18" s="3">
        <v>86.2</v>
      </c>
      <c r="C18" s="3">
        <f>(B18-B8)/B8</f>
        <v>0.21067415730337077</v>
      </c>
      <c r="D18" s="3">
        <f>(A18*9.8/1000)/(C4)</f>
        <v>304723.42557251913</v>
      </c>
    </row>
    <row r="20" spans="1:4" x14ac:dyDescent="0.25">
      <c r="A20" s="2" t="s">
        <v>11</v>
      </c>
      <c r="B20" s="18"/>
      <c r="C20" s="2" t="s">
        <v>12</v>
      </c>
      <c r="D20" s="1"/>
    </row>
    <row r="21" spans="1:4" x14ac:dyDescent="0.25">
      <c r="A21" s="2" t="s">
        <v>13</v>
      </c>
      <c r="B21" s="18"/>
      <c r="C21" s="3">
        <f>SLOPE(D8:D18,C8:C18)</f>
        <v>1505612.2955584663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F02D-09D5-41BE-8091-23729F36A977}">
  <dimension ref="A1:D21"/>
  <sheetViews>
    <sheetView workbookViewId="0">
      <selection sqref="A1:D21"/>
    </sheetView>
  </sheetViews>
  <sheetFormatPr defaultRowHeight="13.8" x14ac:dyDescent="0.25"/>
  <cols>
    <col min="1" max="1" width="16.77734375" customWidth="1"/>
    <col min="2" max="2" width="20.21875" customWidth="1"/>
    <col min="3" max="4" width="21.109375" customWidth="1"/>
  </cols>
  <sheetData>
    <row r="1" spans="1:4" ht="14.4" x14ac:dyDescent="0.3">
      <c r="A1" s="6" t="s">
        <v>0</v>
      </c>
      <c r="B1" s="7" t="s">
        <v>27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0">
        <v>13</v>
      </c>
      <c r="C3" s="4" t="s">
        <v>3</v>
      </c>
      <c r="D3" s="1"/>
    </row>
    <row r="4" spans="1:4" x14ac:dyDescent="0.25">
      <c r="A4" s="12" t="s">
        <v>4</v>
      </c>
      <c r="B4" s="31">
        <v>3</v>
      </c>
      <c r="C4" s="5">
        <f>(B3/1000)*(B4/1000)</f>
        <v>3.8999999999999999E-5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15.9</v>
      </c>
      <c r="B8" s="15">
        <v>76.5</v>
      </c>
      <c r="C8" s="3">
        <v>0</v>
      </c>
      <c r="D8" s="3">
        <v>0</v>
      </c>
    </row>
    <row r="9" spans="1:4" x14ac:dyDescent="0.25">
      <c r="A9" s="3">
        <v>114.41</v>
      </c>
      <c r="B9" s="3">
        <v>77.5</v>
      </c>
      <c r="C9" s="3">
        <f>(B9-B8)/B8</f>
        <v>1.3071895424836602E-2</v>
      </c>
      <c r="D9" s="3">
        <f>(A9*9.8/1000)/(C4)</f>
        <v>28749.179487179488</v>
      </c>
    </row>
    <row r="10" spans="1:4" x14ac:dyDescent="0.25">
      <c r="A10" s="3">
        <v>314.58</v>
      </c>
      <c r="B10" s="3">
        <v>79</v>
      </c>
      <c r="C10" s="3">
        <f>(B10-B8)/B8</f>
        <v>3.2679738562091505E-2</v>
      </c>
      <c r="D10" s="3">
        <f>(A10*9.8/1000)/(C4)</f>
        <v>79048.307692307688</v>
      </c>
    </row>
    <row r="11" spans="1:4" x14ac:dyDescent="0.25">
      <c r="A11" s="3">
        <v>516.36</v>
      </c>
      <c r="B11" s="3">
        <v>80.099999999999994</v>
      </c>
      <c r="C11" s="3">
        <f>(B11-B8)/B8</f>
        <v>4.7058823529411688E-2</v>
      </c>
      <c r="D11" s="3">
        <f>(A11*9.8/1000)/(C4)</f>
        <v>129752</v>
      </c>
    </row>
    <row r="12" spans="1:4" x14ac:dyDescent="0.25">
      <c r="A12" s="3">
        <v>616.35</v>
      </c>
      <c r="B12" s="3">
        <v>81.5</v>
      </c>
      <c r="C12" s="3">
        <f>(B12-B8)/B8</f>
        <v>6.535947712418301E-2</v>
      </c>
      <c r="D12" s="3">
        <f>(A12*9.8/1000)/(C4)</f>
        <v>154877.69230769231</v>
      </c>
    </row>
    <row r="13" spans="1:4" x14ac:dyDescent="0.25">
      <c r="A13" s="3">
        <v>716.32</v>
      </c>
      <c r="B13" s="3">
        <v>82.3</v>
      </c>
      <c r="C13" s="3">
        <f>(B13-B8)/B8</f>
        <v>7.5816993464052254E-2</v>
      </c>
      <c r="D13" s="3">
        <f>(A13*9.8/1000)/(C4)</f>
        <v>179998.358974359</v>
      </c>
    </row>
    <row r="14" spans="1:4" x14ac:dyDescent="0.25">
      <c r="A14" s="3">
        <v>816.3</v>
      </c>
      <c r="B14" s="3">
        <v>83</v>
      </c>
      <c r="C14" s="3">
        <f>(B14-B8)/B8</f>
        <v>8.4967320261437912E-2</v>
      </c>
      <c r="D14" s="3">
        <f>(A14*9.8/1000)/(C4)</f>
        <v>205121.53846153847</v>
      </c>
    </row>
    <row r="15" spans="1:4" x14ac:dyDescent="0.25">
      <c r="A15" s="3">
        <v>916.3</v>
      </c>
      <c r="B15" s="3">
        <v>83.5</v>
      </c>
      <c r="C15" s="3">
        <f>(B15-B8)/B8</f>
        <v>9.1503267973856203E-2</v>
      </c>
      <c r="D15" s="3">
        <f>(A15*9.8/1000)/(C4)</f>
        <v>230249.74358974359</v>
      </c>
    </row>
    <row r="16" spans="1:4" x14ac:dyDescent="0.25">
      <c r="A16" s="3">
        <v>1016</v>
      </c>
      <c r="B16" s="3">
        <v>84.4</v>
      </c>
      <c r="C16" s="3">
        <f>(B16-B8)/B8</f>
        <v>0.10326797385620923</v>
      </c>
      <c r="D16" s="3">
        <f>(A16*9.8/1000)/(C4)</f>
        <v>255302.56410256415</v>
      </c>
    </row>
    <row r="17" spans="1:4" x14ac:dyDescent="0.25">
      <c r="A17" s="3">
        <v>1116.33</v>
      </c>
      <c r="B17" s="3">
        <v>85.2</v>
      </c>
      <c r="C17" s="3">
        <f>(B17-B8)/B8</f>
        <v>0.11372549019607847</v>
      </c>
      <c r="D17" s="3">
        <f>(A17*9.8/1000)/(C4)</f>
        <v>280513.69230769231</v>
      </c>
    </row>
    <row r="18" spans="1:4" x14ac:dyDescent="0.25">
      <c r="A18" s="3">
        <v>1214.25</v>
      </c>
      <c r="B18" s="3">
        <v>86.8</v>
      </c>
      <c r="C18" s="3">
        <f>(B18-B8)/B8</f>
        <v>0.13464052287581696</v>
      </c>
      <c r="D18" s="3">
        <f>(A18*9.8/1000)/(C4)</f>
        <v>305119.23076923081</v>
      </c>
    </row>
    <row r="20" spans="1:4" x14ac:dyDescent="0.25">
      <c r="A20" s="2" t="s">
        <v>11</v>
      </c>
      <c r="B20" s="18">
        <v>40</v>
      </c>
      <c r="C20" s="2" t="s">
        <v>12</v>
      </c>
      <c r="D20" s="1"/>
    </row>
    <row r="21" spans="1:4" x14ac:dyDescent="0.25">
      <c r="A21" s="2" t="s">
        <v>13</v>
      </c>
      <c r="B21" s="18">
        <v>5</v>
      </c>
      <c r="C21" s="3">
        <f>SLOPE(D8:D18,C8:C18)</f>
        <v>2367432.0039447728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2576-2BF1-44F9-A6CF-55CF52AA38F6}">
  <dimension ref="A1:D21"/>
  <sheetViews>
    <sheetView workbookViewId="0">
      <selection activeCell="A8" sqref="A8:B18"/>
    </sheetView>
  </sheetViews>
  <sheetFormatPr defaultRowHeight="13.8" x14ac:dyDescent="0.25"/>
  <cols>
    <col min="1" max="1" width="19.44140625" customWidth="1"/>
    <col min="2" max="2" width="17.21875" customWidth="1"/>
    <col min="3" max="3" width="17.33203125" customWidth="1"/>
    <col min="4" max="4" width="19.33203125" customWidth="1"/>
  </cols>
  <sheetData>
    <row r="1" spans="1:4" ht="14.4" x14ac:dyDescent="0.3">
      <c r="A1" s="6" t="s">
        <v>0</v>
      </c>
      <c r="B1" s="7" t="s">
        <v>28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9">
        <v>18.8</v>
      </c>
      <c r="C3" s="4" t="s">
        <v>3</v>
      </c>
      <c r="D3" s="1"/>
    </row>
    <row r="4" spans="1:4" x14ac:dyDescent="0.25">
      <c r="A4" s="12" t="s">
        <v>4</v>
      </c>
      <c r="B4" s="19">
        <v>3.1</v>
      </c>
      <c r="C4" s="5">
        <f>(B3/1000)*(B4/1000)</f>
        <v>5.8279999999999998E-5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70.5</v>
      </c>
      <c r="C8" s="3">
        <v>0</v>
      </c>
      <c r="D8" s="3">
        <v>0</v>
      </c>
    </row>
    <row r="9" spans="1:4" x14ac:dyDescent="0.25">
      <c r="A9" s="3">
        <v>201.56</v>
      </c>
      <c r="B9" s="3">
        <v>71.5</v>
      </c>
      <c r="C9" s="3">
        <f>(B9-B8)/B8</f>
        <v>1.4184397163120567E-2</v>
      </c>
      <c r="D9" s="3">
        <f>(A9*9.8/1000)/(C4)</f>
        <v>33893.067947838026</v>
      </c>
    </row>
    <row r="10" spans="1:4" x14ac:dyDescent="0.25">
      <c r="A10" s="3">
        <v>401.37</v>
      </c>
      <c r="B10" s="3">
        <v>72.2</v>
      </c>
      <c r="C10" s="3">
        <f>(B10-B8)/B8</f>
        <v>2.4113475177305006E-2</v>
      </c>
      <c r="D10" s="3">
        <f>(A10*9.8/1000)/(C4)</f>
        <v>67491.866849691156</v>
      </c>
    </row>
    <row r="11" spans="1:4" x14ac:dyDescent="0.25">
      <c r="A11" s="3">
        <v>500.59</v>
      </c>
      <c r="B11" s="3">
        <v>73.099999999999994</v>
      </c>
      <c r="C11" s="3">
        <f>(B11-B8)/B8</f>
        <v>3.6879432624113397E-2</v>
      </c>
      <c r="D11" s="3">
        <f>(A11*9.8/1000)/(C4)</f>
        <v>84176.080988332193</v>
      </c>
    </row>
    <row r="12" spans="1:4" x14ac:dyDescent="0.25">
      <c r="A12" s="3">
        <v>550.51</v>
      </c>
      <c r="B12" s="3">
        <v>74.900000000000006</v>
      </c>
      <c r="C12" s="3">
        <f>(B12-B8)/B8</f>
        <v>6.241134751773058E-2</v>
      </c>
      <c r="D12" s="3">
        <f>(A12*9.8/1000)/(C4)</f>
        <v>92570.315717227189</v>
      </c>
    </row>
    <row r="13" spans="1:4" x14ac:dyDescent="0.25">
      <c r="A13" s="3">
        <v>750.35</v>
      </c>
      <c r="B13" s="3">
        <v>76.099999999999994</v>
      </c>
      <c r="C13" s="3">
        <f>(B13-B8)/B8</f>
        <v>7.9432624113475098E-2</v>
      </c>
      <c r="D13" s="3">
        <f>(A13*9.8/1000)/(C4)</f>
        <v>126174.15923129721</v>
      </c>
    </row>
    <row r="14" spans="1:4" x14ac:dyDescent="0.25">
      <c r="A14" s="3">
        <v>800.26</v>
      </c>
      <c r="B14" s="3">
        <v>76.900000000000006</v>
      </c>
      <c r="C14" s="3">
        <f>(B14-B8)/B8</f>
        <v>9.0780141843971707E-2</v>
      </c>
      <c r="D14" s="3">
        <f>(A14*9.8/1000)/(C4)</f>
        <v>134566.71242278657</v>
      </c>
    </row>
    <row r="15" spans="1:4" x14ac:dyDescent="0.25">
      <c r="A15" s="3">
        <v>901.34</v>
      </c>
      <c r="B15" s="3">
        <v>77.599999999999994</v>
      </c>
      <c r="C15" s="3">
        <f>(B15-B8)/B8</f>
        <v>0.10070921985815595</v>
      </c>
      <c r="D15" s="3">
        <f>(A15*9.8/1000)/(C4)</f>
        <v>151563.69251887442</v>
      </c>
    </row>
    <row r="16" spans="1:4" x14ac:dyDescent="0.25">
      <c r="A16" s="3">
        <v>951.27</v>
      </c>
      <c r="B16" s="3">
        <v>78.2</v>
      </c>
      <c r="C16" s="3">
        <f>(B16-B8)/B8</f>
        <v>0.10921985815602842</v>
      </c>
      <c r="D16" s="3">
        <f>(A16*9.8/1000)/(C4)</f>
        <v>159959.60878517502</v>
      </c>
    </row>
    <row r="17" spans="1:4" x14ac:dyDescent="0.25">
      <c r="A17" s="3">
        <v>1001.19</v>
      </c>
      <c r="B17" s="3">
        <v>79.099999999999994</v>
      </c>
      <c r="C17" s="3">
        <f>(B17-B8)/B8</f>
        <v>0.12198581560283681</v>
      </c>
      <c r="D17" s="3">
        <f>(A17*9.8/1000)/(C4)</f>
        <v>168353.84351407006</v>
      </c>
    </row>
    <row r="18" spans="1:4" x14ac:dyDescent="0.25">
      <c r="A18" s="3">
        <v>1051.3699999999999</v>
      </c>
      <c r="B18" s="3">
        <v>81.599999999999994</v>
      </c>
      <c r="C18" s="3">
        <f>(B18-B8)/B8</f>
        <v>0.15744680851063822</v>
      </c>
      <c r="D18" s="3">
        <f>(A18*9.8/1000)/(C4)</f>
        <v>176791.79821551134</v>
      </c>
    </row>
    <row r="20" spans="1:4" x14ac:dyDescent="0.25">
      <c r="A20" s="2" t="s">
        <v>11</v>
      </c>
      <c r="B20" s="18">
        <v>39.96</v>
      </c>
      <c r="C20" s="2" t="s">
        <v>12</v>
      </c>
      <c r="D20" s="1"/>
    </row>
    <row r="21" spans="1:4" x14ac:dyDescent="0.25">
      <c r="A21" s="2" t="s">
        <v>13</v>
      </c>
      <c r="B21" s="18">
        <v>5.99</v>
      </c>
      <c r="C21" s="3">
        <f>SLOPE(D8:D18,C8:C18)</f>
        <v>1127646.5764664796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10CF-93B0-404E-B40F-61AE22044E05}">
  <dimension ref="A1:D21"/>
  <sheetViews>
    <sheetView workbookViewId="0">
      <selection activeCell="A8" sqref="A8:B18"/>
    </sheetView>
  </sheetViews>
  <sheetFormatPr defaultRowHeight="13.8" x14ac:dyDescent="0.25"/>
  <cols>
    <col min="1" max="1" width="17.21875" customWidth="1"/>
    <col min="2" max="2" width="16.44140625" customWidth="1"/>
    <col min="3" max="3" width="20.44140625" customWidth="1"/>
    <col min="4" max="4" width="20.33203125" customWidth="1"/>
  </cols>
  <sheetData>
    <row r="1" spans="1:4" ht="14.4" x14ac:dyDescent="0.3">
      <c r="A1" s="6" t="s">
        <v>0</v>
      </c>
      <c r="B1" s="7" t="s">
        <v>29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4">
        <v>13</v>
      </c>
      <c r="C3" s="4" t="s">
        <v>3</v>
      </c>
      <c r="D3" s="1"/>
    </row>
    <row r="4" spans="1:4" x14ac:dyDescent="0.25">
      <c r="A4" s="12" t="s">
        <v>4</v>
      </c>
      <c r="B4" s="25">
        <v>3</v>
      </c>
      <c r="C4" s="5">
        <f>(B3/1000)*(B4/1000)</f>
        <v>3.8999999999999999E-5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42">
        <v>0</v>
      </c>
      <c r="B8" s="42">
        <v>76</v>
      </c>
      <c r="C8" s="3">
        <v>0</v>
      </c>
      <c r="D8" s="3">
        <v>0</v>
      </c>
    </row>
    <row r="9" spans="1:4" x14ac:dyDescent="0.25">
      <c r="A9" s="43">
        <v>60.1</v>
      </c>
      <c r="B9" s="43">
        <v>77.599999999999994</v>
      </c>
      <c r="C9" s="3">
        <f>(B9-B8)/B8</f>
        <v>2.1052631578947295E-2</v>
      </c>
      <c r="D9" s="3">
        <f>(A9*9.8/1000)/(C4)</f>
        <v>15102.051282051283</v>
      </c>
    </row>
    <row r="10" spans="1:4" x14ac:dyDescent="0.25">
      <c r="A10" s="43">
        <v>299.44</v>
      </c>
      <c r="B10" s="43">
        <v>78.2</v>
      </c>
      <c r="C10" s="3">
        <f>(B10-B8)/B8</f>
        <v>2.894736842105267E-2</v>
      </c>
      <c r="D10" s="3">
        <f>(A10*9.8/1000)/(C4)</f>
        <v>75243.897435897437</v>
      </c>
    </row>
    <row r="11" spans="1:4" x14ac:dyDescent="0.25">
      <c r="A11" s="43">
        <v>399.4</v>
      </c>
      <c r="B11" s="43">
        <v>80</v>
      </c>
      <c r="C11" s="3">
        <f>(B11-B8)/B8</f>
        <v>5.2631578947368418E-2</v>
      </c>
      <c r="D11" s="3">
        <f>(A11*9.8/1000)/(C4)</f>
        <v>100362.05128205128</v>
      </c>
    </row>
    <row r="12" spans="1:4" x14ac:dyDescent="0.25">
      <c r="A12" s="43">
        <v>499</v>
      </c>
      <c r="B12" s="43">
        <v>82.6</v>
      </c>
      <c r="C12" s="3">
        <f>(B12-B8)/B8</f>
        <v>8.6842105263157818E-2</v>
      </c>
      <c r="D12" s="3">
        <f>(A12*9.8/1000)/(C4)</f>
        <v>125389.74358974362</v>
      </c>
    </row>
    <row r="13" spans="1:4" x14ac:dyDescent="0.25">
      <c r="A13" s="43">
        <v>595.6</v>
      </c>
      <c r="B13" s="43">
        <v>84.7</v>
      </c>
      <c r="C13" s="3">
        <f>(B13-B8)/B8</f>
        <v>0.11447368421052635</v>
      </c>
      <c r="D13" s="3">
        <f>(A13*9.8/1000)/(C4)</f>
        <v>149663.58974358978</v>
      </c>
    </row>
    <row r="14" spans="1:4" x14ac:dyDescent="0.25">
      <c r="A14" s="43">
        <v>695.5</v>
      </c>
      <c r="B14" s="43">
        <v>87.6</v>
      </c>
      <c r="C14" s="3">
        <f>(B14-B8)/B8</f>
        <v>0.15263157894736834</v>
      </c>
      <c r="D14" s="3">
        <f>(A14*9.8/1000)/(C4)</f>
        <v>174766.66666666669</v>
      </c>
    </row>
    <row r="15" spans="1:4" x14ac:dyDescent="0.25">
      <c r="A15" s="43">
        <v>895</v>
      </c>
      <c r="B15" s="43">
        <v>91</v>
      </c>
      <c r="C15" s="3">
        <f>(B15-B8)/B8</f>
        <v>0.19736842105263158</v>
      </c>
      <c r="D15" s="3">
        <f>(A15*9.8/1000)/(C4)</f>
        <v>224897.43589743593</v>
      </c>
    </row>
    <row r="16" spans="1:4" x14ac:dyDescent="0.25">
      <c r="A16" s="43">
        <v>995.1</v>
      </c>
      <c r="B16" s="43">
        <v>96</v>
      </c>
      <c r="C16" s="3">
        <f>(B16-B8)/B8</f>
        <v>0.26315789473684209</v>
      </c>
      <c r="D16" s="3">
        <f>(A16*9.8/1000)/(C4)</f>
        <v>250050.76923076928</v>
      </c>
    </row>
    <row r="17" spans="1:4" x14ac:dyDescent="0.25">
      <c r="A17" s="43">
        <v>1194.97</v>
      </c>
      <c r="B17" s="43">
        <v>103.2</v>
      </c>
      <c r="C17" s="3">
        <f>(B17-B8)/B8</f>
        <v>0.35789473684210532</v>
      </c>
      <c r="D17" s="3">
        <f>(A17*9.8/1000)/(C4)</f>
        <v>300274.51282051287</v>
      </c>
    </row>
    <row r="18" spans="1:4" x14ac:dyDescent="0.25">
      <c r="A18" s="43">
        <v>1242.3</v>
      </c>
      <c r="B18" s="43">
        <v>104.5</v>
      </c>
      <c r="C18" s="3">
        <f>(B18-B8)/B8</f>
        <v>0.375</v>
      </c>
      <c r="D18" s="3">
        <f>(A18*9.8/1000)/(C4)</f>
        <v>312167.69230769231</v>
      </c>
    </row>
    <row r="20" spans="1:4" x14ac:dyDescent="0.25">
      <c r="A20" s="2" t="s">
        <v>11</v>
      </c>
      <c r="B20" s="18">
        <v>39.950000000000003</v>
      </c>
      <c r="C20" s="2" t="s">
        <v>12</v>
      </c>
      <c r="D20" s="1"/>
    </row>
    <row r="21" spans="1:4" x14ac:dyDescent="0.25">
      <c r="A21" s="2" t="s">
        <v>13</v>
      </c>
      <c r="B21" s="18">
        <v>1.98</v>
      </c>
      <c r="C21" s="3">
        <f>SLOPE(D8:D18,C8:C18)</f>
        <v>777884.18221407523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50CA-FD1B-46EE-A364-AA89F8CFE8EB}">
  <dimension ref="A1:D21"/>
  <sheetViews>
    <sheetView workbookViewId="0">
      <selection activeCell="I27" sqref="I27"/>
    </sheetView>
  </sheetViews>
  <sheetFormatPr defaultRowHeight="13.8" x14ac:dyDescent="0.25"/>
  <cols>
    <col min="1" max="1" width="18.88671875" customWidth="1"/>
    <col min="2" max="2" width="20.88671875" customWidth="1"/>
    <col min="3" max="3" width="18.5546875" customWidth="1"/>
    <col min="4" max="4" width="18.44140625" customWidth="1"/>
  </cols>
  <sheetData>
    <row r="1" spans="1:4" ht="14.4" x14ac:dyDescent="0.3">
      <c r="A1" s="6" t="s">
        <v>0</v>
      </c>
      <c r="B1" s="7" t="s">
        <v>30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0">
        <v>13</v>
      </c>
      <c r="C3" s="4" t="s">
        <v>3</v>
      </c>
      <c r="D3" s="1"/>
    </row>
    <row r="4" spans="1:4" x14ac:dyDescent="0.25">
      <c r="A4" s="12" t="s">
        <v>4</v>
      </c>
      <c r="B4" s="31">
        <v>3</v>
      </c>
      <c r="C4" s="5">
        <f>(B3/1000)*(B4/1000)</f>
        <v>3.8999999999999999E-5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68.5</v>
      </c>
      <c r="C8" s="3">
        <v>0</v>
      </c>
      <c r="D8" s="3">
        <v>0</v>
      </c>
    </row>
    <row r="9" spans="1:4" x14ac:dyDescent="0.25">
      <c r="A9" s="3">
        <v>216.1</v>
      </c>
      <c r="B9" s="3">
        <v>69</v>
      </c>
      <c r="C9" s="3">
        <f>(B9-B8)/B8</f>
        <v>7.2992700729927005E-3</v>
      </c>
      <c r="D9" s="3">
        <f>(A9*9.8/1000)/(C4)</f>
        <v>54302.051282051289</v>
      </c>
    </row>
    <row r="10" spans="1:4" x14ac:dyDescent="0.25">
      <c r="A10" s="3">
        <v>266.10000000000002</v>
      </c>
      <c r="B10" s="3">
        <v>69.5</v>
      </c>
      <c r="C10" s="3">
        <f>(B10-B8)/B8</f>
        <v>1.4598540145985401E-2</v>
      </c>
      <c r="D10" s="3">
        <f>(A10*9.8/1000)/(C4)</f>
        <v>66866.153846153844</v>
      </c>
    </row>
    <row r="11" spans="1:4" x14ac:dyDescent="0.25">
      <c r="A11" s="3">
        <v>316.10000000000002</v>
      </c>
      <c r="B11" s="3">
        <v>71</v>
      </c>
      <c r="C11" s="3">
        <f>(B11-B8)/B8</f>
        <v>3.6496350364963501E-2</v>
      </c>
      <c r="D11" s="3">
        <f>(A11*9.8/1000)/(C4)</f>
        <v>79430.256410256421</v>
      </c>
    </row>
    <row r="12" spans="1:4" x14ac:dyDescent="0.25">
      <c r="A12" s="3">
        <v>366.1</v>
      </c>
      <c r="B12" s="3">
        <v>72</v>
      </c>
      <c r="C12" s="3">
        <f>(B12-B8)/B8</f>
        <v>5.1094890510948905E-2</v>
      </c>
      <c r="D12" s="3">
        <f>(A12*9.8/1000)/(C4)</f>
        <v>91994.358974358998</v>
      </c>
    </row>
    <row r="13" spans="1:4" x14ac:dyDescent="0.25">
      <c r="A13" s="3">
        <v>416.1</v>
      </c>
      <c r="B13" s="3">
        <v>72.5</v>
      </c>
      <c r="C13" s="3">
        <f>(B13-B8)/B8</f>
        <v>5.8394160583941604E-2</v>
      </c>
      <c r="D13" s="3">
        <f>(A13*9.8/1000)/(C4)</f>
        <v>104558.46153846156</v>
      </c>
    </row>
    <row r="14" spans="1:4" x14ac:dyDescent="0.25">
      <c r="A14" s="3">
        <v>466.1</v>
      </c>
      <c r="B14" s="3">
        <v>74</v>
      </c>
      <c r="C14" s="3">
        <f>(B14-B8)/B8</f>
        <v>8.0291970802919707E-2</v>
      </c>
      <c r="D14" s="3">
        <f>(A14*9.8/1000)/(C4)</f>
        <v>117122.56410256412</v>
      </c>
    </row>
    <row r="15" spans="1:4" x14ac:dyDescent="0.25">
      <c r="A15" s="3">
        <v>516.1</v>
      </c>
      <c r="B15" s="3">
        <v>75</v>
      </c>
      <c r="C15" s="3">
        <f>(B15-B8)/B8</f>
        <v>9.4890510948905105E-2</v>
      </c>
      <c r="D15" s="3">
        <f>(A15*9.8/1000)/(C4)</f>
        <v>129686.6666666667</v>
      </c>
    </row>
    <row r="16" spans="1:4" x14ac:dyDescent="0.25">
      <c r="A16" s="3">
        <v>566.1</v>
      </c>
      <c r="B16" s="3">
        <v>76</v>
      </c>
      <c r="C16" s="3">
        <f>(B16-B8)/B8</f>
        <v>0.10948905109489052</v>
      </c>
      <c r="D16" s="3">
        <f>(A16*9.8/1000)/(C4)</f>
        <v>142250.76923076925</v>
      </c>
    </row>
    <row r="17" spans="1:4" x14ac:dyDescent="0.25">
      <c r="A17" s="3">
        <v>616.1</v>
      </c>
      <c r="B17" s="3">
        <v>77</v>
      </c>
      <c r="C17" s="3">
        <f>(B17-B8)/B8</f>
        <v>0.12408759124087591</v>
      </c>
      <c r="D17" s="3">
        <f>(A17*9.8/1000)/(C4)</f>
        <v>154814.87179487181</v>
      </c>
    </row>
    <row r="18" spans="1:4" x14ac:dyDescent="0.25">
      <c r="A18" s="3">
        <v>666.1</v>
      </c>
      <c r="B18" s="3">
        <v>80</v>
      </c>
      <c r="C18" s="3">
        <f>(B18-B8)/B8</f>
        <v>0.16788321167883211</v>
      </c>
      <c r="D18" s="3">
        <f>(A18*9.8/1000)/(C4)</f>
        <v>167378.97435897437</v>
      </c>
    </row>
    <row r="20" spans="1:4" x14ac:dyDescent="0.25">
      <c r="A20" s="2" t="s">
        <v>11</v>
      </c>
      <c r="B20" s="18">
        <v>40.049999999999997</v>
      </c>
      <c r="C20" s="2" t="s">
        <v>12</v>
      </c>
      <c r="D20" s="1"/>
    </row>
    <row r="21" spans="1:4" x14ac:dyDescent="0.25">
      <c r="A21" s="2" t="s">
        <v>13</v>
      </c>
      <c r="B21" s="18">
        <v>2.99</v>
      </c>
      <c r="C21" s="3">
        <f>SLOPE(D8:D18,C8:C18)</f>
        <v>872695.90288769314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8886-D2C0-4C88-8DAD-6B269E85968F}">
  <dimension ref="A1:D21"/>
  <sheetViews>
    <sheetView tabSelected="1" workbookViewId="0">
      <selection activeCell="H23" sqref="H23"/>
    </sheetView>
  </sheetViews>
  <sheetFormatPr defaultRowHeight="13.8" x14ac:dyDescent="0.25"/>
  <cols>
    <col min="1" max="1" width="17.88671875" customWidth="1"/>
    <col min="2" max="2" width="16.109375" customWidth="1"/>
    <col min="3" max="3" width="17.88671875" customWidth="1"/>
    <col min="4" max="4" width="24.21875" customWidth="1"/>
  </cols>
  <sheetData>
    <row r="1" spans="1:4" ht="14.4" x14ac:dyDescent="0.3">
      <c r="A1" s="6" t="s">
        <v>0</v>
      </c>
      <c r="B1" s="7" t="s">
        <v>31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0">
        <v>13</v>
      </c>
      <c r="C3" s="4" t="s">
        <v>3</v>
      </c>
      <c r="D3" s="1"/>
    </row>
    <row r="4" spans="1:4" x14ac:dyDescent="0.25">
      <c r="A4" s="12" t="s">
        <v>4</v>
      </c>
      <c r="B4" s="31">
        <v>4</v>
      </c>
      <c r="C4" s="5">
        <f>(B3/1000)*(B4/1000)</f>
        <v>5.1999999999999997E-5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69.5</v>
      </c>
      <c r="C8" s="3">
        <v>0</v>
      </c>
      <c r="D8" s="3">
        <v>0</v>
      </c>
    </row>
    <row r="9" spans="1:4" x14ac:dyDescent="0.25">
      <c r="A9" s="3">
        <v>4.9400000000000004</v>
      </c>
      <c r="B9" s="3">
        <v>69.599999999999994</v>
      </c>
      <c r="C9" s="3">
        <f>(B9-B8)/B8</f>
        <v>1.4388489208632276E-3</v>
      </c>
      <c r="D9" s="3">
        <f>(A9*9.8/1000)/(C4)</f>
        <v>931.00000000000011</v>
      </c>
    </row>
    <row r="10" spans="1:4" x14ac:dyDescent="0.25">
      <c r="A10" s="3">
        <v>104.27</v>
      </c>
      <c r="B10" s="3">
        <v>70</v>
      </c>
      <c r="C10" s="3">
        <f>(B10-B8)/B8</f>
        <v>7.1942446043165471E-3</v>
      </c>
      <c r="D10" s="3">
        <f>(A10*9.8/1000)/(C4)</f>
        <v>19650.884615384617</v>
      </c>
    </row>
    <row r="11" spans="1:4" x14ac:dyDescent="0.25">
      <c r="A11" s="3">
        <v>204.35</v>
      </c>
      <c r="B11" s="3">
        <v>70.900000000000006</v>
      </c>
      <c r="C11" s="3">
        <f>(B11-B8)/B8</f>
        <v>2.0143884892086412E-2</v>
      </c>
      <c r="D11" s="3">
        <f>(A11*9.8/1000)/(C4)</f>
        <v>38512.115384615383</v>
      </c>
    </row>
    <row r="12" spans="1:4" x14ac:dyDescent="0.25">
      <c r="A12" s="3">
        <v>304.48</v>
      </c>
      <c r="B12" s="3">
        <v>71.3</v>
      </c>
      <c r="C12" s="3">
        <f>(B12-B8)/B8</f>
        <v>2.5899280575539526E-2</v>
      </c>
      <c r="D12" s="3">
        <f>(A12*9.8/1000)/(C4)</f>
        <v>57382.769230769241</v>
      </c>
    </row>
    <row r="13" spans="1:4" x14ac:dyDescent="0.25">
      <c r="A13" s="3">
        <v>404.61</v>
      </c>
      <c r="B13" s="3">
        <v>72</v>
      </c>
      <c r="C13" s="3">
        <f>(B13-B8)/B8</f>
        <v>3.5971223021582732E-2</v>
      </c>
      <c r="D13" s="3">
        <f>(A13*9.8/1000)/(C4)</f>
        <v>76253.423076923093</v>
      </c>
    </row>
    <row r="14" spans="1:4" x14ac:dyDescent="0.25">
      <c r="A14" s="3">
        <v>504.74</v>
      </c>
      <c r="B14" s="3">
        <v>73</v>
      </c>
      <c r="C14" s="3">
        <f>(B14-B8)/B8</f>
        <v>5.0359712230215826E-2</v>
      </c>
      <c r="D14" s="3">
        <f>(A14*9.8/1000)/(C4)</f>
        <v>95124.076923076922</v>
      </c>
    </row>
    <row r="15" spans="1:4" x14ac:dyDescent="0.25">
      <c r="A15" s="3">
        <v>604.86</v>
      </c>
      <c r="B15" s="3">
        <v>73.8</v>
      </c>
      <c r="C15" s="3">
        <f>(B15-B8)/B8</f>
        <v>6.1870503597122262E-2</v>
      </c>
      <c r="D15" s="3">
        <f>(A15*9.8/1000)/(C4)</f>
        <v>113992.84615384617</v>
      </c>
    </row>
    <row r="16" spans="1:4" x14ac:dyDescent="0.25">
      <c r="A16" s="3">
        <v>706.38</v>
      </c>
      <c r="B16" s="3">
        <v>74.7</v>
      </c>
      <c r="C16" s="3">
        <f>(B16-B8)/B8</f>
        <v>7.4820143884892124E-2</v>
      </c>
      <c r="D16" s="3">
        <f>(A16*9.8/1000)/(C4)</f>
        <v>133125.46153846156</v>
      </c>
    </row>
    <row r="17" spans="1:4" x14ac:dyDescent="0.25">
      <c r="A17" s="3">
        <v>806.51</v>
      </c>
      <c r="B17" s="3">
        <v>75.099999999999994</v>
      </c>
      <c r="C17" s="3">
        <f>(B17-B8)/B8</f>
        <v>8.0575539568345247E-2</v>
      </c>
      <c r="D17" s="3">
        <f>(A17*9.8/1000)/(C4)</f>
        <v>151996.1153846154</v>
      </c>
    </row>
    <row r="18" spans="1:4" x14ac:dyDescent="0.25">
      <c r="A18" s="3">
        <v>906.33</v>
      </c>
      <c r="B18" s="3">
        <v>76</v>
      </c>
      <c r="C18" s="3">
        <f>(B18-B8)/B8</f>
        <v>9.3525179856115109E-2</v>
      </c>
      <c r="D18" s="3">
        <f>(A18*9.8/1000)/(C4)</f>
        <v>170808.34615384619</v>
      </c>
    </row>
    <row r="19" spans="1:4" x14ac:dyDescent="0.25">
      <c r="A19" s="3"/>
      <c r="B19" s="3"/>
    </row>
    <row r="20" spans="1:4" x14ac:dyDescent="0.25">
      <c r="A20" s="2" t="s">
        <v>11</v>
      </c>
      <c r="B20" s="18">
        <v>40.020000000000003</v>
      </c>
      <c r="C20" s="2" t="s">
        <v>12</v>
      </c>
      <c r="D20" s="1"/>
    </row>
    <row r="21" spans="1:4" x14ac:dyDescent="0.25">
      <c r="A21" s="2" t="s">
        <v>13</v>
      </c>
      <c r="B21" s="18">
        <v>4</v>
      </c>
      <c r="C21" s="3">
        <f>SLOPE(D8:D18,C8:C18)</f>
        <v>1801584.5376787579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3425-01E9-45F7-B5B5-8F95EC9C7EF0}">
  <dimension ref="A1:D21"/>
  <sheetViews>
    <sheetView workbookViewId="0">
      <selection activeCell="T18" sqref="T18"/>
    </sheetView>
  </sheetViews>
  <sheetFormatPr defaultRowHeight="13.8" x14ac:dyDescent="0.25"/>
  <cols>
    <col min="1" max="1" width="17.6640625" customWidth="1"/>
    <col min="2" max="2" width="15.88671875" customWidth="1"/>
    <col min="3" max="3" width="20.33203125" customWidth="1"/>
    <col min="4" max="4" width="16.21875" customWidth="1"/>
  </cols>
  <sheetData>
    <row r="1" spans="1:4" ht="14.4" x14ac:dyDescent="0.3">
      <c r="A1" s="6" t="s">
        <v>0</v>
      </c>
      <c r="B1" s="7" t="s">
        <v>32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0">
        <v>13</v>
      </c>
      <c r="C3" s="4" t="s">
        <v>3</v>
      </c>
      <c r="D3" s="1"/>
    </row>
    <row r="4" spans="1:4" x14ac:dyDescent="0.25">
      <c r="A4" s="12" t="s">
        <v>4</v>
      </c>
      <c r="B4" s="31">
        <v>4</v>
      </c>
      <c r="C4" s="5">
        <f>(B3/1000)*(B4/1000)</f>
        <v>5.1999999999999997E-5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75</v>
      </c>
      <c r="C8" s="3">
        <v>0</v>
      </c>
      <c r="D8" s="3">
        <v>0</v>
      </c>
    </row>
    <row r="9" spans="1:4" x14ac:dyDescent="0.25">
      <c r="A9" s="3">
        <v>4.8</v>
      </c>
      <c r="B9" s="3">
        <v>75</v>
      </c>
      <c r="C9" s="3">
        <f>(B9-B8)/B8</f>
        <v>0</v>
      </c>
      <c r="D9" s="3">
        <f>(A9*9.8/1000)/(C4)</f>
        <v>904.61538461538464</v>
      </c>
    </row>
    <row r="10" spans="1:4" x14ac:dyDescent="0.25">
      <c r="A10" s="3">
        <v>54.9</v>
      </c>
      <c r="B10" s="3">
        <v>75.3</v>
      </c>
      <c r="C10" s="3">
        <f>(B10-B8)/B8</f>
        <v>3.9999999999999619E-3</v>
      </c>
      <c r="D10" s="3">
        <f>(A10*9.8/1000)/(C4)</f>
        <v>10346.538461538461</v>
      </c>
    </row>
    <row r="11" spans="1:4" x14ac:dyDescent="0.25">
      <c r="A11" s="3">
        <v>157.86000000000001</v>
      </c>
      <c r="B11" s="3">
        <v>76</v>
      </c>
      <c r="C11" s="3">
        <f>(B11-B8)/B8</f>
        <v>1.3333333333333334E-2</v>
      </c>
      <c r="D11" s="3">
        <f>(A11*9.8/1000)/(C4)</f>
        <v>29750.538461538468</v>
      </c>
    </row>
    <row r="12" spans="1:4" x14ac:dyDescent="0.25">
      <c r="A12" s="3">
        <v>258.64</v>
      </c>
      <c r="B12" s="3">
        <v>77</v>
      </c>
      <c r="C12" s="3">
        <f>(B12-B8)/B8</f>
        <v>2.6666666666666668E-2</v>
      </c>
      <c r="D12" s="3">
        <f>(A12*9.8/1000)/(C4)</f>
        <v>48743.692307692312</v>
      </c>
    </row>
    <row r="13" spans="1:4" x14ac:dyDescent="0.25">
      <c r="A13" s="3">
        <v>458.11</v>
      </c>
      <c r="B13" s="3">
        <v>77.5</v>
      </c>
      <c r="C13" s="3">
        <f>(B13-B8)/B8</f>
        <v>3.3333333333333333E-2</v>
      </c>
      <c r="D13" s="3">
        <f>(A13*9.8/1000)/(C4)</f>
        <v>86336.11538461539</v>
      </c>
    </row>
    <row r="14" spans="1:4" x14ac:dyDescent="0.25">
      <c r="A14" s="3">
        <v>557.46</v>
      </c>
      <c r="B14" s="3">
        <v>78.5</v>
      </c>
      <c r="C14" s="3">
        <f>(B14-B8)/B8</f>
        <v>4.6666666666666669E-2</v>
      </c>
      <c r="D14" s="3">
        <f>(A14*9.8/1000)/(C4)</f>
        <v>105059.76923076925</v>
      </c>
    </row>
    <row r="15" spans="1:4" x14ac:dyDescent="0.25">
      <c r="A15" s="3">
        <v>657.46</v>
      </c>
      <c r="B15" s="3">
        <v>79.400000000000006</v>
      </c>
      <c r="C15" s="3">
        <f>(B15-B8)/B8</f>
        <v>5.8666666666666742E-2</v>
      </c>
      <c r="D15" s="3">
        <f>(A15*9.8/1000)/(C4)</f>
        <v>123905.92307692311</v>
      </c>
    </row>
    <row r="16" spans="1:4" x14ac:dyDescent="0.25">
      <c r="A16" s="3">
        <v>757.43</v>
      </c>
      <c r="B16" s="3">
        <v>80.2</v>
      </c>
      <c r="C16" s="3">
        <f>(B16-B8)/B8</f>
        <v>6.9333333333333372E-2</v>
      </c>
      <c r="D16" s="3">
        <f>(A16*9.8/1000)/(C4)</f>
        <v>142746.42307692309</v>
      </c>
    </row>
    <row r="17" spans="1:4" x14ac:dyDescent="0.25">
      <c r="A17" s="3">
        <v>857.41</v>
      </c>
      <c r="B17" s="3">
        <v>80.7</v>
      </c>
      <c r="C17" s="3">
        <f>(B17-B8)/B8</f>
        <v>7.600000000000004E-2</v>
      </c>
      <c r="D17" s="3">
        <f>(A17*9.8/1000)/(C4)</f>
        <v>161588.80769230772</v>
      </c>
    </row>
    <row r="18" spans="1:4" x14ac:dyDescent="0.25">
      <c r="A18" s="3">
        <v>957.4</v>
      </c>
      <c r="B18" s="3">
        <v>81.5</v>
      </c>
      <c r="C18" s="3">
        <f>(B18-B8)/B8</f>
        <v>8.666666666666667E-2</v>
      </c>
      <c r="D18" s="3">
        <f>(A18*9.8/1000)/(C4)</f>
        <v>180433.07692307697</v>
      </c>
    </row>
    <row r="19" spans="1:4" x14ac:dyDescent="0.25">
      <c r="A19" s="3"/>
      <c r="B19" s="3"/>
    </row>
    <row r="20" spans="1:4" x14ac:dyDescent="0.25">
      <c r="A20" s="2" t="s">
        <v>11</v>
      </c>
      <c r="B20" s="18">
        <v>40</v>
      </c>
      <c r="C20" s="2" t="s">
        <v>12</v>
      </c>
      <c r="D20" s="1"/>
    </row>
    <row r="21" spans="1:4" x14ac:dyDescent="0.25">
      <c r="A21" s="2" t="s">
        <v>13</v>
      </c>
      <c r="B21" s="18">
        <v>6</v>
      </c>
      <c r="C21" s="3">
        <f>SLOPE(D8:D18,C8:C18)</f>
        <v>2085512.822308209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6BEB-7275-42A2-961D-A5F763C977C1}">
  <dimension ref="A1:D21"/>
  <sheetViews>
    <sheetView workbookViewId="0">
      <selection sqref="A1:D21"/>
    </sheetView>
  </sheetViews>
  <sheetFormatPr defaultRowHeight="13.8" x14ac:dyDescent="0.25"/>
  <cols>
    <col min="1" max="1" width="22.33203125" customWidth="1"/>
    <col min="2" max="2" width="21.6640625" customWidth="1"/>
    <col min="3" max="3" width="22.44140625" customWidth="1"/>
    <col min="4" max="4" width="16" customWidth="1"/>
  </cols>
  <sheetData>
    <row r="1" spans="1:4" ht="14.4" x14ac:dyDescent="0.3">
      <c r="A1" s="6" t="s">
        <v>0</v>
      </c>
      <c r="B1" s="7" t="s">
        <v>15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">
        <v>13</v>
      </c>
      <c r="C3" s="4" t="s">
        <v>3</v>
      </c>
      <c r="D3" s="1"/>
    </row>
    <row r="4" spans="1:4" x14ac:dyDescent="0.25">
      <c r="A4" s="12" t="s">
        <v>4</v>
      </c>
      <c r="B4" s="3">
        <v>3</v>
      </c>
      <c r="C4" s="5">
        <f>(B3/1000)*(B4/1000)</f>
        <v>3.8999999999999999E-5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72</v>
      </c>
      <c r="C8" s="3">
        <v>0</v>
      </c>
      <c r="D8" s="3">
        <v>0</v>
      </c>
    </row>
    <row r="9" spans="1:4" x14ac:dyDescent="0.25">
      <c r="A9" s="3">
        <v>50</v>
      </c>
      <c r="B9" s="3">
        <v>72.5</v>
      </c>
      <c r="C9" s="3">
        <f>(B9-B8)/B8</f>
        <v>6.9444444444444441E-3</v>
      </c>
      <c r="D9" s="3">
        <f>(A9*9.8/1000)/(C4)</f>
        <v>12564.102564102566</v>
      </c>
    </row>
    <row r="10" spans="1:4" x14ac:dyDescent="0.25">
      <c r="A10" s="3">
        <v>100.76</v>
      </c>
      <c r="B10" s="3">
        <v>74</v>
      </c>
      <c r="C10" s="3">
        <f>(B10-B8)/B8</f>
        <v>2.7777777777777776E-2</v>
      </c>
      <c r="D10" s="3">
        <f>(A10*9.8/1000)/(C4)</f>
        <v>25319.179487179492</v>
      </c>
    </row>
    <row r="11" spans="1:4" x14ac:dyDescent="0.25">
      <c r="A11" s="3">
        <v>150.74</v>
      </c>
      <c r="B11" s="3">
        <v>75</v>
      </c>
      <c r="C11" s="3">
        <f>(B11-B8)/B8</f>
        <v>4.1666666666666664E-2</v>
      </c>
      <c r="D11" s="3">
        <f>(A11*9.8/1000)/(C4)</f>
        <v>37878.256410256414</v>
      </c>
    </row>
    <row r="12" spans="1:4" x14ac:dyDescent="0.25">
      <c r="A12" s="3">
        <v>201.36</v>
      </c>
      <c r="B12" s="3">
        <v>77</v>
      </c>
      <c r="C12" s="3">
        <f>(B12-B8)/B8</f>
        <v>6.9444444444444448E-2</v>
      </c>
      <c r="D12" s="3">
        <f>(A12*9.8/1000)/(C4)</f>
        <v>50598.153846153851</v>
      </c>
    </row>
    <row r="13" spans="1:4" x14ac:dyDescent="0.25">
      <c r="A13" s="3">
        <v>251.36</v>
      </c>
      <c r="B13" s="3">
        <v>78.5</v>
      </c>
      <c r="C13" s="3">
        <f>(B13-B8)/B8</f>
        <v>9.0277777777777776E-2</v>
      </c>
      <c r="D13" s="3">
        <f>(A13*9.8/1000)/(C4)</f>
        <v>63162.256410256428</v>
      </c>
    </row>
    <row r="14" spans="1:4" x14ac:dyDescent="0.25">
      <c r="A14" s="3">
        <v>301.43</v>
      </c>
      <c r="B14" s="3">
        <v>80.099999999999994</v>
      </c>
      <c r="C14" s="3">
        <f>(B14-B8)/B8</f>
        <v>0.11249999999999992</v>
      </c>
      <c r="D14" s="3">
        <f>(A14*9.8/1000)/(C4)</f>
        <v>75743.948717948719</v>
      </c>
    </row>
    <row r="15" spans="1:4" x14ac:dyDescent="0.25">
      <c r="A15" s="3">
        <v>351.61</v>
      </c>
      <c r="B15" s="3">
        <v>81.5</v>
      </c>
      <c r="C15" s="3">
        <f>(B15-B8)/B8</f>
        <v>0.13194444444444445</v>
      </c>
      <c r="D15" s="3">
        <f>(A15*9.8/1000)/(C4)</f>
        <v>88353.282051282062</v>
      </c>
    </row>
    <row r="16" spans="1:4" x14ac:dyDescent="0.25">
      <c r="A16" s="3">
        <v>401.3</v>
      </c>
      <c r="B16" s="3">
        <v>82.3</v>
      </c>
      <c r="C16" s="3">
        <f>(B16-B8)/B8</f>
        <v>0.14305555555555552</v>
      </c>
      <c r="D16" s="3">
        <f>(A16*9.8/1000)/(C4)</f>
        <v>100839.48717948719</v>
      </c>
    </row>
    <row r="17" spans="1:4" x14ac:dyDescent="0.25">
      <c r="A17" s="3">
        <v>450.55</v>
      </c>
      <c r="B17" s="3">
        <v>85.9</v>
      </c>
      <c r="C17" s="3">
        <f>(B17-B8)/B8</f>
        <v>0.19305555555555565</v>
      </c>
      <c r="D17" s="3">
        <f>(A17*9.8/1000)/(C4)</f>
        <v>113215.12820512822</v>
      </c>
    </row>
    <row r="18" spans="1:4" x14ac:dyDescent="0.25">
      <c r="A18" s="3">
        <v>500.56</v>
      </c>
      <c r="B18" s="3">
        <v>86.15</v>
      </c>
      <c r="C18" s="3">
        <f>(B18-B8)/B8</f>
        <v>0.19652777777777786</v>
      </c>
      <c r="D18" s="3">
        <f>(A18*9.8/1000)/(C4)</f>
        <v>125781.74358974359</v>
      </c>
    </row>
    <row r="20" spans="1:4" x14ac:dyDescent="0.25">
      <c r="A20" s="2" t="s">
        <v>11</v>
      </c>
      <c r="B20" s="18">
        <v>40</v>
      </c>
      <c r="C20" s="2" t="s">
        <v>12</v>
      </c>
      <c r="D20" s="1"/>
    </row>
    <row r="21" spans="1:4" x14ac:dyDescent="0.25">
      <c r="A21" s="2" t="s">
        <v>13</v>
      </c>
      <c r="B21" s="18">
        <v>3</v>
      </c>
      <c r="C21" s="3">
        <f>SLOPE(D8:D18,C8:C18)</f>
        <v>594144.70554506744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2699-44E5-4E8A-82D0-B46CC061897D}">
  <dimension ref="A1:D21"/>
  <sheetViews>
    <sheetView workbookViewId="0">
      <selection sqref="A1:D21"/>
    </sheetView>
  </sheetViews>
  <sheetFormatPr defaultRowHeight="13.8" x14ac:dyDescent="0.25"/>
  <cols>
    <col min="1" max="1" width="17" customWidth="1"/>
    <col min="2" max="2" width="14.33203125" customWidth="1"/>
    <col min="3" max="4" width="17.21875" customWidth="1"/>
  </cols>
  <sheetData>
    <row r="1" spans="1:4" ht="14.4" x14ac:dyDescent="0.3">
      <c r="A1" s="6" t="s">
        <v>0</v>
      </c>
      <c r="B1" s="7" t="s">
        <v>16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0">
        <v>13</v>
      </c>
      <c r="C3" s="4" t="s">
        <v>3</v>
      </c>
      <c r="D3" s="1"/>
    </row>
    <row r="4" spans="1:4" x14ac:dyDescent="0.25">
      <c r="A4" s="12" t="s">
        <v>4</v>
      </c>
      <c r="B4" s="19">
        <v>3.5</v>
      </c>
      <c r="C4" s="5">
        <f>(B3/1000)*(B4/1000)</f>
        <v>4.5500000000000001E-5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8.35</v>
      </c>
      <c r="B8" s="15">
        <v>86.1</v>
      </c>
      <c r="C8" s="3">
        <v>0</v>
      </c>
      <c r="D8" s="3">
        <v>0</v>
      </c>
    </row>
    <row r="9" spans="1:4" x14ac:dyDescent="0.25">
      <c r="A9" s="3">
        <v>57.07</v>
      </c>
      <c r="B9" s="3">
        <v>87.6</v>
      </c>
      <c r="C9" s="3">
        <f>(B9-B8)/B8</f>
        <v>1.7421602787456449E-2</v>
      </c>
      <c r="D9" s="3">
        <f>(A9*9.8/1000)/(C4)</f>
        <v>12292.000000000002</v>
      </c>
    </row>
    <row r="10" spans="1:4" x14ac:dyDescent="0.25">
      <c r="A10" s="3">
        <v>107.04</v>
      </c>
      <c r="B10" s="17">
        <v>89</v>
      </c>
      <c r="C10" s="3">
        <f>(B10-B8)/B8</f>
        <v>3.3681765389082532E-2</v>
      </c>
      <c r="D10" s="3">
        <f>(A10*9.8/1000)/(C4)</f>
        <v>23054.769230769234</v>
      </c>
    </row>
    <row r="11" spans="1:4" x14ac:dyDescent="0.25">
      <c r="A11" s="3">
        <v>157.38</v>
      </c>
      <c r="B11" s="3">
        <v>90.1</v>
      </c>
      <c r="C11" s="3">
        <f>(B11-B8)/B8</f>
        <v>4.6457607433217189E-2</v>
      </c>
      <c r="D11" s="3">
        <f>(A11*9.8/1000)/(C4)</f>
        <v>33897.230769230766</v>
      </c>
    </row>
    <row r="12" spans="1:4" x14ac:dyDescent="0.25">
      <c r="A12" s="3">
        <v>208.06</v>
      </c>
      <c r="B12" s="3">
        <v>92.3</v>
      </c>
      <c r="C12" s="3">
        <f>(B12-B8)/B8</f>
        <v>7.2009291521486676E-2</v>
      </c>
      <c r="D12" s="3">
        <f>(A12*9.8/1000)/(C4)</f>
        <v>44812.923076923078</v>
      </c>
    </row>
    <row r="13" spans="1:4" x14ac:dyDescent="0.25">
      <c r="A13" s="3">
        <v>258.36</v>
      </c>
      <c r="B13" s="3">
        <v>94.3</v>
      </c>
      <c r="C13" s="3">
        <f>(B13-B8)/B8</f>
        <v>9.5238095238095274E-2</v>
      </c>
      <c r="D13" s="3">
        <f>(A13*9.8/1000)/(C4)</f>
        <v>55646.769230769234</v>
      </c>
    </row>
    <row r="14" spans="1:4" x14ac:dyDescent="0.25">
      <c r="A14" s="3">
        <v>308.37</v>
      </c>
      <c r="B14" s="3">
        <v>95.5</v>
      </c>
      <c r="C14" s="3">
        <f>(B14-B8)/B8</f>
        <v>0.10917537746806047</v>
      </c>
      <c r="D14" s="3">
        <f>(A14*9.8/1000)/(C4)</f>
        <v>66418.153846153844</v>
      </c>
    </row>
    <row r="15" spans="1:4" x14ac:dyDescent="0.25">
      <c r="A15" s="3">
        <v>358.37</v>
      </c>
      <c r="B15" s="3">
        <v>97.3</v>
      </c>
      <c r="C15" s="3">
        <f>(B15-B8)/B8</f>
        <v>0.13008130081300817</v>
      </c>
      <c r="D15" s="3">
        <f>(A15*9.8/1000)/(C4)</f>
        <v>77187.38461538461</v>
      </c>
    </row>
    <row r="16" spans="1:4" x14ac:dyDescent="0.25">
      <c r="A16" s="3">
        <v>407.81</v>
      </c>
      <c r="B16" s="17">
        <v>99</v>
      </c>
      <c r="C16" s="3">
        <f>(B16-B8)/B8</f>
        <v>0.14982578397212551</v>
      </c>
      <c r="D16" s="3">
        <f>(A16*9.8/1000)/(C4)</f>
        <v>87836.000000000015</v>
      </c>
    </row>
    <row r="17" spans="1:4" x14ac:dyDescent="0.25">
      <c r="A17" s="3">
        <v>456.59</v>
      </c>
      <c r="B17" s="3">
        <v>100.2</v>
      </c>
      <c r="C17" s="3">
        <f>(B17-B8)/B8</f>
        <v>0.16376306620209069</v>
      </c>
      <c r="D17" s="3">
        <f>(A17*9.8/1000)/(C4)</f>
        <v>98342.461538461546</v>
      </c>
    </row>
    <row r="18" spans="1:4" x14ac:dyDescent="0.25">
      <c r="A18" s="3">
        <v>506.59</v>
      </c>
      <c r="B18" s="3">
        <v>104.1</v>
      </c>
      <c r="C18" s="3">
        <f>(B18-B8)/B8</f>
        <v>0.20905923344947736</v>
      </c>
      <c r="D18" s="3">
        <f>(A18*9.8/1000)/(C4)</f>
        <v>109111.69230769231</v>
      </c>
    </row>
    <row r="20" spans="1:4" x14ac:dyDescent="0.25">
      <c r="A20" s="2" t="s">
        <v>11</v>
      </c>
      <c r="B20" s="18"/>
      <c r="C20" s="2" t="s">
        <v>12</v>
      </c>
      <c r="D20" s="1"/>
    </row>
    <row r="21" spans="1:4" x14ac:dyDescent="0.25">
      <c r="A21" s="2" t="s">
        <v>13</v>
      </c>
      <c r="B21" s="18"/>
      <c r="C21" s="3">
        <f>SLOPE(D8:D18,C8:C18)</f>
        <v>539647.83556831477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1884-1E45-4C92-B896-06B7F777B70E}">
  <dimension ref="A1:D21"/>
  <sheetViews>
    <sheetView workbookViewId="0">
      <selection activeCell="A8" sqref="A8:B18"/>
    </sheetView>
  </sheetViews>
  <sheetFormatPr defaultRowHeight="13.8" x14ac:dyDescent="0.25"/>
  <cols>
    <col min="1" max="1" width="20.88671875" customWidth="1"/>
    <col min="2" max="2" width="17.5546875" customWidth="1"/>
    <col min="3" max="3" width="17.88671875" customWidth="1"/>
    <col min="4" max="4" width="23.44140625" customWidth="1"/>
  </cols>
  <sheetData>
    <row r="1" spans="1:4" ht="14.4" x14ac:dyDescent="0.3">
      <c r="A1" s="6" t="s">
        <v>0</v>
      </c>
      <c r="B1" s="7" t="s">
        <v>17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2">
        <v>13</v>
      </c>
      <c r="C3" s="4" t="s">
        <v>3</v>
      </c>
      <c r="D3" s="1"/>
    </row>
    <row r="4" spans="1:4" x14ac:dyDescent="0.25">
      <c r="A4" s="12" t="s">
        <v>4</v>
      </c>
      <c r="B4" s="22">
        <v>2.4</v>
      </c>
      <c r="C4" s="5">
        <f>(B3/1000)*(B4/1000)</f>
        <v>3.1199999999999993E-5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21" t="s">
        <v>7</v>
      </c>
      <c r="B7" s="23" t="s">
        <v>8</v>
      </c>
      <c r="C7" s="2" t="s">
        <v>9</v>
      </c>
      <c r="D7" s="2" t="s">
        <v>10</v>
      </c>
    </row>
    <row r="8" spans="1:4" x14ac:dyDescent="0.25">
      <c r="A8" s="22">
        <v>0</v>
      </c>
      <c r="B8" s="22">
        <v>66.5</v>
      </c>
      <c r="C8" s="3">
        <v>0</v>
      </c>
      <c r="D8" s="3">
        <v>0</v>
      </c>
    </row>
    <row r="9" spans="1:4" x14ac:dyDescent="0.25">
      <c r="A9" s="22">
        <v>15.89</v>
      </c>
      <c r="B9" s="22">
        <v>66.8</v>
      </c>
      <c r="C9" s="3">
        <f>(B9-B8)/B8</f>
        <v>4.5112781954886787E-3</v>
      </c>
      <c r="D9" s="3">
        <f>(A9*9.8/1000)/(C4)</f>
        <v>4991.089743589745</v>
      </c>
    </row>
    <row r="10" spans="1:4" x14ac:dyDescent="0.25">
      <c r="A10" s="22">
        <v>115.89</v>
      </c>
      <c r="B10" s="22">
        <v>67.2</v>
      </c>
      <c r="C10" s="3">
        <f>(B10-B8)/B8</f>
        <v>1.0526315789473727E-2</v>
      </c>
      <c r="D10" s="3">
        <f>(A10*9.8/1000)/(C4)</f>
        <v>36401.346153846156</v>
      </c>
    </row>
    <row r="11" spans="1:4" x14ac:dyDescent="0.25">
      <c r="A11" s="22">
        <v>218.22</v>
      </c>
      <c r="B11" s="22">
        <v>68</v>
      </c>
      <c r="C11" s="3">
        <f>(B11-B8)/B8</f>
        <v>2.2556390977443608E-2</v>
      </c>
      <c r="D11" s="3">
        <f>(A11*9.8/1000)/(C4)</f>
        <v>68543.461538461546</v>
      </c>
    </row>
    <row r="12" spans="1:4" x14ac:dyDescent="0.25">
      <c r="A12" s="22">
        <v>318.2</v>
      </c>
      <c r="B12" s="22">
        <v>71</v>
      </c>
      <c r="C12" s="3">
        <f>(B12-B8)/B8</f>
        <v>6.7669172932330823E-2</v>
      </c>
      <c r="D12" s="3">
        <f>(A12*9.8/1000)/(C4)</f>
        <v>99947.43589743592</v>
      </c>
    </row>
    <row r="13" spans="1:4" x14ac:dyDescent="0.25">
      <c r="A13" s="22">
        <v>421.15</v>
      </c>
      <c r="B13" s="22">
        <v>71.599999999999994</v>
      </c>
      <c r="C13" s="3">
        <f>(B13-B8)/B8</f>
        <v>7.6691729323308186E-2</v>
      </c>
      <c r="D13" s="3">
        <f>(A13*9.8/1000)/(C4)</f>
        <v>132284.2948717949</v>
      </c>
    </row>
    <row r="14" spans="1:4" x14ac:dyDescent="0.25">
      <c r="A14" s="22">
        <v>521.16999999999996</v>
      </c>
      <c r="B14" s="22">
        <v>74</v>
      </c>
      <c r="C14" s="3">
        <f>(B14-B8)/B8</f>
        <v>0.11278195488721804</v>
      </c>
      <c r="D14" s="3">
        <f>(A14*9.8/1000)/(C4)</f>
        <v>163700.8333333334</v>
      </c>
    </row>
    <row r="15" spans="1:4" x14ac:dyDescent="0.25">
      <c r="A15" s="22">
        <v>621.16999999999996</v>
      </c>
      <c r="B15" s="22">
        <v>75.2</v>
      </c>
      <c r="C15" s="3">
        <f>(B15-B8)/B8</f>
        <v>0.13082706766917299</v>
      </c>
      <c r="D15" s="3">
        <f>(A15*9.8/1000)/(C4)</f>
        <v>195111.08974358978</v>
      </c>
    </row>
    <row r="16" spans="1:4" x14ac:dyDescent="0.25">
      <c r="A16" s="22">
        <v>721.16</v>
      </c>
      <c r="B16" s="22">
        <v>76.400000000000006</v>
      </c>
      <c r="C16" s="3">
        <f>(B16-B8)/B8</f>
        <v>0.14887218045112791</v>
      </c>
      <c r="D16" s="3">
        <f>(A16*9.8/1000)/(C4)</f>
        <v>226518.20512820518</v>
      </c>
    </row>
    <row r="17" spans="1:4" x14ac:dyDescent="0.25">
      <c r="A17" s="22">
        <v>821.17</v>
      </c>
      <c r="B17" s="22">
        <v>78</v>
      </c>
      <c r="C17" s="3">
        <f>(B17-B8)/B8</f>
        <v>0.17293233082706766</v>
      </c>
      <c r="D17" s="3">
        <f>(A17*9.8/1000)/(C4)</f>
        <v>257931.60256410262</v>
      </c>
    </row>
    <row r="18" spans="1:4" x14ac:dyDescent="0.25">
      <c r="A18" s="22">
        <v>921.17</v>
      </c>
      <c r="B18" s="22">
        <v>78.599999999999994</v>
      </c>
      <c r="C18" s="3">
        <f>(B18-B8)/B8</f>
        <v>0.18195488721804504</v>
      </c>
      <c r="D18" s="3">
        <f>(A18*9.8/1000)/(C4)</f>
        <v>289341.85897435906</v>
      </c>
    </row>
    <row r="20" spans="1:4" x14ac:dyDescent="0.25">
      <c r="A20" s="2" t="s">
        <v>11</v>
      </c>
      <c r="B20" s="22">
        <v>40</v>
      </c>
      <c r="C20" s="2" t="s">
        <v>12</v>
      </c>
      <c r="D20" s="1"/>
    </row>
    <row r="21" spans="1:4" x14ac:dyDescent="0.25">
      <c r="A21" s="2" t="s">
        <v>13</v>
      </c>
      <c r="B21" s="22">
        <v>5</v>
      </c>
      <c r="C21" s="3">
        <f>SLOPE(D8:D18,C8:C18)</f>
        <v>1454393.3514664643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E278-6A38-415D-8A63-FDCF5DC62061}">
  <dimension ref="A1:D21"/>
  <sheetViews>
    <sheetView workbookViewId="0">
      <selection sqref="A1:D21"/>
    </sheetView>
  </sheetViews>
  <sheetFormatPr defaultRowHeight="13.8" x14ac:dyDescent="0.25"/>
  <cols>
    <col min="1" max="1" width="16.44140625" customWidth="1"/>
    <col min="2" max="2" width="17.6640625" customWidth="1"/>
    <col min="3" max="3" width="18.21875" customWidth="1"/>
    <col min="4" max="4" width="18.88671875" customWidth="1"/>
  </cols>
  <sheetData>
    <row r="1" spans="1:4" ht="14.4" x14ac:dyDescent="0.3">
      <c r="A1" s="6" t="s">
        <v>0</v>
      </c>
      <c r="B1" s="7" t="s">
        <v>18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4">
        <v>13</v>
      </c>
      <c r="C3" s="4" t="s">
        <v>3</v>
      </c>
      <c r="D3" s="1"/>
    </row>
    <row r="4" spans="1:4" x14ac:dyDescent="0.25">
      <c r="A4" s="12" t="s">
        <v>4</v>
      </c>
      <c r="B4" s="25">
        <v>2</v>
      </c>
      <c r="C4" s="5">
        <f>(B3/1000)*(B4/1000)</f>
        <v>2.5999999999999998E-5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26">
        <v>73</v>
      </c>
      <c r="C8" s="3">
        <v>0</v>
      </c>
      <c r="D8" s="3">
        <v>0</v>
      </c>
    </row>
    <row r="9" spans="1:4" x14ac:dyDescent="0.25">
      <c r="A9" s="27">
        <v>115.41</v>
      </c>
      <c r="B9" s="28">
        <v>74</v>
      </c>
      <c r="C9" s="3">
        <f>(B9-B8)/B8</f>
        <v>1.3698630136986301E-2</v>
      </c>
      <c r="D9" s="3">
        <f>(A9*9.8/1000)/(C4)</f>
        <v>43500.692307692312</v>
      </c>
    </row>
    <row r="10" spans="1:4" x14ac:dyDescent="0.25">
      <c r="A10" s="27">
        <v>217.09</v>
      </c>
      <c r="B10" s="3">
        <v>76.5</v>
      </c>
      <c r="C10" s="3">
        <f>(B10-B8)/B8</f>
        <v>4.7945205479452052E-2</v>
      </c>
      <c r="D10" s="3">
        <f>(A10*9.8/1000)/(C4)</f>
        <v>81826.23076923078</v>
      </c>
    </row>
    <row r="11" spans="1:4" x14ac:dyDescent="0.25">
      <c r="A11" s="3">
        <v>317.69</v>
      </c>
      <c r="B11" s="3">
        <v>78.3</v>
      </c>
      <c r="C11" s="3">
        <f>(B11-B8)/B8</f>
        <v>7.2602739726027363E-2</v>
      </c>
      <c r="D11" s="3">
        <f>(A11*9.8/1000)/(C4)</f>
        <v>119744.69230769231</v>
      </c>
    </row>
    <row r="12" spans="1:4" x14ac:dyDescent="0.25">
      <c r="A12" s="3">
        <v>417.94</v>
      </c>
      <c r="B12" s="3">
        <v>81.099999999999994</v>
      </c>
      <c r="C12" s="3">
        <f>(B12-B8)/B8</f>
        <v>0.11095890410958896</v>
      </c>
      <c r="D12" s="3">
        <f>(A12*9.8/1000)/(C4)</f>
        <v>157531.23076923081</v>
      </c>
    </row>
    <row r="13" spans="1:4" x14ac:dyDescent="0.25">
      <c r="A13" s="3">
        <v>519.35</v>
      </c>
      <c r="B13" s="3">
        <v>82.1</v>
      </c>
      <c r="C13" s="3">
        <f>(B13-B8)/B8</f>
        <v>0.12465753424657526</v>
      </c>
      <c r="D13" s="3">
        <f>(A13*9.8/1000)/(C4)</f>
        <v>195755.00000000006</v>
      </c>
    </row>
    <row r="14" spans="1:4" x14ac:dyDescent="0.25">
      <c r="A14" s="3">
        <v>619.28</v>
      </c>
      <c r="B14" s="3">
        <v>83.2</v>
      </c>
      <c r="C14" s="3">
        <f>(B14-B8)/B8</f>
        <v>0.13972602739726031</v>
      </c>
      <c r="D14" s="3">
        <f>(A14*9.8/1000)/(C4)</f>
        <v>233420.92307692309</v>
      </c>
    </row>
    <row r="15" spans="1:4" x14ac:dyDescent="0.25">
      <c r="A15" s="3">
        <v>719.29</v>
      </c>
      <c r="B15" s="28">
        <v>84</v>
      </c>
      <c r="C15" s="3">
        <f>(B15-B8)/B8</f>
        <v>0.15068493150684931</v>
      </c>
      <c r="D15" s="3">
        <f>(A15*9.8/1000)/(C4)</f>
        <v>271117</v>
      </c>
    </row>
    <row r="16" spans="1:4" x14ac:dyDescent="0.25">
      <c r="A16" s="3">
        <v>818.45</v>
      </c>
      <c r="B16" s="28">
        <v>85.1</v>
      </c>
      <c r="C16" s="3">
        <f>(B16-B8)/B8</f>
        <v>0.16575342465753418</v>
      </c>
      <c r="D16" s="3">
        <f>(A16*9.8/1000)/(C4)</f>
        <v>308492.69230769237</v>
      </c>
    </row>
    <row r="17" spans="1:4" x14ac:dyDescent="0.25">
      <c r="A17" s="3">
        <v>918.42</v>
      </c>
      <c r="B17" s="28">
        <v>88</v>
      </c>
      <c r="C17" s="3">
        <f>(B17-B8)/B8</f>
        <v>0.20547945205479451</v>
      </c>
      <c r="D17" s="3">
        <f>(A17*9.8/1000)/(C4)</f>
        <v>346173.69230769231</v>
      </c>
    </row>
    <row r="18" spans="1:4" x14ac:dyDescent="0.25">
      <c r="A18" s="3">
        <v>1018.31</v>
      </c>
      <c r="B18" s="3">
        <v>90.1</v>
      </c>
      <c r="C18" s="3">
        <f>(B18-B8)/B8</f>
        <v>0.23424657534246568</v>
      </c>
      <c r="D18" s="3">
        <f>(A18*9.8/1000)/(C4)</f>
        <v>383824.5384615385</v>
      </c>
    </row>
    <row r="20" spans="1:4" x14ac:dyDescent="0.25">
      <c r="A20" s="2" t="s">
        <v>11</v>
      </c>
      <c r="B20" s="18">
        <v>40</v>
      </c>
      <c r="C20" s="2" t="s">
        <v>12</v>
      </c>
      <c r="D20" s="1"/>
    </row>
    <row r="21" spans="1:4" x14ac:dyDescent="0.25">
      <c r="A21" s="2" t="s">
        <v>13</v>
      </c>
      <c r="B21" s="18">
        <v>6</v>
      </c>
      <c r="C21" s="3">
        <f>SLOPE(D8:D18,C8:C18)</f>
        <v>1662016.2909526504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BEA5-757B-42DB-876A-90E60E049BA3}">
  <dimension ref="A1:D21"/>
  <sheetViews>
    <sheetView workbookViewId="0">
      <selection activeCell="I6" sqref="I6"/>
    </sheetView>
  </sheetViews>
  <sheetFormatPr defaultRowHeight="13.8" x14ac:dyDescent="0.25"/>
  <cols>
    <col min="1" max="1" width="20.6640625" customWidth="1"/>
    <col min="2" max="2" width="19.6640625" customWidth="1"/>
    <col min="3" max="3" width="18.33203125" customWidth="1"/>
    <col min="4" max="4" width="23.6640625" customWidth="1"/>
  </cols>
  <sheetData>
    <row r="1" spans="1:4" ht="14.4" x14ac:dyDescent="0.3">
      <c r="A1" s="6" t="s">
        <v>0</v>
      </c>
      <c r="B1" s="7" t="s">
        <v>19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0">
        <v>13.9</v>
      </c>
      <c r="C3" s="4" t="s">
        <v>3</v>
      </c>
      <c r="D3" s="1"/>
    </row>
    <row r="4" spans="1:4" x14ac:dyDescent="0.25">
      <c r="A4" s="12" t="s">
        <v>4</v>
      </c>
      <c r="B4" s="31">
        <v>2.8</v>
      </c>
      <c r="C4" s="5">
        <f>(B3/1000)*(B4/1000)</f>
        <v>3.892E-5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53</v>
      </c>
      <c r="C8" s="3">
        <v>0</v>
      </c>
      <c r="D8" s="3">
        <v>0</v>
      </c>
    </row>
    <row r="9" spans="1:4" x14ac:dyDescent="0.25">
      <c r="A9" s="3">
        <v>108.37</v>
      </c>
      <c r="B9" s="3">
        <v>54.8</v>
      </c>
      <c r="C9" s="3">
        <f>(B9-B8)/B8</f>
        <v>3.396226415094334E-2</v>
      </c>
      <c r="D9" s="3">
        <f>(A9*9.8/1000)/(C4)</f>
        <v>27287.41007194245</v>
      </c>
    </row>
    <row r="10" spans="1:4" x14ac:dyDescent="0.25">
      <c r="A10" s="3">
        <v>208.32</v>
      </c>
      <c r="B10" s="3">
        <v>58.3</v>
      </c>
      <c r="C10" s="3">
        <f>(B10-B8)/B8</f>
        <v>9.999999999999995E-2</v>
      </c>
      <c r="D10" s="3">
        <f>(A10*9.8/1000)/(C4)</f>
        <v>52454.676258992811</v>
      </c>
    </row>
    <row r="11" spans="1:4" x14ac:dyDescent="0.25">
      <c r="A11" s="3">
        <v>308.29000000000002</v>
      </c>
      <c r="B11" s="3">
        <v>61.5</v>
      </c>
      <c r="C11" s="3">
        <f>(B11-B8)/B8</f>
        <v>0.16037735849056603</v>
      </c>
      <c r="D11" s="3">
        <f>(A11*9.8/1000)/(C4)</f>
        <v>77626.978417266204</v>
      </c>
    </row>
    <row r="12" spans="1:4" x14ac:dyDescent="0.25">
      <c r="A12" s="3">
        <v>408.14</v>
      </c>
      <c r="B12" s="3">
        <v>65.400000000000006</v>
      </c>
      <c r="C12" s="3">
        <f>(B12-B8)/B8</f>
        <v>0.23396226415094351</v>
      </c>
      <c r="D12" s="3">
        <f>(A12*9.8/1000)/(C4)</f>
        <v>102769.06474820145</v>
      </c>
    </row>
    <row r="13" spans="1:4" x14ac:dyDescent="0.25">
      <c r="A13" s="3">
        <v>507.27</v>
      </c>
      <c r="B13" s="3">
        <v>69.5</v>
      </c>
      <c r="C13" s="3">
        <f>(B13-B8)/B8</f>
        <v>0.31132075471698112</v>
      </c>
      <c r="D13" s="3">
        <f>(A13*9.8/1000)/(C4)</f>
        <v>127729.8561151079</v>
      </c>
    </row>
    <row r="14" spans="1:4" x14ac:dyDescent="0.25">
      <c r="A14" s="3">
        <v>607.24</v>
      </c>
      <c r="B14" s="3">
        <v>74.599999999999994</v>
      </c>
      <c r="C14" s="3">
        <f>(B14-B8)/B8</f>
        <v>0.40754716981132066</v>
      </c>
      <c r="D14" s="3">
        <f>(A14*9.8/1000)/(C4)</f>
        <v>152902.1582733813</v>
      </c>
    </row>
    <row r="15" spans="1:4" x14ac:dyDescent="0.25">
      <c r="A15" s="3">
        <v>707.23</v>
      </c>
      <c r="B15" s="3">
        <v>79.099999999999994</v>
      </c>
      <c r="C15" s="3">
        <f>(B15-B8)/B8</f>
        <v>0.49245283018867914</v>
      </c>
      <c r="D15" s="3">
        <f>(A15*9.8/1000)/(C4)</f>
        <v>178079.4964028777</v>
      </c>
    </row>
    <row r="16" spans="1:4" x14ac:dyDescent="0.25">
      <c r="A16" s="3"/>
      <c r="B16" s="3"/>
      <c r="C16" s="3"/>
      <c r="D16" s="3">
        <f>(A16*9.8/1000)/(C4)</f>
        <v>0</v>
      </c>
    </row>
    <row r="17" spans="1:4" x14ac:dyDescent="0.25">
      <c r="A17" s="3"/>
      <c r="B17" s="28"/>
      <c r="C17" s="3"/>
      <c r="D17" s="3">
        <f>(A17*9.8/1000)/(C4)</f>
        <v>0</v>
      </c>
    </row>
    <row r="18" spans="1:4" x14ac:dyDescent="0.25">
      <c r="A18" s="3"/>
      <c r="B18" s="3"/>
      <c r="C18" s="3"/>
      <c r="D18" s="3">
        <f>(A18*9.8/1000)/(C4)</f>
        <v>0</v>
      </c>
    </row>
    <row r="20" spans="1:4" x14ac:dyDescent="0.25">
      <c r="A20" s="2" t="s">
        <v>11</v>
      </c>
      <c r="B20" s="18">
        <v>40.159999999999997</v>
      </c>
      <c r="C20" s="2" t="s">
        <v>12</v>
      </c>
      <c r="D20" s="1"/>
    </row>
    <row r="21" spans="1:4" x14ac:dyDescent="0.25">
      <c r="A21" s="2" t="s">
        <v>13</v>
      </c>
      <c r="B21" s="18">
        <v>2</v>
      </c>
      <c r="C21" s="3">
        <f>SLOPE(D8:D18,C8:C18)</f>
        <v>347840.53227849037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90DA-7E4B-4567-B2D5-D77BE83D5AD1}">
  <dimension ref="A1:D21"/>
  <sheetViews>
    <sheetView workbookViewId="0">
      <selection activeCell="A8" sqref="A8:B18"/>
    </sheetView>
  </sheetViews>
  <sheetFormatPr defaultRowHeight="13.8" x14ac:dyDescent="0.25"/>
  <cols>
    <col min="1" max="1" width="18.5546875" customWidth="1"/>
    <col min="2" max="2" width="16.33203125" customWidth="1"/>
    <col min="3" max="3" width="17.109375" customWidth="1"/>
    <col min="4" max="4" width="21.44140625" customWidth="1"/>
  </cols>
  <sheetData>
    <row r="1" spans="1:4" ht="14.4" x14ac:dyDescent="0.3">
      <c r="A1" s="6" t="s">
        <v>0</v>
      </c>
      <c r="B1" s="7" t="s">
        <v>20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13">
        <v>13</v>
      </c>
      <c r="C3" s="4" t="s">
        <v>3</v>
      </c>
      <c r="D3" s="1"/>
    </row>
    <row r="4" spans="1:4" x14ac:dyDescent="0.25">
      <c r="A4" s="12" t="s">
        <v>4</v>
      </c>
      <c r="B4" s="13">
        <v>3</v>
      </c>
      <c r="C4" s="5">
        <f>(B3/1000)*(B4/1000)</f>
        <v>3.8999999999999999E-5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55</v>
      </c>
      <c r="C8" s="3">
        <v>0</v>
      </c>
      <c r="D8" s="3">
        <v>0</v>
      </c>
    </row>
    <row r="9" spans="1:4" x14ac:dyDescent="0.25">
      <c r="A9" s="3">
        <v>119.5</v>
      </c>
      <c r="B9" s="3">
        <v>58</v>
      </c>
      <c r="C9" s="3">
        <f>(B9-B8)/B8</f>
        <v>5.4545454545454543E-2</v>
      </c>
      <c r="D9" s="3">
        <f>(A9*9.8/1000)/(C4)</f>
        <v>30028.205128205129</v>
      </c>
    </row>
    <row r="10" spans="1:4" x14ac:dyDescent="0.25">
      <c r="A10" s="3">
        <v>169.5</v>
      </c>
      <c r="B10" s="3">
        <v>63</v>
      </c>
      <c r="C10" s="3">
        <f>(B10-B8)/B8</f>
        <v>0.14545454545454545</v>
      </c>
      <c r="D10" s="3">
        <f>(A10*9.8/1000)/(C4)</f>
        <v>42592.307692307702</v>
      </c>
    </row>
    <row r="11" spans="1:4" x14ac:dyDescent="0.25">
      <c r="A11" s="3">
        <v>369.5</v>
      </c>
      <c r="B11" s="3">
        <v>65</v>
      </c>
      <c r="C11" s="3">
        <f>(B11-B8)/B8</f>
        <v>0.18181818181818182</v>
      </c>
      <c r="D11" s="3">
        <f>(A11*9.8/1000)/(C4)</f>
        <v>92848.717948717953</v>
      </c>
    </row>
    <row r="12" spans="1:4" x14ac:dyDescent="0.25">
      <c r="A12" s="3">
        <v>469.5</v>
      </c>
      <c r="B12" s="3">
        <v>67</v>
      </c>
      <c r="C12" s="3">
        <f>(B12-B8)/B8</f>
        <v>0.21818181818181817</v>
      </c>
      <c r="D12" s="3">
        <f>(A12*9.8/1000)/(C4)</f>
        <v>117976.92307692309</v>
      </c>
    </row>
    <row r="13" spans="1:4" x14ac:dyDescent="0.25">
      <c r="A13" s="3">
        <v>669.5</v>
      </c>
      <c r="B13" s="3">
        <v>73</v>
      </c>
      <c r="C13" s="3">
        <f>(B13-B8)/B8</f>
        <v>0.32727272727272727</v>
      </c>
      <c r="D13" s="3">
        <f>(A13*9.8/1000)/(C4)</f>
        <v>168233.33333333334</v>
      </c>
    </row>
    <row r="14" spans="1:4" x14ac:dyDescent="0.25">
      <c r="A14" s="3">
        <v>869.5</v>
      </c>
      <c r="B14" s="3">
        <v>77</v>
      </c>
      <c r="C14" s="3">
        <f>(B14-B8)/B8</f>
        <v>0.4</v>
      </c>
      <c r="D14" s="3">
        <f>(A14*9.8/1000)/(C4)</f>
        <v>218489.74358974362</v>
      </c>
    </row>
    <row r="15" spans="1:4" x14ac:dyDescent="0.25">
      <c r="A15" s="3">
        <v>1069.5</v>
      </c>
      <c r="B15" s="3">
        <v>83</v>
      </c>
      <c r="C15" s="3">
        <f>(B15-B8)/B8</f>
        <v>0.50909090909090904</v>
      </c>
      <c r="D15" s="3">
        <f>(A15*9.8/1000)/(C4)</f>
        <v>268746.15384615381</v>
      </c>
    </row>
    <row r="16" spans="1:4" x14ac:dyDescent="0.25">
      <c r="A16" s="3">
        <v>1269.5</v>
      </c>
      <c r="B16" s="3">
        <v>88</v>
      </c>
      <c r="C16" s="3">
        <f>(B16-B8)/B8</f>
        <v>0.6</v>
      </c>
      <c r="D16" s="3">
        <f>(A16*9.8/1000)/(C4)</f>
        <v>319002.56410256412</v>
      </c>
    </row>
    <row r="17" spans="1:4" x14ac:dyDescent="0.25">
      <c r="A17" s="3">
        <v>1469.5</v>
      </c>
      <c r="B17" s="3">
        <v>95</v>
      </c>
      <c r="C17" s="3">
        <f>(B17-B8)/B8</f>
        <v>0.72727272727272729</v>
      </c>
      <c r="D17" s="3">
        <f>(A17*9.8/1000)/(C4)</f>
        <v>369258.97435897437</v>
      </c>
    </row>
    <row r="18" spans="1:4" x14ac:dyDescent="0.25">
      <c r="A18" s="3">
        <v>1669.5</v>
      </c>
      <c r="B18" s="3">
        <v>98.7</v>
      </c>
      <c r="C18" s="3">
        <f>(B18-B8)/B8</f>
        <v>0.79454545454545455</v>
      </c>
      <c r="D18" s="3">
        <f>(A18*9.8/1000)/(C4)</f>
        <v>419515.38461538462</v>
      </c>
    </row>
    <row r="20" spans="1:4" x14ac:dyDescent="0.25">
      <c r="A20" s="2" t="s">
        <v>11</v>
      </c>
      <c r="B20" s="18">
        <v>40</v>
      </c>
      <c r="C20" s="2" t="s">
        <v>12</v>
      </c>
      <c r="D20" s="1"/>
    </row>
    <row r="21" spans="1:4" x14ac:dyDescent="0.25">
      <c r="A21" s="2" t="s">
        <v>13</v>
      </c>
      <c r="B21" s="18">
        <v>6</v>
      </c>
      <c r="C21" s="3">
        <f>SLOPE(D8:D18,C8:C18)</f>
        <v>531672.75102184969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17FE-B4BA-425C-831A-93B2FCACA800}">
  <dimension ref="A1:D21"/>
  <sheetViews>
    <sheetView workbookViewId="0">
      <selection activeCell="D23" sqref="D23"/>
    </sheetView>
  </sheetViews>
  <sheetFormatPr defaultRowHeight="13.8" x14ac:dyDescent="0.25"/>
  <cols>
    <col min="1" max="1" width="19.109375" customWidth="1"/>
    <col min="2" max="2" width="17.77734375" customWidth="1"/>
    <col min="3" max="3" width="18.5546875" customWidth="1"/>
    <col min="4" max="4" width="19" customWidth="1"/>
  </cols>
  <sheetData>
    <row r="1" spans="1:4" ht="14.4" x14ac:dyDescent="0.3">
      <c r="A1" s="6" t="s">
        <v>0</v>
      </c>
      <c r="B1" s="7" t="s">
        <v>21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30">
        <v>13</v>
      </c>
      <c r="C3" s="4" t="s">
        <v>3</v>
      </c>
      <c r="D3" s="1"/>
    </row>
    <row r="4" spans="1:4" x14ac:dyDescent="0.25">
      <c r="A4" s="12" t="s">
        <v>4</v>
      </c>
      <c r="B4" s="31">
        <v>2.4</v>
      </c>
      <c r="C4" s="5">
        <f>(B3/1000)*(B4/1000)</f>
        <v>3.1199999999999993E-5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5">
        <v>0</v>
      </c>
      <c r="B8" s="15">
        <v>75.2</v>
      </c>
      <c r="C8" s="3">
        <v>0</v>
      </c>
      <c r="D8" s="3">
        <v>0</v>
      </c>
    </row>
    <row r="9" spans="1:4" x14ac:dyDescent="0.25">
      <c r="A9" s="3">
        <v>208.84</v>
      </c>
      <c r="B9" s="3">
        <v>79</v>
      </c>
      <c r="C9" s="3">
        <f>(B9-B8)/B8</f>
        <v>5.0531914893616983E-2</v>
      </c>
      <c r="D9" s="3">
        <f>(A9*9.8/1000)/(C4)</f>
        <v>65597.179487179514</v>
      </c>
    </row>
    <row r="10" spans="1:4" x14ac:dyDescent="0.25">
      <c r="A10" s="3">
        <v>308.99</v>
      </c>
      <c r="B10" s="3">
        <v>81</v>
      </c>
      <c r="C10" s="3">
        <f>(B10-B8)/B8</f>
        <v>7.7127659574468044E-2</v>
      </c>
      <c r="D10" s="3">
        <f>(A10*9.8/1000)/(C4)</f>
        <v>97054.551282051325</v>
      </c>
    </row>
    <row r="11" spans="1:4" x14ac:dyDescent="0.25">
      <c r="A11" s="3">
        <v>409.11</v>
      </c>
      <c r="B11" s="3">
        <v>83.4</v>
      </c>
      <c r="C11" s="3">
        <f>(B11-B8)/B8</f>
        <v>0.10904255319148939</v>
      </c>
      <c r="D11" s="3">
        <f>(A11*9.8/1000)/(C4)</f>
        <v>128502.50000000003</v>
      </c>
    </row>
    <row r="12" spans="1:4" x14ac:dyDescent="0.25">
      <c r="A12" s="3">
        <v>509.26</v>
      </c>
      <c r="B12" s="3">
        <v>85.1</v>
      </c>
      <c r="C12" s="3">
        <f>(B12-B8)/B8</f>
        <v>0.13164893617021264</v>
      </c>
      <c r="D12" s="3">
        <f>(A12*9.8/1000)/(C4)</f>
        <v>159959.87179487187</v>
      </c>
    </row>
    <row r="13" spans="1:4" x14ac:dyDescent="0.25">
      <c r="A13" s="3">
        <v>609.70000000000005</v>
      </c>
      <c r="B13" s="3">
        <v>86.8</v>
      </c>
      <c r="C13" s="3">
        <f>(B13-B8)/B8</f>
        <v>0.15425531914893609</v>
      </c>
      <c r="D13" s="3">
        <f>(A13*9.8/1000)/(C4)</f>
        <v>191508.3333333334</v>
      </c>
    </row>
    <row r="14" spans="1:4" x14ac:dyDescent="0.25">
      <c r="A14" s="3">
        <v>710.18</v>
      </c>
      <c r="B14" s="3">
        <v>87.5</v>
      </c>
      <c r="C14" s="3">
        <f>(B14-B8)/B8</f>
        <v>0.16356382978723399</v>
      </c>
      <c r="D14" s="3">
        <f>(A14*9.8/1000)/(C4)</f>
        <v>223069.35897435903</v>
      </c>
    </row>
    <row r="15" spans="1:4" x14ac:dyDescent="0.25">
      <c r="A15" s="3">
        <v>810.3</v>
      </c>
      <c r="B15" s="3">
        <v>88.4</v>
      </c>
      <c r="C15" s="3">
        <f>(B15-B8)/B8</f>
        <v>0.17553191489361705</v>
      </c>
      <c r="D15" s="3">
        <f>(A15*9.8/1000)/(C4)</f>
        <v>254517.30769230778</v>
      </c>
    </row>
    <row r="16" spans="1:4" x14ac:dyDescent="0.25">
      <c r="A16" s="3">
        <v>910.43</v>
      </c>
      <c r="B16" s="3">
        <v>89.5</v>
      </c>
      <c r="C16" s="3">
        <f>(B16-B8)/B8</f>
        <v>0.19015957446808507</v>
      </c>
      <c r="D16" s="3">
        <f>(A16*9.8/1000)/(C4)</f>
        <v>285968.3974358975</v>
      </c>
    </row>
    <row r="17" spans="1:4" x14ac:dyDescent="0.25">
      <c r="A17" s="3">
        <v>1010.81</v>
      </c>
      <c r="B17" s="3">
        <v>90.7</v>
      </c>
      <c r="C17" s="3">
        <f>(B17-B8)/B8</f>
        <v>0.20611702127659573</v>
      </c>
      <c r="D17" s="3">
        <f>(A17*9.8/1000)/(C4)</f>
        <v>317498.01282051293</v>
      </c>
    </row>
    <row r="18" spans="1:4" x14ac:dyDescent="0.25">
      <c r="A18" s="3">
        <v>1110.81</v>
      </c>
      <c r="B18" s="3">
        <v>92.1</v>
      </c>
      <c r="C18" s="3">
        <f>(B18-B8)/B8</f>
        <v>0.22473404255319138</v>
      </c>
      <c r="D18" s="3">
        <f>(A18*9.8/1000)/(C4)</f>
        <v>348908.26923076931</v>
      </c>
    </row>
    <row r="20" spans="1:4" x14ac:dyDescent="0.25">
      <c r="A20" s="2" t="s">
        <v>11</v>
      </c>
      <c r="B20" s="18">
        <v>40</v>
      </c>
      <c r="C20" s="2" t="s">
        <v>12</v>
      </c>
      <c r="D20" s="1"/>
    </row>
    <row r="21" spans="1:4" x14ac:dyDescent="0.25">
      <c r="A21" s="2" t="s">
        <v>13</v>
      </c>
      <c r="B21" s="18">
        <v>4</v>
      </c>
      <c r="C21" s="3">
        <f>SLOPE(D8:D18,C8:C18)</f>
        <v>1559453.8673911418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F9E4-49AE-474A-8CFC-80136C4D6E03}">
  <dimension ref="A1:D21"/>
  <sheetViews>
    <sheetView workbookViewId="0">
      <selection sqref="A1:E21"/>
    </sheetView>
  </sheetViews>
  <sheetFormatPr defaultRowHeight="13.8" x14ac:dyDescent="0.25"/>
  <cols>
    <col min="1" max="1" width="22.33203125" customWidth="1"/>
    <col min="2" max="2" width="18.77734375" customWidth="1"/>
    <col min="3" max="3" width="16" customWidth="1"/>
    <col min="4" max="4" width="18.33203125" customWidth="1"/>
  </cols>
  <sheetData>
    <row r="1" spans="1:4" ht="14.4" x14ac:dyDescent="0.3">
      <c r="A1" s="6" t="s">
        <v>0</v>
      </c>
      <c r="B1" s="7" t="s">
        <v>22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9">
        <v>12.4</v>
      </c>
      <c r="C3" s="4" t="s">
        <v>3</v>
      </c>
      <c r="D3" s="1"/>
    </row>
    <row r="4" spans="1:4" x14ac:dyDescent="0.25">
      <c r="A4" s="12" t="s">
        <v>4</v>
      </c>
      <c r="B4" s="32">
        <v>3.37</v>
      </c>
      <c r="C4" s="5">
        <f>(B3/1000)*(B4/1000)</f>
        <v>4.1788E-5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4" t="s">
        <v>5</v>
      </c>
      <c r="B6" s="14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33">
        <v>0</v>
      </c>
      <c r="B8" s="33">
        <v>57.1</v>
      </c>
      <c r="C8" s="3">
        <v>0</v>
      </c>
      <c r="D8" s="3">
        <v>0</v>
      </c>
    </row>
    <row r="9" spans="1:4" x14ac:dyDescent="0.25">
      <c r="A9" s="34">
        <v>54.99</v>
      </c>
      <c r="B9" s="35">
        <v>58</v>
      </c>
      <c r="C9" s="3">
        <f>(B9-B8)/B8</f>
        <v>1.5761821366024494E-2</v>
      </c>
      <c r="D9" s="3">
        <f>(A9*9.8/1000)/(C4)</f>
        <v>12896.094572604576</v>
      </c>
    </row>
    <row r="10" spans="1:4" x14ac:dyDescent="0.25">
      <c r="A10" s="34">
        <v>104.87</v>
      </c>
      <c r="B10" s="3">
        <v>58.7</v>
      </c>
      <c r="C10" s="3">
        <f>(B10-B8)/B8</f>
        <v>2.8021015761821391E-2</v>
      </c>
      <c r="D10" s="3">
        <f>(A10*9.8/1000)/(C4)</f>
        <v>24593.806834497944</v>
      </c>
    </row>
    <row r="11" spans="1:4" x14ac:dyDescent="0.25">
      <c r="A11" s="34">
        <v>204.82</v>
      </c>
      <c r="B11" s="35">
        <v>59.9</v>
      </c>
      <c r="C11" s="3">
        <f>(B11-B8)/B8</f>
        <v>4.9036777583187342E-2</v>
      </c>
      <c r="D11" s="3">
        <f>(A11*9.8/1000)/(C4)</f>
        <v>48033.789604671205</v>
      </c>
    </row>
    <row r="12" spans="1:4" x14ac:dyDescent="0.25">
      <c r="A12" s="34">
        <v>304.77999999999997</v>
      </c>
      <c r="B12" s="35">
        <v>60.8</v>
      </c>
      <c r="C12" s="3">
        <f>(B12-B8)/B8</f>
        <v>6.4798598949211833E-2</v>
      </c>
      <c r="D12" s="3">
        <f>(A12*9.8/1000)/(C4)</f>
        <v>71476.117545706904</v>
      </c>
    </row>
    <row r="13" spans="1:4" x14ac:dyDescent="0.25">
      <c r="A13" s="34">
        <v>404.72</v>
      </c>
      <c r="B13" s="35">
        <v>61.1</v>
      </c>
      <c r="C13" s="3">
        <f>(B13-B8)/B8</f>
        <v>7.0052539404553416E-2</v>
      </c>
      <c r="D13" s="3">
        <f>(A13*9.8/1000)/(C4)</f>
        <v>94913.755145017727</v>
      </c>
    </row>
    <row r="14" spans="1:4" x14ac:dyDescent="0.25">
      <c r="A14" s="34">
        <v>504.06</v>
      </c>
      <c r="B14" s="35">
        <v>62</v>
      </c>
      <c r="C14" s="3">
        <f>(B14-B8)/B8</f>
        <v>8.5814360770577913E-2</v>
      </c>
      <c r="D14" s="3">
        <f>(A14*9.8/1000)/(C4)</f>
        <v>118210.6824925816</v>
      </c>
    </row>
    <row r="15" spans="1:4" x14ac:dyDescent="0.25">
      <c r="A15" s="34">
        <v>554.04</v>
      </c>
      <c r="B15" s="35">
        <v>62.2</v>
      </c>
      <c r="C15" s="3">
        <f>(B15-B8)/B8</f>
        <v>8.9316987740805626E-2</v>
      </c>
      <c r="D15" s="3">
        <f>(A15*9.8/1000)/(C4)</f>
        <v>129931.84646309944</v>
      </c>
    </row>
    <row r="16" spans="1:4" x14ac:dyDescent="0.25">
      <c r="A16" s="34">
        <v>604</v>
      </c>
      <c r="B16" s="35">
        <v>62.9</v>
      </c>
      <c r="C16" s="3">
        <f>(B16-B8)/B8</f>
        <v>0.1015761821366024</v>
      </c>
      <c r="D16" s="3">
        <f>(A16*9.8/1000)/(C4)</f>
        <v>141648.32009189244</v>
      </c>
    </row>
    <row r="17" spans="1:4" x14ac:dyDescent="0.25">
      <c r="A17" s="34">
        <v>704.45</v>
      </c>
      <c r="B17" s="35">
        <v>63.5</v>
      </c>
      <c r="C17" s="3">
        <f>(B17-B8)/B8</f>
        <v>0.11208406304728544</v>
      </c>
      <c r="D17" s="3">
        <f>(A17*9.8/1000)/(C4)</f>
        <v>165205.56140518811</v>
      </c>
    </row>
    <row r="18" spans="1:4" x14ac:dyDescent="0.25">
      <c r="A18" s="34">
        <v>804.42</v>
      </c>
      <c r="B18" s="35">
        <v>64</v>
      </c>
      <c r="C18" s="3">
        <f>(B18-B8)/B8</f>
        <v>0.12084063047285461</v>
      </c>
      <c r="D18" s="3">
        <f>(A18*9.8/1000)/(C4)</f>
        <v>188650.23451708624</v>
      </c>
    </row>
    <row r="20" spans="1:4" x14ac:dyDescent="0.25">
      <c r="A20" s="2" t="s">
        <v>11</v>
      </c>
      <c r="B20" s="18">
        <v>39.984999999999999</v>
      </c>
      <c r="C20" s="2" t="s">
        <v>12</v>
      </c>
      <c r="D20" s="1"/>
    </row>
    <row r="21" spans="1:4" x14ac:dyDescent="0.25">
      <c r="A21" s="2" t="s">
        <v>13</v>
      </c>
      <c r="B21" s="18">
        <v>4.516</v>
      </c>
      <c r="C21" s="3">
        <f>SLOPE(D8:D18,C8:C18)</f>
        <v>1583080.1808708443</v>
      </c>
      <c r="D21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  <vt:lpstr>M17</vt:lpstr>
      <vt:lpstr>M18</vt:lpstr>
      <vt:lpstr>M20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Yu</dc:creator>
  <cp:lastModifiedBy>Hong Yu</cp:lastModifiedBy>
  <dcterms:created xsi:type="dcterms:W3CDTF">2024-02-21T11:27:00Z</dcterms:created>
  <dcterms:modified xsi:type="dcterms:W3CDTF">2024-02-24T10:47:21Z</dcterms:modified>
</cp:coreProperties>
</file>