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课程\Experimental in Materials 2\EXP2-1\EXP2-1\USE\"/>
    </mc:Choice>
  </mc:AlternateContent>
  <xr:revisionPtr revIDLastSave="0" documentId="13_ncr:1_{BE5B9150-99E6-4D1C-B85E-6E720825B2AC}" xr6:coauthVersionLast="47" xr6:coauthVersionMax="47" xr10:uidLastSave="{00000000-0000-0000-0000-000000000000}"/>
  <bookViews>
    <workbookView xWindow="6372" yWindow="408" windowWidth="17748" windowHeight="11808" firstSheet="3" activeTab="14" xr2:uid="{54E84D00-2FA0-48D6-B43C-4139CA5CDFDD}"/>
  </bookViews>
  <sheets>
    <sheet name="P21" sheetId="1" r:id="rId1"/>
    <sheet name="P22" sheetId="2" r:id="rId2"/>
    <sheet name="P23" sheetId="3" r:id="rId3"/>
    <sheet name="P24" sheetId="4" r:id="rId4"/>
    <sheet name="P25" sheetId="5" r:id="rId5"/>
    <sheet name="P26" sheetId="6" r:id="rId6"/>
    <sheet name="P27" sheetId="7" r:id="rId7"/>
    <sheet name="P28" sheetId="8" r:id="rId8"/>
    <sheet name="P29" sheetId="9" r:id="rId9"/>
    <sheet name="P31" sheetId="10" r:id="rId10"/>
    <sheet name="P34" sheetId="11" r:id="rId11"/>
    <sheet name="P36" sheetId="12" r:id="rId12"/>
    <sheet name="P37" sheetId="13" r:id="rId13"/>
    <sheet name="P38" sheetId="14" r:id="rId14"/>
    <sheet name="P39" sheetId="15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9" l="1"/>
  <c r="C18" i="11"/>
  <c r="C17" i="11"/>
  <c r="D16" i="11"/>
  <c r="C16" i="11"/>
  <c r="C15" i="11"/>
  <c r="C14" i="11"/>
  <c r="C13" i="11"/>
  <c r="D12" i="11"/>
  <c r="C12" i="11"/>
  <c r="C11" i="11"/>
  <c r="C10" i="11"/>
  <c r="C9" i="11"/>
  <c r="C18" i="6"/>
  <c r="C16" i="6"/>
  <c r="C17" i="6"/>
  <c r="C18" i="15"/>
  <c r="C17" i="15"/>
  <c r="C16" i="15"/>
  <c r="C15" i="15"/>
  <c r="C14" i="15"/>
  <c r="C13" i="15"/>
  <c r="C12" i="15"/>
  <c r="C11" i="15"/>
  <c r="C10" i="15"/>
  <c r="C9" i="15"/>
  <c r="C4" i="15"/>
  <c r="D18" i="15" s="1"/>
  <c r="C4" i="14"/>
  <c r="C18" i="14"/>
  <c r="C17" i="14"/>
  <c r="C16" i="14"/>
  <c r="C15" i="14"/>
  <c r="C14" i="14"/>
  <c r="C13" i="14"/>
  <c r="C12" i="14"/>
  <c r="C11" i="14"/>
  <c r="C10" i="14"/>
  <c r="C9" i="14"/>
  <c r="D18" i="14"/>
  <c r="C18" i="13"/>
  <c r="C17" i="13"/>
  <c r="C16" i="13"/>
  <c r="C15" i="13"/>
  <c r="C14" i="13"/>
  <c r="C13" i="13"/>
  <c r="C12" i="13"/>
  <c r="C11" i="13"/>
  <c r="C10" i="13"/>
  <c r="C9" i="13"/>
  <c r="C4" i="13"/>
  <c r="D18" i="13" s="1"/>
  <c r="C18" i="12"/>
  <c r="C17" i="12"/>
  <c r="C16" i="12"/>
  <c r="C15" i="12"/>
  <c r="C14" i="12"/>
  <c r="C13" i="12"/>
  <c r="C12" i="12"/>
  <c r="C11" i="12"/>
  <c r="C10" i="12"/>
  <c r="C9" i="12"/>
  <c r="C4" i="11"/>
  <c r="D11" i="11" s="1"/>
  <c r="C18" i="10"/>
  <c r="C17" i="10"/>
  <c r="C16" i="10"/>
  <c r="C15" i="10"/>
  <c r="C14" i="10"/>
  <c r="C13" i="10"/>
  <c r="C12" i="10"/>
  <c r="C11" i="10"/>
  <c r="C10" i="10"/>
  <c r="C9" i="10"/>
  <c r="C4" i="10"/>
  <c r="D17" i="10" s="1"/>
  <c r="C17" i="9"/>
  <c r="C16" i="9"/>
  <c r="C15" i="9"/>
  <c r="C14" i="9"/>
  <c r="C13" i="9"/>
  <c r="C12" i="9"/>
  <c r="C11" i="9"/>
  <c r="C10" i="9"/>
  <c r="C9" i="9"/>
  <c r="C4" i="9"/>
  <c r="D18" i="9" s="1"/>
  <c r="C18" i="8"/>
  <c r="C17" i="8"/>
  <c r="C16" i="8"/>
  <c r="C15" i="8"/>
  <c r="C14" i="8"/>
  <c r="C13" i="8"/>
  <c r="C12" i="8"/>
  <c r="C11" i="8"/>
  <c r="C10" i="8"/>
  <c r="C9" i="8"/>
  <c r="C4" i="8"/>
  <c r="D18" i="8" s="1"/>
  <c r="C17" i="7"/>
  <c r="C16" i="7"/>
  <c r="C15" i="7"/>
  <c r="C14" i="7"/>
  <c r="C13" i="7"/>
  <c r="C12" i="7"/>
  <c r="C11" i="7"/>
  <c r="C10" i="7"/>
  <c r="C9" i="7"/>
  <c r="C4" i="7"/>
  <c r="D11" i="7" s="1"/>
  <c r="C15" i="6"/>
  <c r="C14" i="6"/>
  <c r="C13" i="6"/>
  <c r="C12" i="6"/>
  <c r="C11" i="6"/>
  <c r="C10" i="6"/>
  <c r="C9" i="6"/>
  <c r="C4" i="6"/>
  <c r="D16" i="6" s="1"/>
  <c r="C18" i="5"/>
  <c r="C17" i="5"/>
  <c r="C16" i="5"/>
  <c r="C15" i="5"/>
  <c r="C14" i="5"/>
  <c r="C13" i="5"/>
  <c r="C12" i="5"/>
  <c r="C11" i="5"/>
  <c r="C10" i="5"/>
  <c r="C9" i="5"/>
  <c r="C4" i="5"/>
  <c r="D18" i="5" s="1"/>
  <c r="D9" i="11" l="1"/>
  <c r="D13" i="11"/>
  <c r="D17" i="11"/>
  <c r="D10" i="11"/>
  <c r="D18" i="11"/>
  <c r="D14" i="11"/>
  <c r="D15" i="11"/>
  <c r="C21" i="11"/>
  <c r="D17" i="6"/>
  <c r="D18" i="6"/>
  <c r="D11" i="15"/>
  <c r="D15" i="15"/>
  <c r="D16" i="15"/>
  <c r="D12" i="15"/>
  <c r="D9" i="15"/>
  <c r="D13" i="15"/>
  <c r="D17" i="15"/>
  <c r="D10" i="15"/>
  <c r="D14" i="15"/>
  <c r="D15" i="14"/>
  <c r="D11" i="14"/>
  <c r="D12" i="14"/>
  <c r="D16" i="14"/>
  <c r="D9" i="14"/>
  <c r="D13" i="14"/>
  <c r="D17" i="14"/>
  <c r="D10" i="14"/>
  <c r="D14" i="14"/>
  <c r="D15" i="13"/>
  <c r="D11" i="13"/>
  <c r="D12" i="13"/>
  <c r="D16" i="13"/>
  <c r="D9" i="13"/>
  <c r="D13" i="13"/>
  <c r="D17" i="13"/>
  <c r="D10" i="13"/>
  <c r="D14" i="13"/>
  <c r="D14" i="10"/>
  <c r="D10" i="10"/>
  <c r="D11" i="10"/>
  <c r="D15" i="10"/>
  <c r="D18" i="10"/>
  <c r="D12" i="10"/>
  <c r="D16" i="10"/>
  <c r="D9" i="10"/>
  <c r="D13" i="10"/>
  <c r="D15" i="9"/>
  <c r="D11" i="9"/>
  <c r="D12" i="9"/>
  <c r="D16" i="9"/>
  <c r="D9" i="9"/>
  <c r="D13" i="9"/>
  <c r="D17" i="9"/>
  <c r="D10" i="9"/>
  <c r="D14" i="9"/>
  <c r="D15" i="8"/>
  <c r="D11" i="8"/>
  <c r="D12" i="8"/>
  <c r="D16" i="8"/>
  <c r="D9" i="8"/>
  <c r="D13" i="8"/>
  <c r="D17" i="8"/>
  <c r="D10" i="8"/>
  <c r="D14" i="8"/>
  <c r="D14" i="7"/>
  <c r="D10" i="7"/>
  <c r="D15" i="7"/>
  <c r="D12" i="7"/>
  <c r="D16" i="7"/>
  <c r="D9" i="7"/>
  <c r="D13" i="7"/>
  <c r="D17" i="7"/>
  <c r="D15" i="6"/>
  <c r="D11" i="6"/>
  <c r="D12" i="6"/>
  <c r="D9" i="6"/>
  <c r="D13" i="6"/>
  <c r="D10" i="6"/>
  <c r="D14" i="6"/>
  <c r="D16" i="5"/>
  <c r="D15" i="5"/>
  <c r="D12" i="5"/>
  <c r="D11" i="5"/>
  <c r="D9" i="5"/>
  <c r="D13" i="5"/>
  <c r="D17" i="5"/>
  <c r="D10" i="5"/>
  <c r="D14" i="5"/>
  <c r="C18" i="4"/>
  <c r="C17" i="4"/>
  <c r="C16" i="4"/>
  <c r="C15" i="4"/>
  <c r="C14" i="4"/>
  <c r="C13" i="4"/>
  <c r="C12" i="4"/>
  <c r="C11" i="4"/>
  <c r="C10" i="4"/>
  <c r="C9" i="4"/>
  <c r="C4" i="4"/>
  <c r="D18" i="4" s="1"/>
  <c r="C9" i="3"/>
  <c r="C18" i="3"/>
  <c r="C17" i="3"/>
  <c r="C16" i="3"/>
  <c r="C15" i="3"/>
  <c r="C14" i="3"/>
  <c r="C13" i="3"/>
  <c r="C12" i="3"/>
  <c r="C11" i="3"/>
  <c r="C10" i="3"/>
  <c r="C4" i="3"/>
  <c r="D18" i="3" s="1"/>
  <c r="C4" i="2"/>
  <c r="D10" i="2" s="1"/>
  <c r="C18" i="2"/>
  <c r="C17" i="2"/>
  <c r="C16" i="2"/>
  <c r="C15" i="2"/>
  <c r="C14" i="2"/>
  <c r="C13" i="2"/>
  <c r="C12" i="2"/>
  <c r="C11" i="2"/>
  <c r="C10" i="2"/>
  <c r="C9" i="2"/>
  <c r="C14" i="1"/>
  <c r="C12" i="1"/>
  <c r="C10" i="1"/>
  <c r="C9" i="1"/>
  <c r="C18" i="1"/>
  <c r="C17" i="1"/>
  <c r="C16" i="1"/>
  <c r="C15" i="1"/>
  <c r="C13" i="1"/>
  <c r="C11" i="1"/>
  <c r="C4" i="1"/>
  <c r="D14" i="1" s="1"/>
  <c r="C21" i="13" l="1"/>
  <c r="C21" i="10"/>
  <c r="C21" i="9"/>
  <c r="C21" i="5"/>
  <c r="C21" i="7"/>
  <c r="C21" i="6"/>
  <c r="D18" i="2"/>
  <c r="D16" i="1"/>
  <c r="D10" i="1"/>
  <c r="D13" i="1"/>
  <c r="D15" i="1"/>
  <c r="D9" i="1"/>
  <c r="D17" i="1"/>
  <c r="D11" i="1"/>
  <c r="D18" i="1"/>
  <c r="D12" i="1"/>
  <c r="C21" i="15"/>
  <c r="C21" i="14"/>
  <c r="C21" i="8"/>
  <c r="D15" i="4"/>
  <c r="D11" i="4"/>
  <c r="D12" i="4"/>
  <c r="D16" i="4"/>
  <c r="D9" i="4"/>
  <c r="D13" i="4"/>
  <c r="D17" i="4"/>
  <c r="D10" i="4"/>
  <c r="D14" i="4"/>
  <c r="D15" i="3"/>
  <c r="D11" i="3"/>
  <c r="D12" i="3"/>
  <c r="D16" i="3"/>
  <c r="D9" i="3"/>
  <c r="D13" i="3"/>
  <c r="D17" i="3"/>
  <c r="D10" i="3"/>
  <c r="D14" i="3"/>
  <c r="D13" i="2"/>
  <c r="D15" i="2"/>
  <c r="D11" i="2"/>
  <c r="D16" i="2"/>
  <c r="D12" i="2"/>
  <c r="D9" i="2"/>
  <c r="D17" i="2"/>
  <c r="D14" i="2"/>
  <c r="C21" i="4" l="1"/>
  <c r="C21" i="3"/>
  <c r="C21" i="1"/>
  <c r="C21" i="2"/>
  <c r="C4" i="12"/>
  <c r="D13" i="12" s="1"/>
  <c r="D12" i="12" l="1"/>
  <c r="D17" i="12"/>
  <c r="D16" i="12"/>
  <c r="D9" i="12"/>
  <c r="D18" i="12"/>
  <c r="D15" i="12"/>
  <c r="D10" i="12"/>
  <c r="D14" i="12"/>
  <c r="D11" i="12"/>
  <c r="C21" i="12" l="1"/>
</calcChain>
</file>

<file path=xl/sharedStrings.xml><?xml version="1.0" encoding="utf-8"?>
<sst xmlns="http://schemas.openxmlformats.org/spreadsheetml/2006/main" count="275" uniqueCount="79">
  <si>
    <t>Sample Number:</t>
  </si>
  <si>
    <t>Cross-section dimensions:</t>
  </si>
  <si>
    <t>Width / mm:</t>
  </si>
  <si>
    <t>Area (m2)</t>
  </si>
  <si>
    <t>Thickness / mm:</t>
  </si>
  <si>
    <t xml:space="preserve">Weight applied </t>
  </si>
  <si>
    <t>Distance between marks</t>
  </si>
  <si>
    <t>unit = grams</t>
  </si>
  <si>
    <t>unit = mm</t>
  </si>
  <si>
    <t>Strain</t>
  </si>
  <si>
    <t>Stress</t>
  </si>
  <si>
    <t>Mass Resin</t>
  </si>
  <si>
    <t>Modulus</t>
  </si>
  <si>
    <t>Mass Crosslinker</t>
  </si>
  <si>
    <t>39.96</t>
  </si>
  <si>
    <t>6.05</t>
  </si>
  <si>
    <t>69.0</t>
  </si>
  <si>
    <t>71.0</t>
  </si>
  <si>
    <t>40</t>
  </si>
  <si>
    <t>4</t>
  </si>
  <si>
    <t>13.0</t>
    <phoneticPr fontId="6" type="noConversion"/>
  </si>
  <si>
    <t>70.5</t>
    <phoneticPr fontId="6" type="noConversion"/>
  </si>
  <si>
    <t>P21</t>
    <phoneticPr fontId="3" type="noConversion"/>
  </si>
  <si>
    <t>P22</t>
    <phoneticPr fontId="3" type="noConversion"/>
  </si>
  <si>
    <t>P23</t>
    <phoneticPr fontId="3" type="noConversion"/>
  </si>
  <si>
    <t>P24</t>
    <phoneticPr fontId="3" type="noConversion"/>
  </si>
  <si>
    <t>8.45</t>
  </si>
  <si>
    <t>69.5</t>
  </si>
  <si>
    <t>29.29</t>
  </si>
  <si>
    <t>70.1</t>
  </si>
  <si>
    <t>79.14</t>
  </si>
  <si>
    <t>70.6</t>
  </si>
  <si>
    <t>128.98</t>
  </si>
  <si>
    <t>228.97</t>
  </si>
  <si>
    <t>72.1</t>
  </si>
  <si>
    <t>328.81</t>
  </si>
  <si>
    <t>73.2</t>
  </si>
  <si>
    <t>428.70</t>
  </si>
  <si>
    <t>74.1</t>
  </si>
  <si>
    <t>528.68</t>
  </si>
  <si>
    <t>75.0</t>
  </si>
  <si>
    <t>628.58</t>
  </si>
  <si>
    <t>77.1</t>
  </si>
  <si>
    <t>728.46</t>
  </si>
  <si>
    <t>77.8</t>
  </si>
  <si>
    <t>13.0</t>
  </si>
  <si>
    <t>3.1</t>
  </si>
  <si>
    <t>P25</t>
    <phoneticPr fontId="3" type="noConversion"/>
  </si>
  <si>
    <t>P26</t>
    <phoneticPr fontId="3" type="noConversion"/>
  </si>
  <si>
    <t>P27</t>
    <phoneticPr fontId="3" type="noConversion"/>
  </si>
  <si>
    <t>15.43</t>
    <phoneticPr fontId="6" type="noConversion"/>
  </si>
  <si>
    <t>73.0</t>
    <phoneticPr fontId="6" type="noConversion"/>
  </si>
  <si>
    <t>74.6</t>
    <phoneticPr fontId="6" type="noConversion"/>
  </si>
  <si>
    <t>75.5</t>
    <phoneticPr fontId="6" type="noConversion"/>
  </si>
  <si>
    <t>70.6</t>
    <phoneticPr fontId="6" type="noConversion"/>
  </si>
  <si>
    <t>115.52</t>
    <phoneticPr fontId="6" type="noConversion"/>
  </si>
  <si>
    <t>71.5</t>
    <phoneticPr fontId="6" type="noConversion"/>
  </si>
  <si>
    <t>215.60</t>
    <phoneticPr fontId="6" type="noConversion"/>
  </si>
  <si>
    <t>72.3</t>
    <phoneticPr fontId="6" type="noConversion"/>
  </si>
  <si>
    <t>315.69</t>
    <phoneticPr fontId="6" type="noConversion"/>
  </si>
  <si>
    <t>415.79</t>
    <phoneticPr fontId="6" type="noConversion"/>
  </si>
  <si>
    <t>73.7</t>
    <phoneticPr fontId="6" type="noConversion"/>
  </si>
  <si>
    <t>465.44</t>
    <phoneticPr fontId="6" type="noConversion"/>
  </si>
  <si>
    <t>74.2</t>
    <phoneticPr fontId="6" type="noConversion"/>
  </si>
  <si>
    <t>515.44</t>
    <phoneticPr fontId="6" type="noConversion"/>
  </si>
  <si>
    <t>562.71</t>
    <phoneticPr fontId="6" type="noConversion"/>
  </si>
  <si>
    <t>75.0</t>
    <phoneticPr fontId="6" type="noConversion"/>
  </si>
  <si>
    <t>612.27</t>
    <phoneticPr fontId="6" type="noConversion"/>
  </si>
  <si>
    <t>807.83</t>
    <phoneticPr fontId="6" type="noConversion"/>
  </si>
  <si>
    <t>77.5</t>
    <phoneticPr fontId="6" type="noConversion"/>
  </si>
  <si>
    <t>3.0</t>
    <phoneticPr fontId="6" type="noConversion"/>
  </si>
  <si>
    <t>P28</t>
    <phoneticPr fontId="3" type="noConversion"/>
  </si>
  <si>
    <t>P29</t>
    <phoneticPr fontId="3" type="noConversion"/>
  </si>
  <si>
    <t>P31</t>
    <phoneticPr fontId="3" type="noConversion"/>
  </si>
  <si>
    <t>P34</t>
    <phoneticPr fontId="3" type="noConversion"/>
  </si>
  <si>
    <t>P36</t>
    <phoneticPr fontId="3" type="noConversion"/>
  </si>
  <si>
    <t>P37</t>
    <phoneticPr fontId="3" type="noConversion"/>
  </si>
  <si>
    <t>P38</t>
    <phoneticPr fontId="3" type="noConversion"/>
  </si>
  <si>
    <t>P39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</si>
</sst>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_ "/>
    <numFmt numFmtId="178" formatCode="0.00_ "/>
  </numFmts>
  <fonts count="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color indexed="8"/>
      <name val="Calibri"/>
      <family val="2"/>
    </font>
    <font>
      <sz val="9"/>
      <name val="等线"/>
      <family val="3"/>
      <charset val="134"/>
      <scheme val="minor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9" fontId="2" fillId="0" borderId="0" applyFont="0" applyFill="0" applyBorder="0" applyAlignment="0" applyProtection="0"/>
  </cellStyleXfs>
  <cellXfs count="52">
    <xf numFmtId="0" fontId="0" fillId="0" borderId="0" xfId="0">
      <alignment vertical="center"/>
    </xf>
    <xf numFmtId="0" fontId="2" fillId="0" borderId="0" xfId="1"/>
    <xf numFmtId="0" fontId="4" fillId="0" borderId="1" xfId="1" applyFont="1" applyBorder="1"/>
    <xf numFmtId="0" fontId="2" fillId="0" borderId="1" xfId="1" applyBorder="1"/>
    <xf numFmtId="0" fontId="4" fillId="0" borderId="5" xfId="1" applyFont="1" applyBorder="1"/>
    <xf numFmtId="0" fontId="2" fillId="0" borderId="5" xfId="1" applyBorder="1"/>
    <xf numFmtId="49" fontId="5" fillId="2" borderId="6" xfId="1" applyNumberFormat="1" applyFont="1" applyFill="1" applyBorder="1"/>
    <xf numFmtId="49" fontId="4" fillId="2" borderId="7" xfId="1" applyNumberFormat="1" applyFont="1" applyFill="1" applyBorder="1"/>
    <xf numFmtId="49" fontId="4" fillId="2" borderId="8" xfId="1" applyNumberFormat="1" applyFont="1" applyFill="1" applyBorder="1"/>
    <xf numFmtId="49" fontId="5" fillId="2" borderId="1" xfId="1" applyNumberFormat="1" applyFont="1" applyFill="1" applyBorder="1"/>
    <xf numFmtId="0" fontId="2" fillId="2" borderId="1" xfId="1" applyFill="1" applyBorder="1"/>
    <xf numFmtId="49" fontId="2" fillId="2" borderId="1" xfId="1" applyNumberFormat="1" applyFill="1" applyBorder="1"/>
    <xf numFmtId="49" fontId="4" fillId="2" borderId="1" xfId="1" applyNumberFormat="1" applyFont="1" applyFill="1" applyBorder="1"/>
    <xf numFmtId="0" fontId="2" fillId="0" borderId="1" xfId="1" applyBorder="1" applyAlignment="1">
      <alignment horizontal="center" vertical="center"/>
    </xf>
    <xf numFmtId="49" fontId="4" fillId="2" borderId="9" xfId="1" applyNumberFormat="1" applyFont="1" applyFill="1" applyBorder="1"/>
    <xf numFmtId="49" fontId="4" fillId="2" borderId="10" xfId="1" applyNumberFormat="1" applyFont="1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/>
    <xf numFmtId="0" fontId="0" fillId="0" borderId="1" xfId="0" applyBorder="1" applyAlignme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/>
    <xf numFmtId="49" fontId="0" fillId="0" borderId="1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177" fontId="0" fillId="0" borderId="2" xfId="0" applyNumberFormat="1" applyBorder="1" applyAlignment="1"/>
    <xf numFmtId="177" fontId="0" fillId="0" borderId="1" xfId="0" applyNumberFormat="1" applyBorder="1" applyAlignment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/>
    <xf numFmtId="0" fontId="7" fillId="0" borderId="1" xfId="0" applyFont="1" applyBorder="1" applyAlignment="1"/>
    <xf numFmtId="176" fontId="7" fillId="0" borderId="1" xfId="0" applyNumberFormat="1" applyFont="1" applyBorder="1" applyAlignment="1"/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/>
    <xf numFmtId="176" fontId="8" fillId="0" borderId="2" xfId="0" applyNumberFormat="1" applyFont="1" applyBorder="1" applyAlignment="1"/>
    <xf numFmtId="0" fontId="8" fillId="0" borderId="1" xfId="0" applyFont="1" applyBorder="1" applyAlignment="1"/>
    <xf numFmtId="176" fontId="8" fillId="0" borderId="1" xfId="0" applyNumberFormat="1" applyFont="1" applyBorder="1" applyAlignment="1"/>
    <xf numFmtId="49" fontId="1" fillId="2" borderId="6" xfId="1" applyNumberFormat="1" applyFont="1" applyFill="1" applyBorder="1"/>
    <xf numFmtId="178" fontId="0" fillId="0" borderId="2" xfId="0" applyNumberFormat="1" applyBorder="1" applyAlignment="1"/>
    <xf numFmtId="178" fontId="0" fillId="0" borderId="1" xfId="0" applyNumberFormat="1" applyBorder="1" applyAlignment="1"/>
    <xf numFmtId="177" fontId="0" fillId="0" borderId="3" xfId="0" applyNumberFormat="1" applyBorder="1" applyAlignment="1"/>
    <xf numFmtId="177" fontId="0" fillId="0" borderId="4" xfId="0" applyNumberFormat="1" applyBorder="1" applyAlignment="1"/>
    <xf numFmtId="176" fontId="7" fillId="0" borderId="2" xfId="0" applyNumberFormat="1" applyFont="1" applyBorder="1" applyAlignment="1"/>
    <xf numFmtId="176" fontId="7" fillId="0" borderId="3" xfId="0" applyNumberFormat="1" applyFont="1" applyBorder="1" applyAlignment="1"/>
    <xf numFmtId="176" fontId="7" fillId="0" borderId="4" xfId="0" applyNumberFormat="1" applyFont="1" applyBorder="1" applyAlignment="1"/>
    <xf numFmtId="0" fontId="0" fillId="0" borderId="0" xfId="0" applyAlignment="1"/>
    <xf numFmtId="176" fontId="8" fillId="0" borderId="3" xfId="0" applyNumberFormat="1" applyFont="1" applyBorder="1" applyAlignment="1"/>
    <xf numFmtId="0" fontId="8" fillId="0" borderId="4" xfId="0" applyFont="1" applyBorder="1" applyAlignment="1"/>
  </cellXfs>
  <cellStyles count="3">
    <cellStyle name="百分比 2" xfId="2" xr:uid="{278F2475-5092-406C-936F-610BAD7B7614}"/>
    <cellStyle name="常规" xfId="0" builtinId="0"/>
    <cellStyle name="常规 2" xfId="1" xr:uid="{9A530BF5-2FFE-4233-8BE5-F72A08A429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'P21'!$C$8:$C$18</c:f>
              <c:numCache>
                <c:formatCode>General</c:formatCode>
                <c:ptCount val="11"/>
                <c:pt idx="0">
                  <c:v>0</c:v>
                </c:pt>
                <c:pt idx="1">
                  <c:v>4.4117647058823532E-2</c:v>
                </c:pt>
                <c:pt idx="2">
                  <c:v>8.0882352941176475E-2</c:v>
                </c:pt>
                <c:pt idx="3">
                  <c:v>0.10294117647058823</c:v>
                </c:pt>
                <c:pt idx="4">
                  <c:v>0.15441176470588236</c:v>
                </c:pt>
                <c:pt idx="5">
                  <c:v>0.17647058823529413</c:v>
                </c:pt>
                <c:pt idx="6">
                  <c:v>0.21323529411764705</c:v>
                </c:pt>
                <c:pt idx="7">
                  <c:v>0.25735294117647056</c:v>
                </c:pt>
                <c:pt idx="8">
                  <c:v>0.3014705882352941</c:v>
                </c:pt>
                <c:pt idx="9">
                  <c:v>0.32647058823529418</c:v>
                </c:pt>
                <c:pt idx="10">
                  <c:v>0.38235294117647056</c:v>
                </c:pt>
              </c:numCache>
            </c:numRef>
          </c:xVal>
          <c:yVal>
            <c:numRef>
              <c:f>'P21'!$D$8:$D$18</c:f>
              <c:numCache>
                <c:formatCode>General</c:formatCode>
                <c:ptCount val="11"/>
                <c:pt idx="0">
                  <c:v>0</c:v>
                </c:pt>
                <c:pt idx="1">
                  <c:v>24445.411140583561</c:v>
                </c:pt>
                <c:pt idx="2">
                  <c:v>37416.76392572945</c:v>
                </c:pt>
                <c:pt idx="3">
                  <c:v>50434.90716180372</c:v>
                </c:pt>
                <c:pt idx="4">
                  <c:v>63042.33421750665</c:v>
                </c:pt>
                <c:pt idx="5">
                  <c:v>76268.435013262613</c:v>
                </c:pt>
                <c:pt idx="6">
                  <c:v>88873.262599469497</c:v>
                </c:pt>
                <c:pt idx="7">
                  <c:v>102257.93103448278</c:v>
                </c:pt>
                <c:pt idx="8">
                  <c:v>114860.15915119364</c:v>
                </c:pt>
                <c:pt idx="9">
                  <c:v>128226.63129973477</c:v>
                </c:pt>
                <c:pt idx="10">
                  <c:v>140828.85941644566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1B-4CF1-B893-31245A030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364848"/>
        <c:axId val="1162059344"/>
      </c:scatterChart>
      <c:valAx>
        <c:axId val="116536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2059344"/>
        <c:crosses val="autoZero"/>
        <c:crossBetween val="midCat"/>
      </c:valAx>
      <c:valAx>
        <c:axId val="11620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536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'P31'!$C$8:$C$18</c:f>
              <c:numCache>
                <c:formatCode>General</c:formatCode>
                <c:ptCount val="11"/>
                <c:pt idx="0">
                  <c:v>0</c:v>
                </c:pt>
                <c:pt idx="1">
                  <c:v>3.8119440914866219E-3</c:v>
                </c:pt>
                <c:pt idx="2">
                  <c:v>5.9720457433291012E-2</c:v>
                </c:pt>
                <c:pt idx="3">
                  <c:v>9.7839898348157595E-2</c:v>
                </c:pt>
                <c:pt idx="4">
                  <c:v>0.15628970775095294</c:v>
                </c:pt>
                <c:pt idx="5">
                  <c:v>0.20965692503176619</c:v>
                </c:pt>
                <c:pt idx="6">
                  <c:v>0.27064803049555269</c:v>
                </c:pt>
                <c:pt idx="7">
                  <c:v>0.32909783989834801</c:v>
                </c:pt>
                <c:pt idx="8">
                  <c:v>0.40406607369758574</c:v>
                </c:pt>
                <c:pt idx="9">
                  <c:v>0.4739517153748411</c:v>
                </c:pt>
                <c:pt idx="10">
                  <c:v>0.55146124523506979</c:v>
                </c:pt>
              </c:numCache>
            </c:numRef>
          </c:xVal>
          <c:yVal>
            <c:numRef>
              <c:f>'P31'!$D$8:$D$18</c:f>
              <c:numCache>
                <c:formatCode>General</c:formatCode>
                <c:ptCount val="11"/>
                <c:pt idx="0">
                  <c:v>0</c:v>
                </c:pt>
                <c:pt idx="1">
                  <c:v>3208.5123797830984</c:v>
                </c:pt>
                <c:pt idx="2">
                  <c:v>13223.081645181092</c:v>
                </c:pt>
                <c:pt idx="3">
                  <c:v>23299.815837937385</c:v>
                </c:pt>
                <c:pt idx="4">
                  <c:v>33314.385103335379</c:v>
                </c:pt>
                <c:pt idx="5">
                  <c:v>43397.135256803769</c:v>
                </c:pt>
                <c:pt idx="6">
                  <c:v>53427.747084100673</c:v>
                </c:pt>
                <c:pt idx="7">
                  <c:v>63454.348270922856</c:v>
                </c:pt>
                <c:pt idx="8">
                  <c:v>73478.944137507671</c:v>
                </c:pt>
                <c:pt idx="9">
                  <c:v>83501.53468385512</c:v>
                </c:pt>
                <c:pt idx="10">
                  <c:v>93574.25823613668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A-4052-9A91-2835627A3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429776"/>
        <c:axId val="1671289856"/>
      </c:scatterChart>
      <c:valAx>
        <c:axId val="167042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1289856"/>
        <c:crosses val="autoZero"/>
        <c:crossBetween val="midCat"/>
      </c:valAx>
      <c:valAx>
        <c:axId val="16712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42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'P34'!$C$8:$C$18</c:f>
              <c:numCache>
                <c:formatCode>General</c:formatCode>
                <c:ptCount val="11"/>
                <c:pt idx="0">
                  <c:v>0</c:v>
                </c:pt>
                <c:pt idx="1">
                  <c:v>1.3333333333332576E-3</c:v>
                </c:pt>
                <c:pt idx="2">
                  <c:v>1.2000000000000077E-2</c:v>
                </c:pt>
                <c:pt idx="3">
                  <c:v>2.6666666666666668E-2</c:v>
                </c:pt>
                <c:pt idx="4">
                  <c:v>5.2000000000000074E-2</c:v>
                </c:pt>
                <c:pt idx="5">
                  <c:v>0.06</c:v>
                </c:pt>
                <c:pt idx="6">
                  <c:v>0.08</c:v>
                </c:pt>
                <c:pt idx="7">
                  <c:v>9.3333333333333338E-2</c:v>
                </c:pt>
                <c:pt idx="8">
                  <c:v>0.11866666666666674</c:v>
                </c:pt>
                <c:pt idx="9">
                  <c:v>0.13333333333333333</c:v>
                </c:pt>
                <c:pt idx="10">
                  <c:v>0.15333333333333332</c:v>
                </c:pt>
              </c:numCache>
            </c:numRef>
          </c:xVal>
          <c:yVal>
            <c:numRef>
              <c:f>'P34'!$D$8:$D$18</c:f>
              <c:numCache>
                <c:formatCode>General</c:formatCode>
                <c:ptCount val="11"/>
                <c:pt idx="0">
                  <c:v>0</c:v>
                </c:pt>
                <c:pt idx="1">
                  <c:v>2063.0256410256416</c:v>
                </c:pt>
                <c:pt idx="2">
                  <c:v>27191.230769230773</c:v>
                </c:pt>
                <c:pt idx="3">
                  <c:v>52319.435897435898</c:v>
                </c:pt>
                <c:pt idx="4">
                  <c:v>77447.641025641031</c:v>
                </c:pt>
                <c:pt idx="5">
                  <c:v>102575.84615384616</c:v>
                </c:pt>
                <c:pt idx="6">
                  <c:v>127704.0512820513</c:v>
                </c:pt>
                <c:pt idx="7">
                  <c:v>152832.25641025644</c:v>
                </c:pt>
                <c:pt idx="8">
                  <c:v>177960.46153846156</c:v>
                </c:pt>
                <c:pt idx="9">
                  <c:v>203088.66666666669</c:v>
                </c:pt>
                <c:pt idx="10">
                  <c:v>228216.87179487181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A-4484-A96F-773322D26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649952"/>
        <c:axId val="1787661328"/>
      </c:scatterChart>
      <c:valAx>
        <c:axId val="116764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7661328"/>
        <c:crosses val="autoZero"/>
        <c:crossBetween val="midCat"/>
      </c:valAx>
      <c:valAx>
        <c:axId val="17876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764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'P36'!$C$8:$C$18</c:f>
              <c:numCache>
                <c:formatCode>General</c:formatCode>
                <c:ptCount val="11"/>
                <c:pt idx="0">
                  <c:v>0</c:v>
                </c:pt>
                <c:pt idx="1">
                  <c:v>7.0422535211267607E-3</c:v>
                </c:pt>
                <c:pt idx="2">
                  <c:v>6.3380281690140844E-2</c:v>
                </c:pt>
                <c:pt idx="3">
                  <c:v>8.8732394366197148E-2</c:v>
                </c:pt>
                <c:pt idx="4">
                  <c:v>0.15633802816901402</c:v>
                </c:pt>
                <c:pt idx="5">
                  <c:v>0.20422535211267606</c:v>
                </c:pt>
                <c:pt idx="6">
                  <c:v>0.25352112676056338</c:v>
                </c:pt>
                <c:pt idx="7">
                  <c:v>0.31126760563380274</c:v>
                </c:pt>
                <c:pt idx="8">
                  <c:v>0.36619718309859156</c:v>
                </c:pt>
                <c:pt idx="9">
                  <c:v>0.43098591549295767</c:v>
                </c:pt>
                <c:pt idx="10">
                  <c:v>0.5140845070422535</c:v>
                </c:pt>
              </c:numCache>
            </c:numRef>
          </c:xVal>
          <c:yVal>
            <c:numRef>
              <c:f>'P36'!$D$8:$D$18</c:f>
              <c:numCache>
                <c:formatCode>General</c:formatCode>
                <c:ptCount val="11"/>
                <c:pt idx="0">
                  <c:v>0</c:v>
                </c:pt>
                <c:pt idx="1">
                  <c:v>2928.2442748091607</c:v>
                </c:pt>
                <c:pt idx="2">
                  <c:v>20739.94910941476</c:v>
                </c:pt>
                <c:pt idx="3">
                  <c:v>38551.653944020356</c:v>
                </c:pt>
                <c:pt idx="4">
                  <c:v>56363.358778625952</c:v>
                </c:pt>
                <c:pt idx="5">
                  <c:v>74175.063613231541</c:v>
                </c:pt>
                <c:pt idx="6">
                  <c:v>91986.768447837167</c:v>
                </c:pt>
                <c:pt idx="7">
                  <c:v>109798.47328244275</c:v>
                </c:pt>
                <c:pt idx="8">
                  <c:v>127610.17811704836</c:v>
                </c:pt>
                <c:pt idx="9">
                  <c:v>145421.88295165394</c:v>
                </c:pt>
                <c:pt idx="10">
                  <c:v>163233.58778625954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8-458B-8AE5-33A3AF016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578448"/>
        <c:axId val="1797142672"/>
      </c:scatterChart>
      <c:valAx>
        <c:axId val="91657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142672"/>
        <c:crosses val="autoZero"/>
        <c:crossBetween val="midCat"/>
      </c:valAx>
      <c:valAx>
        <c:axId val="179714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57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'P37'!$C$8:$C$18</c:f>
              <c:numCache>
                <c:formatCode>General</c:formatCode>
                <c:ptCount val="11"/>
                <c:pt idx="0">
                  <c:v>0</c:v>
                </c:pt>
                <c:pt idx="1">
                  <c:v>1.1764705882352899E-2</c:v>
                </c:pt>
                <c:pt idx="2">
                  <c:v>2.794117647058832E-2</c:v>
                </c:pt>
                <c:pt idx="3">
                  <c:v>3.3823529411764662E-2</c:v>
                </c:pt>
                <c:pt idx="4">
                  <c:v>4.5588235294117561E-2</c:v>
                </c:pt>
                <c:pt idx="5">
                  <c:v>5.7352941176470669E-2</c:v>
                </c:pt>
                <c:pt idx="6">
                  <c:v>6.9117647058823575E-2</c:v>
                </c:pt>
                <c:pt idx="7">
                  <c:v>7.6470588235294165E-2</c:v>
                </c:pt>
                <c:pt idx="8">
                  <c:v>9.1176470588235331E-2</c:v>
                </c:pt>
                <c:pt idx="9">
                  <c:v>0.11470588235294113</c:v>
                </c:pt>
                <c:pt idx="10">
                  <c:v>0.13235294117647059</c:v>
                </c:pt>
              </c:numCache>
            </c:numRef>
          </c:xVal>
          <c:yVal>
            <c:numRef>
              <c:f>'P37'!$D$8:$D$18</c:f>
              <c:numCache>
                <c:formatCode>General</c:formatCode>
                <c:ptCount val="11"/>
                <c:pt idx="0">
                  <c:v>0</c:v>
                </c:pt>
                <c:pt idx="1">
                  <c:v>11778.846153846154</c:v>
                </c:pt>
                <c:pt idx="2">
                  <c:v>23557.692307692309</c:v>
                </c:pt>
                <c:pt idx="3">
                  <c:v>35336.538461538461</c:v>
                </c:pt>
                <c:pt idx="4">
                  <c:v>47115.384615384617</c:v>
                </c:pt>
                <c:pt idx="5">
                  <c:v>58894.230769230773</c:v>
                </c:pt>
                <c:pt idx="6">
                  <c:v>70673.076923076922</c:v>
                </c:pt>
                <c:pt idx="7">
                  <c:v>82451.923076923093</c:v>
                </c:pt>
                <c:pt idx="8">
                  <c:v>94230.769230769234</c:v>
                </c:pt>
                <c:pt idx="9">
                  <c:v>106009.61538461539</c:v>
                </c:pt>
                <c:pt idx="10">
                  <c:v>117788.46153846155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8-478E-BB96-32636E0B4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421616"/>
        <c:axId val="1314933072"/>
      </c:scatterChart>
      <c:valAx>
        <c:axId val="167042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4933072"/>
        <c:crosses val="autoZero"/>
        <c:crossBetween val="midCat"/>
      </c:valAx>
      <c:valAx>
        <c:axId val="131493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42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'P38'!$C$8:$C$18</c:f>
              <c:numCache>
                <c:formatCode>General</c:formatCode>
                <c:ptCount val="11"/>
                <c:pt idx="0">
                  <c:v>0</c:v>
                </c:pt>
                <c:pt idx="1">
                  <c:v>1.5624999999999112E-3</c:v>
                </c:pt>
                <c:pt idx="2">
                  <c:v>1.5625E-2</c:v>
                </c:pt>
                <c:pt idx="3">
                  <c:v>3.2812499999999911E-2</c:v>
                </c:pt>
                <c:pt idx="4">
                  <c:v>5.46875E-2</c:v>
                </c:pt>
                <c:pt idx="5">
                  <c:v>8.7499999999999911E-2</c:v>
                </c:pt>
                <c:pt idx="6">
                  <c:v>9.375E-2</c:v>
                </c:pt>
                <c:pt idx="7">
                  <c:v>0.109375</c:v>
                </c:pt>
                <c:pt idx="8">
                  <c:v>0.1171875</c:v>
                </c:pt>
                <c:pt idx="9">
                  <c:v>0.16562499999999991</c:v>
                </c:pt>
                <c:pt idx="10">
                  <c:v>0.2109375</c:v>
                </c:pt>
              </c:numCache>
            </c:numRef>
          </c:xVal>
          <c:yVal>
            <c:numRef>
              <c:f>'P38'!$D$8:$D$18</c:f>
              <c:numCache>
                <c:formatCode>General</c:formatCode>
                <c:ptCount val="11"/>
                <c:pt idx="0">
                  <c:v>0</c:v>
                </c:pt>
                <c:pt idx="1">
                  <c:v>1884.6153846153848</c:v>
                </c:pt>
                <c:pt idx="2">
                  <c:v>39576.923076923078</c:v>
                </c:pt>
                <c:pt idx="3">
                  <c:v>77269.23076923078</c:v>
                </c:pt>
                <c:pt idx="4">
                  <c:v>114961.53846153847</c:v>
                </c:pt>
                <c:pt idx="5">
                  <c:v>152653.84615384619</c:v>
                </c:pt>
                <c:pt idx="6">
                  <c:v>171500</c:v>
                </c:pt>
                <c:pt idx="7">
                  <c:v>190346.15384615384</c:v>
                </c:pt>
                <c:pt idx="8">
                  <c:v>209192.30769230772</c:v>
                </c:pt>
                <c:pt idx="9">
                  <c:v>284576.92307692312</c:v>
                </c:pt>
                <c:pt idx="10">
                  <c:v>359961.5384615385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31-4044-B598-446595F63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425456"/>
        <c:axId val="1797143168"/>
      </c:scatterChart>
      <c:valAx>
        <c:axId val="167042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143168"/>
        <c:crosses val="autoZero"/>
        <c:crossBetween val="midCat"/>
      </c:valAx>
      <c:valAx>
        <c:axId val="17971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42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'P39'!$C$8:$C$18</c:f>
              <c:numCache>
                <c:formatCode>General</c:formatCode>
                <c:ptCount val="11"/>
                <c:pt idx="0">
                  <c:v>0</c:v>
                </c:pt>
                <c:pt idx="1">
                  <c:v>3.2258064516129492E-3</c:v>
                </c:pt>
                <c:pt idx="2">
                  <c:v>1.6129032258064516E-2</c:v>
                </c:pt>
                <c:pt idx="3">
                  <c:v>3.7096774193548343E-2</c:v>
                </c:pt>
                <c:pt idx="4">
                  <c:v>4.9999999999999906E-2</c:v>
                </c:pt>
                <c:pt idx="5">
                  <c:v>6.4516129032258063E-2</c:v>
                </c:pt>
                <c:pt idx="6">
                  <c:v>7.2580645161290328E-2</c:v>
                </c:pt>
                <c:pt idx="7">
                  <c:v>9.6774193548387094E-2</c:v>
                </c:pt>
                <c:pt idx="8">
                  <c:v>0.16129032258064516</c:v>
                </c:pt>
                <c:pt idx="9">
                  <c:v>0.19354838709677419</c:v>
                </c:pt>
                <c:pt idx="10">
                  <c:v>0.20967741935483872</c:v>
                </c:pt>
              </c:numCache>
            </c:numRef>
          </c:xVal>
          <c:yVal>
            <c:numRef>
              <c:f>'P39'!$D$8:$D$18</c:f>
              <c:numCache>
                <c:formatCode>General</c:formatCode>
                <c:ptCount val="11"/>
                <c:pt idx="0">
                  <c:v>0</c:v>
                </c:pt>
                <c:pt idx="1">
                  <c:v>2041.6666666666667</c:v>
                </c:pt>
                <c:pt idx="2">
                  <c:v>42874.999999999993</c:v>
                </c:pt>
                <c:pt idx="3">
                  <c:v>63291.666666666664</c:v>
                </c:pt>
                <c:pt idx="4">
                  <c:v>83708.333333333343</c:v>
                </c:pt>
                <c:pt idx="5">
                  <c:v>104125</c:v>
                </c:pt>
                <c:pt idx="6">
                  <c:v>124541.66666666666</c:v>
                </c:pt>
                <c:pt idx="7">
                  <c:v>206208.33333333331</c:v>
                </c:pt>
                <c:pt idx="8">
                  <c:v>287875</c:v>
                </c:pt>
                <c:pt idx="9">
                  <c:v>328708.33333333337</c:v>
                </c:pt>
                <c:pt idx="10">
                  <c:v>369541.66666666663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9-4F72-9692-637D20552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166128"/>
        <c:axId val="1797130272"/>
      </c:scatterChart>
      <c:valAx>
        <c:axId val="167216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130272"/>
        <c:crosses val="autoZero"/>
        <c:crossBetween val="midCat"/>
      </c:valAx>
      <c:valAx>
        <c:axId val="17971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'P22'!$C$8:$C$18</c:f>
              <c:numCache>
                <c:formatCode>General</c:formatCode>
                <c:ptCount val="11"/>
                <c:pt idx="0">
                  <c:v>0</c:v>
                </c:pt>
                <c:pt idx="1">
                  <c:v>3.372681281618935E-3</c:v>
                </c:pt>
                <c:pt idx="2">
                  <c:v>2.023608768971337E-2</c:v>
                </c:pt>
                <c:pt idx="3">
                  <c:v>4.5531197301855023E-2</c:v>
                </c:pt>
                <c:pt idx="4">
                  <c:v>7.9258010118043898E-2</c:v>
                </c:pt>
                <c:pt idx="5">
                  <c:v>0.10455311973018555</c:v>
                </c:pt>
                <c:pt idx="6">
                  <c:v>0.12141652613827998</c:v>
                </c:pt>
                <c:pt idx="7">
                  <c:v>0.13827993254637441</c:v>
                </c:pt>
                <c:pt idx="8">
                  <c:v>0.16863406408094436</c:v>
                </c:pt>
                <c:pt idx="9">
                  <c:v>0.19898819561551429</c:v>
                </c:pt>
                <c:pt idx="10">
                  <c:v>0.21922428330522767</c:v>
                </c:pt>
              </c:numCache>
            </c:numRef>
          </c:xVal>
          <c:yVal>
            <c:numRef>
              <c:f>'P22'!$D$8:$D$18</c:f>
              <c:numCache>
                <c:formatCode>General</c:formatCode>
                <c:ptCount val="11"/>
                <c:pt idx="0">
                  <c:v>0</c:v>
                </c:pt>
                <c:pt idx="1">
                  <c:v>896.40053497703093</c:v>
                </c:pt>
                <c:pt idx="2">
                  <c:v>3742.3155201488639</c:v>
                </c:pt>
                <c:pt idx="3">
                  <c:v>6575.6934349014382</c:v>
                </c:pt>
                <c:pt idx="4">
                  <c:v>9401.6630807699021</c:v>
                </c:pt>
                <c:pt idx="5">
                  <c:v>12250.997266965169</c:v>
                </c:pt>
                <c:pt idx="6">
                  <c:v>15039.355701575858</c:v>
                </c:pt>
                <c:pt idx="7">
                  <c:v>17885.270686747692</c:v>
                </c:pt>
                <c:pt idx="8">
                  <c:v>20735.174739780196</c:v>
                </c:pt>
                <c:pt idx="9">
                  <c:v>23436.343548293309</c:v>
                </c:pt>
                <c:pt idx="10">
                  <c:v>26285.677734488574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94-4524-B249-ADC11B7FC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748704"/>
        <c:axId val="1787653392"/>
      </c:scatterChart>
      <c:valAx>
        <c:axId val="114074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7653392"/>
        <c:crosses val="autoZero"/>
        <c:crossBetween val="midCat"/>
      </c:valAx>
      <c:valAx>
        <c:axId val="17876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074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'P23'!$C$8:$C$18</c:f>
              <c:numCache>
                <c:formatCode>General</c:formatCode>
                <c:ptCount val="11"/>
                <c:pt idx="0">
                  <c:v>0</c:v>
                </c:pt>
                <c:pt idx="1">
                  <c:v>1.314060446780552E-2</c:v>
                </c:pt>
                <c:pt idx="2">
                  <c:v>1.9710906701708279E-2</c:v>
                </c:pt>
                <c:pt idx="3">
                  <c:v>2.628120893561104E-2</c:v>
                </c:pt>
                <c:pt idx="4">
                  <c:v>3.2851511169513799E-2</c:v>
                </c:pt>
                <c:pt idx="5">
                  <c:v>4.0735873850197224E-2</c:v>
                </c:pt>
                <c:pt idx="6">
                  <c:v>5.2562417871222081E-2</c:v>
                </c:pt>
                <c:pt idx="7">
                  <c:v>5.9132720105124839E-2</c:v>
                </c:pt>
                <c:pt idx="8">
                  <c:v>6.7017082785808257E-2</c:v>
                </c:pt>
                <c:pt idx="9">
                  <c:v>7.6215505913272169E-2</c:v>
                </c:pt>
                <c:pt idx="10">
                  <c:v>8.5413929040735886E-2</c:v>
                </c:pt>
              </c:numCache>
            </c:numRef>
          </c:xVal>
          <c:yVal>
            <c:numRef>
              <c:f>'P23'!$D$8:$D$18</c:f>
              <c:numCache>
                <c:formatCode>General</c:formatCode>
                <c:ptCount val="11"/>
                <c:pt idx="0">
                  <c:v>0</c:v>
                </c:pt>
                <c:pt idx="1">
                  <c:v>20447.837150127227</c:v>
                </c:pt>
                <c:pt idx="2">
                  <c:v>38259.541984732823</c:v>
                </c:pt>
                <c:pt idx="3">
                  <c:v>56071.246819338419</c:v>
                </c:pt>
                <c:pt idx="4">
                  <c:v>74203.562340966921</c:v>
                </c:pt>
                <c:pt idx="5">
                  <c:v>91979.643765903296</c:v>
                </c:pt>
                <c:pt idx="6">
                  <c:v>108936.38676844783</c:v>
                </c:pt>
                <c:pt idx="7">
                  <c:v>126748.09160305343</c:v>
                </c:pt>
                <c:pt idx="8">
                  <c:v>144595.41984732824</c:v>
                </c:pt>
                <c:pt idx="9">
                  <c:v>162407.12468193381</c:v>
                </c:pt>
                <c:pt idx="10">
                  <c:v>180290.07633587785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4-4FB9-A4AB-3D9CAEFBA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526928"/>
        <c:axId val="1671291344"/>
      </c:scatterChart>
      <c:valAx>
        <c:axId val="16245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1291344"/>
        <c:crosses val="autoZero"/>
        <c:crossBetween val="midCat"/>
      </c:valAx>
      <c:valAx>
        <c:axId val="16712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45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'P24'!$C$8:$C$18</c:f>
              <c:numCache>
                <c:formatCode>General</c:formatCode>
                <c:ptCount val="11"/>
                <c:pt idx="0">
                  <c:v>0</c:v>
                </c:pt>
                <c:pt idx="1">
                  <c:v>7.462686567164179E-3</c:v>
                </c:pt>
                <c:pt idx="2">
                  <c:v>1.4925373134328358E-2</c:v>
                </c:pt>
                <c:pt idx="3">
                  <c:v>2.9850746268656716E-2</c:v>
                </c:pt>
                <c:pt idx="4">
                  <c:v>5.2238805970149252E-2</c:v>
                </c:pt>
                <c:pt idx="5">
                  <c:v>6.2686567164179141E-2</c:v>
                </c:pt>
                <c:pt idx="6">
                  <c:v>6.8656716417910366E-2</c:v>
                </c:pt>
                <c:pt idx="7">
                  <c:v>7.4626865671641784E-2</c:v>
                </c:pt>
                <c:pt idx="8">
                  <c:v>9.7014925373134331E-2</c:v>
                </c:pt>
                <c:pt idx="9">
                  <c:v>0.1044776119402985</c:v>
                </c:pt>
                <c:pt idx="10">
                  <c:v>0.11194029850746269</c:v>
                </c:pt>
              </c:numCache>
            </c:numRef>
          </c:xVal>
          <c:yVal>
            <c:numRef>
              <c:f>'P24'!$D$8:$D$18</c:f>
              <c:numCache>
                <c:formatCode>General</c:formatCode>
                <c:ptCount val="11"/>
                <c:pt idx="0">
                  <c:v>0</c:v>
                </c:pt>
                <c:pt idx="1">
                  <c:v>5177.1034482758623</c:v>
                </c:pt>
                <c:pt idx="2">
                  <c:v>22073.655172413786</c:v>
                </c:pt>
                <c:pt idx="3">
                  <c:v>38956.689655172413</c:v>
                </c:pt>
                <c:pt idx="4">
                  <c:v>72749.793103448275</c:v>
                </c:pt>
                <c:pt idx="5">
                  <c:v>107320.13793103448</c:v>
                </c:pt>
                <c:pt idx="6">
                  <c:v>124409.31034482757</c:v>
                </c:pt>
                <c:pt idx="7">
                  <c:v>158195.65517241377</c:v>
                </c:pt>
                <c:pt idx="8">
                  <c:v>191988.75862068965</c:v>
                </c:pt>
                <c:pt idx="9">
                  <c:v>208888.68965517238</c:v>
                </c:pt>
                <c:pt idx="10">
                  <c:v>242675.03448275861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08-4980-87F7-9BE9CA601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017040"/>
        <c:axId val="1314934560"/>
      </c:scatterChart>
      <c:valAx>
        <c:axId val="132001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4934560"/>
        <c:crosses val="autoZero"/>
        <c:crossBetween val="midCat"/>
      </c:valAx>
      <c:valAx>
        <c:axId val="13149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001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'P25'!$C$8:$C$18</c:f>
              <c:numCache>
                <c:formatCode>General</c:formatCode>
                <c:ptCount val="11"/>
                <c:pt idx="0">
                  <c:v>0</c:v>
                </c:pt>
                <c:pt idx="1">
                  <c:v>7.246376811594203E-3</c:v>
                </c:pt>
                <c:pt idx="2">
                  <c:v>1.5942028985507162E-2</c:v>
                </c:pt>
                <c:pt idx="3">
                  <c:v>2.3188405797101366E-2</c:v>
                </c:pt>
                <c:pt idx="4">
                  <c:v>2.8985507246376812E-2</c:v>
                </c:pt>
                <c:pt idx="5">
                  <c:v>4.4927536231883974E-2</c:v>
                </c:pt>
                <c:pt idx="6">
                  <c:v>6.0869565217391348E-2</c:v>
                </c:pt>
                <c:pt idx="7">
                  <c:v>7.391304347826079E-2</c:v>
                </c:pt>
                <c:pt idx="8">
                  <c:v>8.6956521739130432E-2</c:v>
                </c:pt>
                <c:pt idx="9">
                  <c:v>0.11739130434782601</c:v>
                </c:pt>
                <c:pt idx="10">
                  <c:v>0.12753623188405794</c:v>
                </c:pt>
              </c:numCache>
            </c:numRef>
          </c:xVal>
          <c:yVal>
            <c:numRef>
              <c:f>'P25'!$D$8:$D$18</c:f>
              <c:numCache>
                <c:formatCode>General</c:formatCode>
                <c:ptCount val="11"/>
                <c:pt idx="0">
                  <c:v>0</c:v>
                </c:pt>
                <c:pt idx="1">
                  <c:v>2054.8387096774195</c:v>
                </c:pt>
                <c:pt idx="2">
                  <c:v>7122.6302729528543</c:v>
                </c:pt>
                <c:pt idx="3">
                  <c:v>19244.962779156333</c:v>
                </c:pt>
                <c:pt idx="4">
                  <c:v>31364.8635235732</c:v>
                </c:pt>
                <c:pt idx="5">
                  <c:v>55680.049627791566</c:v>
                </c:pt>
                <c:pt idx="6">
                  <c:v>79958.75930521093</c:v>
                </c:pt>
                <c:pt idx="7">
                  <c:v>104249.6277915633</c:v>
                </c:pt>
                <c:pt idx="8">
                  <c:v>128562.38213399505</c:v>
                </c:pt>
                <c:pt idx="9">
                  <c:v>152855.68238213402</c:v>
                </c:pt>
                <c:pt idx="10">
                  <c:v>177144.1191066998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8-43EF-A62A-5CCA7D6E2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422096"/>
        <c:axId val="1797129776"/>
      </c:scatterChart>
      <c:valAx>
        <c:axId val="167042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129776"/>
        <c:crosses val="autoZero"/>
        <c:crossBetween val="midCat"/>
      </c:valAx>
      <c:valAx>
        <c:axId val="17971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42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'P26'!$C$8:$C$18</c:f>
              <c:numCache>
                <c:formatCode>General</c:formatCode>
                <c:ptCount val="11"/>
                <c:pt idx="0">
                  <c:v>0</c:v>
                </c:pt>
                <c:pt idx="1">
                  <c:v>4.5454545454545456E-2</c:v>
                </c:pt>
                <c:pt idx="2">
                  <c:v>6.0606060606060608E-2</c:v>
                </c:pt>
                <c:pt idx="3">
                  <c:v>0.10606060606060606</c:v>
                </c:pt>
                <c:pt idx="4">
                  <c:v>0.13636363636363635</c:v>
                </c:pt>
                <c:pt idx="5">
                  <c:v>0.18181818181818182</c:v>
                </c:pt>
                <c:pt idx="6">
                  <c:v>0.22727272727272727</c:v>
                </c:pt>
                <c:pt idx="7">
                  <c:v>0.26515151515151514</c:v>
                </c:pt>
                <c:pt idx="8">
                  <c:v>0.2878787878787879</c:v>
                </c:pt>
                <c:pt idx="9">
                  <c:v>0.33333333333333331</c:v>
                </c:pt>
                <c:pt idx="10">
                  <c:v>0.37878787878787878</c:v>
                </c:pt>
              </c:numCache>
            </c:numRef>
          </c:xVal>
          <c:yVal>
            <c:numRef>
              <c:f>'P26'!$D$8:$D$18</c:f>
              <c:numCache>
                <c:formatCode>General</c:formatCode>
                <c:ptCount val="11"/>
                <c:pt idx="0">
                  <c:v>0</c:v>
                </c:pt>
                <c:pt idx="1">
                  <c:v>16527.72133526851</c:v>
                </c:pt>
                <c:pt idx="2">
                  <c:v>30742.699564586357</c:v>
                </c:pt>
                <c:pt idx="3">
                  <c:v>45054.39767779391</c:v>
                </c:pt>
                <c:pt idx="4">
                  <c:v>59272.220609579119</c:v>
                </c:pt>
                <c:pt idx="5">
                  <c:v>73492.88824383165</c:v>
                </c:pt>
                <c:pt idx="6">
                  <c:v>87710.711175616845</c:v>
                </c:pt>
                <c:pt idx="7">
                  <c:v>101493.2946298984</c:v>
                </c:pt>
                <c:pt idx="8">
                  <c:v>115011.320754717</c:v>
                </c:pt>
                <c:pt idx="9">
                  <c:v>129138.11320754717</c:v>
                </c:pt>
                <c:pt idx="10">
                  <c:v>143341.71262699566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8-4212-8995-C7D197705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429296"/>
        <c:axId val="1623280096"/>
      </c:scatterChart>
      <c:valAx>
        <c:axId val="167042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3280096"/>
        <c:crosses val="autoZero"/>
        <c:crossBetween val="midCat"/>
      </c:valAx>
      <c:valAx>
        <c:axId val="16232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42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'P27'!$C$8:$C$18</c:f>
              <c:numCache>
                <c:formatCode>General</c:formatCode>
                <c:ptCount val="11"/>
                <c:pt idx="0">
                  <c:v>0</c:v>
                </c:pt>
                <c:pt idx="1">
                  <c:v>2.6315789473684091E-2</c:v>
                </c:pt>
                <c:pt idx="2">
                  <c:v>5.5401662049861494E-2</c:v>
                </c:pt>
                <c:pt idx="3">
                  <c:v>8.3102493074792241E-2</c:v>
                </c:pt>
                <c:pt idx="4">
                  <c:v>0.1038781163434903</c:v>
                </c:pt>
                <c:pt idx="5">
                  <c:v>0.12465373961218836</c:v>
                </c:pt>
                <c:pt idx="6">
                  <c:v>0.16481994459833782</c:v>
                </c:pt>
                <c:pt idx="7">
                  <c:v>0.19529085872576168</c:v>
                </c:pt>
                <c:pt idx="8">
                  <c:v>0.21191135734072017</c:v>
                </c:pt>
                <c:pt idx="9">
                  <c:v>0.26315789473684209</c:v>
                </c:pt>
              </c:numCache>
            </c:numRef>
          </c:xVal>
          <c:yVal>
            <c:numRef>
              <c:f>'P27'!$D$8:$D$18</c:f>
              <c:numCache>
                <c:formatCode>General</c:formatCode>
                <c:ptCount val="11"/>
                <c:pt idx="0">
                  <c:v>0</c:v>
                </c:pt>
                <c:pt idx="1">
                  <c:v>55616.741247696773</c:v>
                </c:pt>
                <c:pt idx="2">
                  <c:v>68411.687286127941</c:v>
                </c:pt>
                <c:pt idx="3">
                  <c:v>94362.727033429866</c:v>
                </c:pt>
                <c:pt idx="4">
                  <c:v>120158.98920768626</c:v>
                </c:pt>
                <c:pt idx="5">
                  <c:v>132773.36141089763</c:v>
                </c:pt>
                <c:pt idx="6">
                  <c:v>158647.0123716768</c:v>
                </c:pt>
                <c:pt idx="7">
                  <c:v>184443.27454593318</c:v>
                </c:pt>
                <c:pt idx="8">
                  <c:v>184520.66333245594</c:v>
                </c:pt>
                <c:pt idx="9">
                  <c:v>209801.00026322721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BD-4A8E-BB7B-5B056B01D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424496"/>
        <c:axId val="1630563024"/>
      </c:scatterChart>
      <c:valAx>
        <c:axId val="167042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0563024"/>
        <c:crosses val="autoZero"/>
        <c:crossBetween val="midCat"/>
      </c:valAx>
      <c:valAx>
        <c:axId val="16305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42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'P28'!$C$8:$C$18</c:f>
              <c:numCache>
                <c:formatCode>General</c:formatCode>
                <c:ptCount val="11"/>
                <c:pt idx="0">
                  <c:v>0</c:v>
                </c:pt>
                <c:pt idx="1">
                  <c:v>1.4184397163119762E-3</c:v>
                </c:pt>
                <c:pt idx="2">
                  <c:v>1.4184397163120567E-2</c:v>
                </c:pt>
                <c:pt idx="3">
                  <c:v>2.5531914893616982E-2</c:v>
                </c:pt>
                <c:pt idx="4">
                  <c:v>3.5460992907801421E-2</c:v>
                </c:pt>
                <c:pt idx="5">
                  <c:v>4.5390070921985853E-2</c:v>
                </c:pt>
                <c:pt idx="6">
                  <c:v>5.248226950354614E-2</c:v>
                </c:pt>
                <c:pt idx="7">
                  <c:v>5.8156028368794244E-2</c:v>
                </c:pt>
                <c:pt idx="8">
                  <c:v>6.3829787234042548E-2</c:v>
                </c:pt>
                <c:pt idx="9">
                  <c:v>7.0921985815602842E-2</c:v>
                </c:pt>
                <c:pt idx="10">
                  <c:v>9.9290780141843976E-2</c:v>
                </c:pt>
              </c:numCache>
            </c:numRef>
          </c:xVal>
          <c:yVal>
            <c:numRef>
              <c:f>'P28'!$D$8:$D$18</c:f>
              <c:numCache>
                <c:formatCode>General</c:formatCode>
                <c:ptCount val="11"/>
                <c:pt idx="0">
                  <c:v>0</c:v>
                </c:pt>
                <c:pt idx="1">
                  <c:v>3877.2820512820508</c:v>
                </c:pt>
                <c:pt idx="2">
                  <c:v>29028.102564102563</c:v>
                </c:pt>
                <c:pt idx="3">
                  <c:v>54176.410256410258</c:v>
                </c:pt>
                <c:pt idx="4">
                  <c:v>79327.23076923078</c:v>
                </c:pt>
                <c:pt idx="5">
                  <c:v>104480.56410256412</c:v>
                </c:pt>
                <c:pt idx="6">
                  <c:v>116956.71794871795</c:v>
                </c:pt>
                <c:pt idx="7">
                  <c:v>129520.82051282054</c:v>
                </c:pt>
                <c:pt idx="8">
                  <c:v>141398.92307692309</c:v>
                </c:pt>
                <c:pt idx="9">
                  <c:v>153852.46153846153</c:v>
                </c:pt>
                <c:pt idx="10">
                  <c:v>202993.17948717953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1-4028-AAFD-3B4875A87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592368"/>
        <c:axId val="1138181232"/>
      </c:scatterChart>
      <c:valAx>
        <c:axId val="91659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8181232"/>
        <c:crosses val="autoZero"/>
        <c:crossBetween val="midCat"/>
      </c:valAx>
      <c:valAx>
        <c:axId val="11381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59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'P29'!$C$8:$C$18</c:f>
              <c:numCache>
                <c:formatCode>General</c:formatCode>
                <c:ptCount val="11"/>
                <c:pt idx="0">
                  <c:v>0</c:v>
                </c:pt>
                <c:pt idx="1">
                  <c:v>3.3333333333333291E-2</c:v>
                </c:pt>
                <c:pt idx="2">
                  <c:v>5.5072463768115899E-2</c:v>
                </c:pt>
                <c:pt idx="3">
                  <c:v>6.9565217391304307E-2</c:v>
                </c:pt>
                <c:pt idx="4">
                  <c:v>7.9710144927536225E-2</c:v>
                </c:pt>
                <c:pt idx="5">
                  <c:v>8.8405797101449191E-2</c:v>
                </c:pt>
                <c:pt idx="6">
                  <c:v>9.8550724637681122E-2</c:v>
                </c:pt>
                <c:pt idx="7">
                  <c:v>0.10869565217391304</c:v>
                </c:pt>
                <c:pt idx="8">
                  <c:v>0.11449275362318849</c:v>
                </c:pt>
                <c:pt idx="9">
                  <c:v>0.14492753623188406</c:v>
                </c:pt>
                <c:pt idx="10">
                  <c:v>0.15942028985507245</c:v>
                </c:pt>
              </c:numCache>
            </c:numRef>
          </c:xVal>
          <c:yVal>
            <c:numRef>
              <c:f>'P29'!$D$8:$D$18</c:f>
              <c:numCache>
                <c:formatCode>General</c:formatCode>
                <c:ptCount val="11"/>
                <c:pt idx="0">
                  <c:v>0</c:v>
                </c:pt>
                <c:pt idx="1">
                  <c:v>53883.846153846163</c:v>
                </c:pt>
                <c:pt idx="2">
                  <c:v>107703.07692307694</c:v>
                </c:pt>
                <c:pt idx="3">
                  <c:v>134478.07692307697</c:v>
                </c:pt>
                <c:pt idx="4">
                  <c:v>161166.92307692309</c:v>
                </c:pt>
                <c:pt idx="5">
                  <c:v>174520.76923076928</c:v>
                </c:pt>
                <c:pt idx="6">
                  <c:v>188001.15384615387</c:v>
                </c:pt>
                <c:pt idx="7">
                  <c:v>201468.07692307694</c:v>
                </c:pt>
                <c:pt idx="8">
                  <c:v>214929.6153846154</c:v>
                </c:pt>
                <c:pt idx="9">
                  <c:v>271815.38461538468</c:v>
                </c:pt>
                <c:pt idx="10">
                  <c:v>298711.5384615385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49-4E5D-995F-420C0AEE1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512528"/>
        <c:axId val="1671288368"/>
      </c:scatterChart>
      <c:valAx>
        <c:axId val="162451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1288368"/>
        <c:crosses val="autoZero"/>
        <c:crossBetween val="midCat"/>
      </c:valAx>
      <c:valAx>
        <c:axId val="16712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451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7</xdr:row>
      <xdr:rowOff>41910</xdr:rowOff>
    </xdr:from>
    <xdr:to>
      <xdr:col>12</xdr:col>
      <xdr:colOff>373380</xdr:colOff>
      <xdr:row>22</xdr:row>
      <xdr:rowOff>156210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F558505-3867-2B94-CC2F-A57355121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3</xdr:row>
      <xdr:rowOff>148590</xdr:rowOff>
    </xdr:from>
    <xdr:to>
      <xdr:col>12</xdr:col>
      <xdr:colOff>15240</xdr:colOff>
      <xdr:row>19</xdr:row>
      <xdr:rowOff>87630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3B0F7C5-7C0A-A8A4-D052-CC20BAE2A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</xdr:row>
      <xdr:rowOff>102870</xdr:rowOff>
    </xdr:from>
    <xdr:to>
      <xdr:col>12</xdr:col>
      <xdr:colOff>495300</xdr:colOff>
      <xdr:row>19</xdr:row>
      <xdr:rowOff>41910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A6D504F-08CE-E4C1-0950-A4FF5ED89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3</xdr:row>
      <xdr:rowOff>57150</xdr:rowOff>
    </xdr:from>
    <xdr:to>
      <xdr:col>12</xdr:col>
      <xdr:colOff>137160</xdr:colOff>
      <xdr:row>18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C79D18A-A6B4-F82B-A981-D1DFE471F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3</xdr:row>
      <xdr:rowOff>102870</xdr:rowOff>
    </xdr:from>
    <xdr:to>
      <xdr:col>11</xdr:col>
      <xdr:colOff>411480</xdr:colOff>
      <xdr:row>19</xdr:row>
      <xdr:rowOff>41910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0844300-A074-F2B6-20D1-C45B073E3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5</xdr:row>
      <xdr:rowOff>11430</xdr:rowOff>
    </xdr:from>
    <xdr:to>
      <xdr:col>11</xdr:col>
      <xdr:colOff>594360</xdr:colOff>
      <xdr:row>20</xdr:row>
      <xdr:rowOff>125730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2D7B57E-A77A-3EC8-939E-33F3159DE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</xdr:row>
      <xdr:rowOff>171450</xdr:rowOff>
    </xdr:from>
    <xdr:to>
      <xdr:col>13</xdr:col>
      <xdr:colOff>38100</xdr:colOff>
      <xdr:row>18</xdr:row>
      <xdr:rowOff>110490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29BB99-DCBB-4DF3-B091-BB393F684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7</xdr:row>
      <xdr:rowOff>41910</xdr:rowOff>
    </xdr:from>
    <xdr:to>
      <xdr:col>14</xdr:col>
      <xdr:colOff>60960</xdr:colOff>
      <xdr:row>22</xdr:row>
      <xdr:rowOff>156210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16C650-BFF4-5F20-1EF1-60D6B2851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582930</xdr:colOff>
      <xdr:row>3</xdr:row>
      <xdr:rowOff>133350</xdr:rowOff>
    </xdr:from>
    <xdr:to>
      <xdr:col>12</xdr:col>
      <xdr:colOff>278130</xdr:colOff>
      <xdr:row>19</xdr:row>
      <xdr:rowOff>72390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F7C846E-7C2D-88F2-785B-E06774476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102870</xdr:colOff>
      <xdr:row>2</xdr:row>
      <xdr:rowOff>163830</xdr:rowOff>
    </xdr:from>
    <xdr:to>
      <xdr:col>11</xdr:col>
      <xdr:colOff>407670</xdr:colOff>
      <xdr:row>18</xdr:row>
      <xdr:rowOff>102870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2DCEAA-FFC4-59CB-F8E4-64E74D73E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392430</xdr:colOff>
      <xdr:row>3</xdr:row>
      <xdr:rowOff>133350</xdr:rowOff>
    </xdr:from>
    <xdr:to>
      <xdr:col>12</xdr:col>
      <xdr:colOff>87630</xdr:colOff>
      <xdr:row>19</xdr:row>
      <xdr:rowOff>72390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41C8DC3-0BFD-395F-CAE9-73B4603A4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7</xdr:row>
      <xdr:rowOff>41910</xdr:rowOff>
    </xdr:from>
    <xdr:to>
      <xdr:col>14</xdr:col>
      <xdr:colOff>68580</xdr:colOff>
      <xdr:row>22</xdr:row>
      <xdr:rowOff>156210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6E48C7D-01AA-D266-3066-5263AAAB4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1299210</xdr:colOff>
      <xdr:row>1</xdr:row>
      <xdr:rowOff>102870</xdr:rowOff>
    </xdr:from>
    <xdr:to>
      <xdr:col>11</xdr:col>
      <xdr:colOff>133350</xdr:colOff>
      <xdr:row>17</xdr:row>
      <xdr:rowOff>34290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72C20DD-7971-449E-E411-4B9C0A2F1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4</xdr:row>
      <xdr:rowOff>11430</xdr:rowOff>
    </xdr:from>
    <xdr:to>
      <xdr:col>11</xdr:col>
      <xdr:colOff>400050</xdr:colOff>
      <xdr:row>19</xdr:row>
      <xdr:rowOff>125730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35A8588-E6B8-7917-2DDE-C9B6382A9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316230</xdr:colOff>
      <xdr:row>5</xdr:row>
      <xdr:rowOff>19050</xdr:rowOff>
    </xdr:from>
    <xdr:to>
      <xdr:col>14</xdr:col>
      <xdr:colOff>11430</xdr:colOff>
      <xdr:row>20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8DE0365-7187-F0CE-1461-376F2C7E2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A7415-27F9-4563-B2FB-615EE5B217BB}">
  <dimension ref="A1:D21"/>
  <sheetViews>
    <sheetView workbookViewId="0">
      <selection activeCell="D26" sqref="D26"/>
    </sheetView>
  </sheetViews>
  <sheetFormatPr defaultRowHeight="13.8" x14ac:dyDescent="0.25"/>
  <cols>
    <col min="1" max="1" width="24.77734375" customWidth="1"/>
    <col min="2" max="2" width="21.44140625" customWidth="1"/>
    <col min="3" max="3" width="22.6640625" customWidth="1"/>
    <col min="4" max="4" width="26.77734375" customWidth="1"/>
  </cols>
  <sheetData>
    <row r="1" spans="1:4" ht="14.4" x14ac:dyDescent="0.3">
      <c r="A1" s="6" t="s">
        <v>0</v>
      </c>
      <c r="B1" s="41" t="s">
        <v>22</v>
      </c>
      <c r="C1" s="1"/>
      <c r="D1" s="1"/>
    </row>
    <row r="2" spans="1:4" ht="14.4" x14ac:dyDescent="0.3">
      <c r="A2" s="9" t="s">
        <v>1</v>
      </c>
      <c r="B2" s="10"/>
      <c r="C2" s="1"/>
      <c r="D2" s="1"/>
    </row>
    <row r="3" spans="1:4" x14ac:dyDescent="0.25">
      <c r="A3" s="11" t="s">
        <v>2</v>
      </c>
      <c r="B3" s="28">
        <v>13</v>
      </c>
      <c r="C3" s="4" t="s">
        <v>3</v>
      </c>
      <c r="D3" s="1"/>
    </row>
    <row r="4" spans="1:4" x14ac:dyDescent="0.25">
      <c r="A4" s="11" t="s">
        <v>4</v>
      </c>
      <c r="B4" s="29">
        <v>2.9</v>
      </c>
      <c r="C4" s="5">
        <f>(B3/1000)*(B4/1000)</f>
        <v>3.7699999999999995E-5</v>
      </c>
      <c r="D4" s="1"/>
    </row>
    <row r="5" spans="1:4" x14ac:dyDescent="0.25">
      <c r="A5" s="10"/>
      <c r="B5" s="10"/>
      <c r="C5" s="1"/>
      <c r="D5" s="1"/>
    </row>
    <row r="6" spans="1:4" x14ac:dyDescent="0.25">
      <c r="A6" s="12" t="s">
        <v>5</v>
      </c>
      <c r="B6" s="12" t="s">
        <v>6</v>
      </c>
      <c r="C6" s="1"/>
      <c r="D6" s="1"/>
    </row>
    <row r="7" spans="1:4" x14ac:dyDescent="0.25">
      <c r="A7" s="7" t="s">
        <v>7</v>
      </c>
      <c r="B7" s="8" t="s">
        <v>8</v>
      </c>
      <c r="C7" s="2" t="s">
        <v>9</v>
      </c>
      <c r="D7" s="2" t="s">
        <v>10</v>
      </c>
    </row>
    <row r="8" spans="1:4" x14ac:dyDescent="0.25">
      <c r="A8" s="17">
        <v>0</v>
      </c>
      <c r="B8" s="17">
        <v>68</v>
      </c>
      <c r="C8" s="3">
        <v>0</v>
      </c>
      <c r="D8" s="3">
        <v>0</v>
      </c>
    </row>
    <row r="9" spans="1:4" x14ac:dyDescent="0.25">
      <c r="A9" s="18">
        <v>94.04</v>
      </c>
      <c r="B9" s="18">
        <v>71</v>
      </c>
      <c r="C9" s="3">
        <f>(B9-B8)/B8</f>
        <v>4.4117647058823532E-2</v>
      </c>
      <c r="D9" s="3">
        <f>(A9*9.8/1000)/(C4)</f>
        <v>24445.411140583561</v>
      </c>
    </row>
    <row r="10" spans="1:4" x14ac:dyDescent="0.25">
      <c r="A10" s="18">
        <v>143.94</v>
      </c>
      <c r="B10" s="18">
        <v>73.5</v>
      </c>
      <c r="C10" s="3">
        <f>(B10-B8)/B8</f>
        <v>8.0882352941176475E-2</v>
      </c>
      <c r="D10" s="3">
        <f>(A10*9.8/1000)/(C4)</f>
        <v>37416.76392572945</v>
      </c>
    </row>
    <row r="11" spans="1:4" x14ac:dyDescent="0.25">
      <c r="A11" s="18">
        <v>194.02</v>
      </c>
      <c r="B11" s="18">
        <v>75</v>
      </c>
      <c r="C11" s="3">
        <f>(B11-B8)/B8</f>
        <v>0.10294117647058823</v>
      </c>
      <c r="D11" s="3">
        <f>(A11*9.8/1000)/(C4)</f>
        <v>50434.90716180372</v>
      </c>
    </row>
    <row r="12" spans="1:4" x14ac:dyDescent="0.25">
      <c r="A12" s="18">
        <v>242.52</v>
      </c>
      <c r="B12" s="18">
        <v>78.5</v>
      </c>
      <c r="C12" s="3">
        <f>(B12-B8)/B8</f>
        <v>0.15441176470588236</v>
      </c>
      <c r="D12" s="3">
        <f>(A12*9.8/1000)/(C4)</f>
        <v>63042.33421750665</v>
      </c>
    </row>
    <row r="13" spans="1:4" x14ac:dyDescent="0.25">
      <c r="A13" s="18">
        <v>293.39999999999998</v>
      </c>
      <c r="B13" s="18">
        <v>80</v>
      </c>
      <c r="C13" s="3">
        <f>(B13-B8)/B8</f>
        <v>0.17647058823529413</v>
      </c>
      <c r="D13" s="3">
        <f>(A13*9.8/1000)/(C4)</f>
        <v>76268.435013262613</v>
      </c>
    </row>
    <row r="14" spans="1:4" x14ac:dyDescent="0.25">
      <c r="A14" s="18">
        <v>341.89</v>
      </c>
      <c r="B14" s="18">
        <v>82.5</v>
      </c>
      <c r="C14" s="3">
        <f>(B14-B8)/B8</f>
        <v>0.21323529411764705</v>
      </c>
      <c r="D14" s="3">
        <f>(A14*9.8/1000)/(C4)</f>
        <v>88873.262599469497</v>
      </c>
    </row>
    <row r="15" spans="1:4" x14ac:dyDescent="0.25">
      <c r="A15" s="18">
        <v>393.38</v>
      </c>
      <c r="B15" s="18">
        <v>85.5</v>
      </c>
      <c r="C15" s="3">
        <f>(B15-B8)/B8</f>
        <v>0.25735294117647056</v>
      </c>
      <c r="D15" s="3">
        <f>(A15*9.8/1000)/(C4)</f>
        <v>102257.93103448278</v>
      </c>
    </row>
    <row r="16" spans="1:4" x14ac:dyDescent="0.25">
      <c r="A16" s="18">
        <v>441.86</v>
      </c>
      <c r="B16" s="18">
        <v>88.5</v>
      </c>
      <c r="C16" s="3">
        <f>(B16-B8)/B8</f>
        <v>0.3014705882352941</v>
      </c>
      <c r="D16" s="3">
        <f>(A16*9.8/1000)/(C4)</f>
        <v>114860.15915119364</v>
      </c>
    </row>
    <row r="17" spans="1:4" x14ac:dyDescent="0.25">
      <c r="A17" s="18">
        <v>493.28</v>
      </c>
      <c r="B17" s="18">
        <v>90.2</v>
      </c>
      <c r="C17" s="3">
        <f>(B17-B8)/B8</f>
        <v>0.32647058823529418</v>
      </c>
      <c r="D17" s="3">
        <f>(A17*9.8/1000)/(C4)</f>
        <v>128226.63129973477</v>
      </c>
    </row>
    <row r="18" spans="1:4" x14ac:dyDescent="0.25">
      <c r="A18" s="18">
        <v>541.76</v>
      </c>
      <c r="B18" s="18">
        <v>94</v>
      </c>
      <c r="C18" s="3">
        <f>(B18-B8)/B8</f>
        <v>0.38235294117647056</v>
      </c>
      <c r="D18" s="3">
        <f>(A18*9.8/1000)/(C4)</f>
        <v>140828.85941644566</v>
      </c>
    </row>
    <row r="20" spans="1:4" x14ac:dyDescent="0.25">
      <c r="A20" s="2" t="s">
        <v>11</v>
      </c>
      <c r="B20" s="16">
        <v>39.94</v>
      </c>
      <c r="C20" s="2" t="s">
        <v>12</v>
      </c>
      <c r="D20" s="1"/>
    </row>
    <row r="21" spans="1:4" x14ac:dyDescent="0.25">
      <c r="A21" s="2" t="s">
        <v>13</v>
      </c>
      <c r="B21" s="16">
        <v>2</v>
      </c>
      <c r="C21" s="3">
        <f>SLOPE(D8:D18,C8:C18)</f>
        <v>362457.58173355198</v>
      </c>
      <c r="D21" s="1"/>
    </row>
  </sheetData>
  <phoneticPr fontId="3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AD642-E136-4830-927D-CBAA32EB15A7}">
  <dimension ref="A1:D21"/>
  <sheetViews>
    <sheetView workbookViewId="0">
      <selection activeCell="B1" sqref="B1"/>
    </sheetView>
  </sheetViews>
  <sheetFormatPr defaultRowHeight="13.8" x14ac:dyDescent="0.25"/>
  <cols>
    <col min="1" max="1" width="17.77734375" customWidth="1"/>
    <col min="2" max="2" width="17" customWidth="1"/>
    <col min="3" max="4" width="17.44140625" customWidth="1"/>
  </cols>
  <sheetData>
    <row r="1" spans="1:4" ht="14.4" x14ac:dyDescent="0.3">
      <c r="A1" s="6" t="s">
        <v>0</v>
      </c>
      <c r="B1" s="41" t="s">
        <v>73</v>
      </c>
      <c r="C1" s="1"/>
      <c r="D1" s="1"/>
    </row>
    <row r="2" spans="1:4" ht="14.4" x14ac:dyDescent="0.3">
      <c r="A2" s="9" t="s">
        <v>1</v>
      </c>
      <c r="B2" s="10"/>
      <c r="C2" s="1"/>
      <c r="D2" s="1"/>
    </row>
    <row r="3" spans="1:4" x14ac:dyDescent="0.25">
      <c r="A3" s="11" t="s">
        <v>2</v>
      </c>
      <c r="B3" s="28">
        <v>18.100000000000001</v>
      </c>
      <c r="C3" s="4" t="s">
        <v>3</v>
      </c>
      <c r="D3" s="1"/>
    </row>
    <row r="4" spans="1:4" x14ac:dyDescent="0.25">
      <c r="A4" s="11" t="s">
        <v>4</v>
      </c>
      <c r="B4" s="29">
        <v>2.7</v>
      </c>
      <c r="C4" s="5">
        <f>(B3/1000)*(B4/1000)</f>
        <v>4.8870000000000005E-5</v>
      </c>
      <c r="D4" s="1"/>
    </row>
    <row r="5" spans="1:4" x14ac:dyDescent="0.25">
      <c r="A5" s="10"/>
      <c r="B5" s="10"/>
      <c r="C5" s="1"/>
      <c r="D5" s="1"/>
    </row>
    <row r="6" spans="1:4" x14ac:dyDescent="0.25">
      <c r="A6" s="12" t="s">
        <v>5</v>
      </c>
      <c r="B6" s="12" t="s">
        <v>6</v>
      </c>
      <c r="C6" s="1"/>
      <c r="D6" s="1"/>
    </row>
    <row r="7" spans="1:4" x14ac:dyDescent="0.25">
      <c r="A7" s="7" t="s">
        <v>7</v>
      </c>
      <c r="B7" s="8" t="s">
        <v>8</v>
      </c>
      <c r="C7" s="2" t="s">
        <v>9</v>
      </c>
      <c r="D7" s="2" t="s">
        <v>10</v>
      </c>
    </row>
    <row r="8" spans="1:4" x14ac:dyDescent="0.25">
      <c r="A8" s="17">
        <v>0</v>
      </c>
      <c r="B8" s="17">
        <v>78.7</v>
      </c>
      <c r="C8" s="3">
        <v>0</v>
      </c>
      <c r="D8" s="3">
        <v>0</v>
      </c>
    </row>
    <row r="9" spans="1:4" x14ac:dyDescent="0.25">
      <c r="A9" s="18">
        <v>16</v>
      </c>
      <c r="B9" s="18">
        <v>79</v>
      </c>
      <c r="C9" s="3">
        <f>(B9-B8)/B8</f>
        <v>3.8119440914866219E-3</v>
      </c>
      <c r="D9" s="3">
        <f>(A9*9.8/1000)/(C4)</f>
        <v>3208.5123797830984</v>
      </c>
    </row>
    <row r="10" spans="1:4" x14ac:dyDescent="0.25">
      <c r="A10" s="18">
        <v>65.94</v>
      </c>
      <c r="B10" s="18">
        <v>83.4</v>
      </c>
      <c r="C10" s="3">
        <f>(B10-B8)/B8</f>
        <v>5.9720457433291012E-2</v>
      </c>
      <c r="D10" s="3">
        <f>(A10*9.8/1000)/(C4)</f>
        <v>13223.081645181092</v>
      </c>
    </row>
    <row r="11" spans="1:4" x14ac:dyDescent="0.25">
      <c r="A11" s="18">
        <v>116.19</v>
      </c>
      <c r="B11" s="18">
        <v>86.4</v>
      </c>
      <c r="C11" s="3">
        <f>(B11-B8)/B8</f>
        <v>9.7839898348157595E-2</v>
      </c>
      <c r="D11" s="3">
        <f>(A11*9.8/1000)/(C4)</f>
        <v>23299.815837937385</v>
      </c>
    </row>
    <row r="12" spans="1:4" x14ac:dyDescent="0.25">
      <c r="A12" s="18">
        <v>166.13</v>
      </c>
      <c r="B12" s="18">
        <v>91</v>
      </c>
      <c r="C12" s="3">
        <f>(B12-B8)/B8</f>
        <v>0.15628970775095294</v>
      </c>
      <c r="D12" s="3">
        <f>(A12*9.8/1000)/(C4)</f>
        <v>33314.385103335379</v>
      </c>
    </row>
    <row r="13" spans="1:4" x14ac:dyDescent="0.25">
      <c r="A13" s="18">
        <v>216.41</v>
      </c>
      <c r="B13" s="18">
        <v>95.2</v>
      </c>
      <c r="C13" s="3">
        <f>(B13-B8)/B8</f>
        <v>0.20965692503176619</v>
      </c>
      <c r="D13" s="3">
        <f>(A13*9.8/1000)/(C4)</f>
        <v>43397.135256803769</v>
      </c>
    </row>
    <row r="14" spans="1:4" x14ac:dyDescent="0.25">
      <c r="A14" s="18">
        <v>266.43</v>
      </c>
      <c r="B14" s="18">
        <v>100</v>
      </c>
      <c r="C14" s="3">
        <f>(B14-B8)/B8</f>
        <v>0.27064803049555269</v>
      </c>
      <c r="D14" s="3">
        <f>(A14*9.8/1000)/(C4)</f>
        <v>53427.747084100673</v>
      </c>
    </row>
    <row r="15" spans="1:4" x14ac:dyDescent="0.25">
      <c r="A15" s="18">
        <v>316.43</v>
      </c>
      <c r="B15" s="18">
        <v>104.6</v>
      </c>
      <c r="C15" s="3">
        <f>(B15-B8)/B8</f>
        <v>0.32909783989834801</v>
      </c>
      <c r="D15" s="3">
        <f>(A15*9.8/1000)/(C4)</f>
        <v>63454.348270922856</v>
      </c>
    </row>
    <row r="16" spans="1:4" x14ac:dyDescent="0.25">
      <c r="A16" s="18">
        <v>366.42</v>
      </c>
      <c r="B16" s="18">
        <v>110.5</v>
      </c>
      <c r="C16" s="3">
        <f>(B16-B8)/B8</f>
        <v>0.40406607369758574</v>
      </c>
      <c r="D16" s="3">
        <f>(A16*9.8/1000)/(C4)</f>
        <v>73478.944137507671</v>
      </c>
    </row>
    <row r="17" spans="1:4" x14ac:dyDescent="0.25">
      <c r="A17" s="18">
        <v>416.4</v>
      </c>
      <c r="B17" s="18">
        <v>116</v>
      </c>
      <c r="C17" s="3">
        <f>(B17-B8)/B8</f>
        <v>0.4739517153748411</v>
      </c>
      <c r="D17" s="3">
        <f>(A17*9.8/1000)/(C4)</f>
        <v>83501.53468385512</v>
      </c>
    </row>
    <row r="18" spans="1:4" x14ac:dyDescent="0.25">
      <c r="A18" s="18">
        <v>466.63</v>
      </c>
      <c r="B18" s="18">
        <v>122.1</v>
      </c>
      <c r="C18" s="3">
        <f>(B18-B8)/B8</f>
        <v>0.55146124523506979</v>
      </c>
      <c r="D18" s="3">
        <f>(A18*9.8/1000)/(C4)</f>
        <v>93574.25823613668</v>
      </c>
    </row>
    <row r="20" spans="1:4" x14ac:dyDescent="0.25">
      <c r="A20" s="2" t="s">
        <v>11</v>
      </c>
      <c r="B20" s="16">
        <v>40</v>
      </c>
      <c r="C20" s="2" t="s">
        <v>12</v>
      </c>
      <c r="D20" s="1"/>
    </row>
    <row r="21" spans="1:4" x14ac:dyDescent="0.25">
      <c r="A21" s="2" t="s">
        <v>13</v>
      </c>
      <c r="B21" s="16">
        <v>2</v>
      </c>
      <c r="C21" s="3">
        <f>SLOPE(D8:D18,C8:C18)</f>
        <v>169392.25968958077</v>
      </c>
      <c r="D21" s="1"/>
    </row>
  </sheetData>
  <phoneticPr fontId="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A3AF2-FD17-4A94-82E8-37D8E1819268}">
  <dimension ref="A1:D21"/>
  <sheetViews>
    <sheetView workbookViewId="0">
      <selection activeCell="D24" sqref="D24"/>
    </sheetView>
  </sheetViews>
  <sheetFormatPr defaultRowHeight="13.8" x14ac:dyDescent="0.25"/>
  <cols>
    <col min="1" max="1" width="19.109375" customWidth="1"/>
    <col min="2" max="2" width="22.21875" customWidth="1"/>
    <col min="3" max="3" width="19.44140625" customWidth="1"/>
    <col min="4" max="4" width="22.33203125" customWidth="1"/>
  </cols>
  <sheetData>
    <row r="1" spans="1:4" ht="14.4" x14ac:dyDescent="0.3">
      <c r="A1" s="6" t="s">
        <v>0</v>
      </c>
      <c r="B1" s="41" t="s">
        <v>74</v>
      </c>
      <c r="C1" s="1"/>
      <c r="D1" s="1"/>
    </row>
    <row r="2" spans="1:4" ht="14.4" x14ac:dyDescent="0.3">
      <c r="A2" s="9" t="s">
        <v>1</v>
      </c>
      <c r="B2" s="10"/>
      <c r="C2" s="1"/>
      <c r="D2" s="1"/>
    </row>
    <row r="3" spans="1:4" ht="14.4" x14ac:dyDescent="0.3">
      <c r="A3" s="11" t="s">
        <v>2</v>
      </c>
      <c r="B3" s="47">
        <v>13</v>
      </c>
      <c r="C3" s="4" t="s">
        <v>3</v>
      </c>
      <c r="D3" s="1"/>
    </row>
    <row r="4" spans="1:4" ht="14.4" x14ac:dyDescent="0.3">
      <c r="A4" s="11" t="s">
        <v>4</v>
      </c>
      <c r="B4" s="48">
        <v>3</v>
      </c>
      <c r="C4" s="5">
        <f>(B3/1000)*(B4/1000)</f>
        <v>3.8999999999999999E-5</v>
      </c>
      <c r="D4" s="1"/>
    </row>
    <row r="5" spans="1:4" x14ac:dyDescent="0.25">
      <c r="A5" s="10"/>
      <c r="B5" s="10"/>
      <c r="C5" s="1"/>
      <c r="D5" s="1"/>
    </row>
    <row r="6" spans="1:4" x14ac:dyDescent="0.25">
      <c r="A6" s="12" t="s">
        <v>5</v>
      </c>
      <c r="B6" s="12" t="s">
        <v>6</v>
      </c>
      <c r="C6" s="1"/>
      <c r="D6" s="1"/>
    </row>
    <row r="7" spans="1:4" x14ac:dyDescent="0.25">
      <c r="A7" s="7" t="s">
        <v>7</v>
      </c>
      <c r="B7" s="8" t="s">
        <v>8</v>
      </c>
      <c r="C7" s="2" t="s">
        <v>9</v>
      </c>
      <c r="D7" s="2" t="s">
        <v>10</v>
      </c>
    </row>
    <row r="8" spans="1:4" ht="14.4" x14ac:dyDescent="0.3">
      <c r="A8" s="33">
        <v>0</v>
      </c>
      <c r="B8" s="46">
        <v>75</v>
      </c>
      <c r="C8" s="3">
        <v>0</v>
      </c>
      <c r="D8" s="3">
        <v>0</v>
      </c>
    </row>
    <row r="9" spans="1:4" ht="14.4" x14ac:dyDescent="0.3">
      <c r="A9" s="34">
        <v>8.2100000000000009</v>
      </c>
      <c r="B9" s="34">
        <v>75.099999999999994</v>
      </c>
      <c r="C9" s="3">
        <f>(B9-B8)/B8</f>
        <v>1.3333333333332576E-3</v>
      </c>
      <c r="D9" s="3">
        <f>(A9*9.8/1000)/(C4)</f>
        <v>2063.0256410256416</v>
      </c>
    </row>
    <row r="10" spans="1:4" ht="14.4" x14ac:dyDescent="0.3">
      <c r="A10" s="34">
        <v>108.21</v>
      </c>
      <c r="B10" s="34">
        <v>75.900000000000006</v>
      </c>
      <c r="C10" s="3">
        <f>(B10-B8)/B8</f>
        <v>1.2000000000000077E-2</v>
      </c>
      <c r="D10" s="3">
        <f>(A10*9.8/1000)/(C4)</f>
        <v>27191.230769230773</v>
      </c>
    </row>
    <row r="11" spans="1:4" ht="14.4" x14ac:dyDescent="0.3">
      <c r="A11" s="34">
        <v>208.21</v>
      </c>
      <c r="B11" s="35">
        <v>77</v>
      </c>
      <c r="C11" s="3">
        <f>(B11-B8)/B8</f>
        <v>2.6666666666666668E-2</v>
      </c>
      <c r="D11" s="3">
        <f>(A11*9.8/1000)/(C4)</f>
        <v>52319.435897435898</v>
      </c>
    </row>
    <row r="12" spans="1:4" ht="14.4" x14ac:dyDescent="0.3">
      <c r="A12" s="34">
        <v>308.20999999999998</v>
      </c>
      <c r="B12" s="34">
        <v>78.900000000000006</v>
      </c>
      <c r="C12" s="3">
        <f>(B12-B8)/B8</f>
        <v>5.2000000000000074E-2</v>
      </c>
      <c r="D12" s="3">
        <f>(A12*9.8/1000)/(C4)</f>
        <v>77447.641025641031</v>
      </c>
    </row>
    <row r="13" spans="1:4" ht="14.4" x14ac:dyDescent="0.3">
      <c r="A13" s="34">
        <v>408.21</v>
      </c>
      <c r="B13" s="34">
        <v>79.5</v>
      </c>
      <c r="C13" s="3">
        <f>(B13-B8)/B8</f>
        <v>0.06</v>
      </c>
      <c r="D13" s="3">
        <f>(A13*9.8/1000)/(C4)</f>
        <v>102575.84615384616</v>
      </c>
    </row>
    <row r="14" spans="1:4" ht="14.4" x14ac:dyDescent="0.3">
      <c r="A14" s="34">
        <v>508.21</v>
      </c>
      <c r="B14" s="35">
        <v>81</v>
      </c>
      <c r="C14" s="3">
        <f>(B14-B8)/B8</f>
        <v>0.08</v>
      </c>
      <c r="D14" s="3">
        <f>(A14*9.8/1000)/(C4)</f>
        <v>127704.0512820513</v>
      </c>
    </row>
    <row r="15" spans="1:4" ht="14.4" x14ac:dyDescent="0.3">
      <c r="A15" s="34">
        <v>608.21</v>
      </c>
      <c r="B15" s="35">
        <v>82</v>
      </c>
      <c r="C15" s="3">
        <f>(B15-B8)/B8</f>
        <v>9.3333333333333338E-2</v>
      </c>
      <c r="D15" s="3">
        <f>(A15*9.8/1000)/(C4)</f>
        <v>152832.25641025644</v>
      </c>
    </row>
    <row r="16" spans="1:4" ht="14.4" x14ac:dyDescent="0.3">
      <c r="A16" s="34">
        <v>708.21</v>
      </c>
      <c r="B16" s="34">
        <v>83.9</v>
      </c>
      <c r="C16" s="3">
        <f>(B16-B8)/B8</f>
        <v>0.11866666666666674</v>
      </c>
      <c r="D16" s="3">
        <f>(A16*9.8/1000)/(C4)</f>
        <v>177960.46153846156</v>
      </c>
    </row>
    <row r="17" spans="1:4" ht="14.4" x14ac:dyDescent="0.3">
      <c r="A17" s="34">
        <v>808.21</v>
      </c>
      <c r="B17" s="35">
        <v>85</v>
      </c>
      <c r="C17" s="3">
        <f>(B17-B8)/B8</f>
        <v>0.13333333333333333</v>
      </c>
      <c r="D17" s="3">
        <f>(A17*9.8/1000)/(C4)</f>
        <v>203088.66666666669</v>
      </c>
    </row>
    <row r="18" spans="1:4" ht="14.4" x14ac:dyDescent="0.3">
      <c r="A18" s="34">
        <v>908.21</v>
      </c>
      <c r="B18" s="34">
        <v>86.5</v>
      </c>
      <c r="C18" s="3">
        <f>(B18-B8)/B8</f>
        <v>0.15333333333333332</v>
      </c>
      <c r="D18" s="3">
        <f>(A18*9.8/1000)/(C4)</f>
        <v>228216.87179487181</v>
      </c>
    </row>
    <row r="20" spans="1:4" ht="14.4" x14ac:dyDescent="0.25">
      <c r="A20" s="2" t="s">
        <v>11</v>
      </c>
      <c r="B20" s="32">
        <v>39.369999999999997</v>
      </c>
      <c r="C20" s="2" t="s">
        <v>12</v>
      </c>
      <c r="D20" s="1"/>
    </row>
    <row r="21" spans="1:4" ht="14.4" x14ac:dyDescent="0.25">
      <c r="A21" s="2" t="s">
        <v>13</v>
      </c>
      <c r="B21" s="32">
        <v>4.96</v>
      </c>
      <c r="C21" s="3">
        <f>SLOPE(D8:D18,C8:C18)</f>
        <v>1480506.6758348534</v>
      </c>
      <c r="D21" s="1"/>
    </row>
  </sheetData>
  <phoneticPr fontId="3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0BD6D-1E23-422A-879D-69986480876E}">
  <dimension ref="A1:D21"/>
  <sheetViews>
    <sheetView workbookViewId="0">
      <selection activeCell="E20" sqref="E20"/>
    </sheetView>
  </sheetViews>
  <sheetFormatPr defaultRowHeight="13.8" x14ac:dyDescent="0.25"/>
  <cols>
    <col min="1" max="1" width="17.21875" customWidth="1"/>
    <col min="2" max="2" width="18.6640625" customWidth="1"/>
    <col min="3" max="3" width="17.109375" customWidth="1"/>
    <col min="4" max="4" width="19.33203125" customWidth="1"/>
  </cols>
  <sheetData>
    <row r="1" spans="1:4" ht="14.4" x14ac:dyDescent="0.3">
      <c r="A1" s="6" t="s">
        <v>0</v>
      </c>
      <c r="B1" s="41" t="s">
        <v>75</v>
      </c>
      <c r="C1" s="1"/>
      <c r="D1" s="1"/>
    </row>
    <row r="2" spans="1:4" ht="14.4" x14ac:dyDescent="0.3">
      <c r="A2" s="9" t="s">
        <v>1</v>
      </c>
      <c r="B2" s="10"/>
      <c r="C2" s="1"/>
      <c r="D2" s="1"/>
    </row>
    <row r="3" spans="1:4" x14ac:dyDescent="0.25">
      <c r="A3" s="11" t="s">
        <v>2</v>
      </c>
      <c r="B3" s="28">
        <v>13.1</v>
      </c>
      <c r="C3" s="4" t="s">
        <v>3</v>
      </c>
      <c r="D3" s="1"/>
    </row>
    <row r="4" spans="1:4" x14ac:dyDescent="0.25">
      <c r="A4" s="11" t="s">
        <v>4</v>
      </c>
      <c r="B4" s="29">
        <v>2.1</v>
      </c>
      <c r="C4" s="5">
        <f>(B3/1000)*(B4/1000)</f>
        <v>2.7510000000000003E-5</v>
      </c>
      <c r="D4" s="1"/>
    </row>
    <row r="5" spans="1:4" x14ac:dyDescent="0.25">
      <c r="A5" s="10"/>
      <c r="B5" s="10"/>
      <c r="C5" s="1"/>
      <c r="D5" s="1"/>
    </row>
    <row r="6" spans="1:4" x14ac:dyDescent="0.25">
      <c r="A6" s="12" t="s">
        <v>5</v>
      </c>
      <c r="B6" s="12" t="s">
        <v>6</v>
      </c>
      <c r="C6" s="1"/>
      <c r="D6" s="1"/>
    </row>
    <row r="7" spans="1:4" x14ac:dyDescent="0.25">
      <c r="A7" s="7" t="s">
        <v>7</v>
      </c>
      <c r="B7" s="8" t="s">
        <v>8</v>
      </c>
      <c r="C7" s="2" t="s">
        <v>9</v>
      </c>
      <c r="D7" s="2" t="s">
        <v>10</v>
      </c>
    </row>
    <row r="8" spans="1:4" x14ac:dyDescent="0.25">
      <c r="A8" s="17">
        <v>0</v>
      </c>
      <c r="B8" s="17">
        <v>71</v>
      </c>
      <c r="C8" s="3">
        <v>0</v>
      </c>
      <c r="D8" s="3">
        <v>0</v>
      </c>
    </row>
    <row r="9" spans="1:4" x14ac:dyDescent="0.25">
      <c r="A9" s="49">
        <v>8.2200000000000006</v>
      </c>
      <c r="B9" s="18">
        <v>71.5</v>
      </c>
      <c r="C9" s="3">
        <f>(B9-B8)/B8</f>
        <v>7.0422535211267607E-3</v>
      </c>
      <c r="D9" s="3">
        <f>(A9*9.8/1000)/(C4)</f>
        <v>2928.2442748091607</v>
      </c>
    </row>
    <row r="10" spans="1:4" x14ac:dyDescent="0.25">
      <c r="A10" s="18">
        <v>58.22</v>
      </c>
      <c r="B10" s="18">
        <v>75.5</v>
      </c>
      <c r="C10" s="3">
        <f>(B10-B8)/B8</f>
        <v>6.3380281690140844E-2</v>
      </c>
      <c r="D10" s="3">
        <f>(A10*9.8/1000)/(C4)</f>
        <v>20739.94910941476</v>
      </c>
    </row>
    <row r="11" spans="1:4" x14ac:dyDescent="0.25">
      <c r="A11" s="18">
        <v>108.22</v>
      </c>
      <c r="B11" s="18">
        <v>77.3</v>
      </c>
      <c r="C11" s="3">
        <f>(B11-B8)/B8</f>
        <v>8.8732394366197148E-2</v>
      </c>
      <c r="D11" s="3">
        <f>(A11*9.8/1000)/(C4)</f>
        <v>38551.653944020356</v>
      </c>
    </row>
    <row r="12" spans="1:4" x14ac:dyDescent="0.25">
      <c r="A12" s="18">
        <v>158.22</v>
      </c>
      <c r="B12" s="18">
        <v>82.1</v>
      </c>
      <c r="C12" s="3">
        <f>(B12-B8)/B8</f>
        <v>0.15633802816901402</v>
      </c>
      <c r="D12" s="3">
        <f>(A12*9.8/1000)/(C4)</f>
        <v>56363.358778625952</v>
      </c>
    </row>
    <row r="13" spans="1:4" x14ac:dyDescent="0.25">
      <c r="A13" s="18">
        <v>208.22</v>
      </c>
      <c r="B13" s="18">
        <v>85.5</v>
      </c>
      <c r="C13" s="3">
        <f>(B13-B8)/B8</f>
        <v>0.20422535211267606</v>
      </c>
      <c r="D13" s="3">
        <f>(A13*9.8/1000)/(C4)</f>
        <v>74175.063613231541</v>
      </c>
    </row>
    <row r="14" spans="1:4" x14ac:dyDescent="0.25">
      <c r="A14" s="18">
        <v>258.22000000000003</v>
      </c>
      <c r="B14" s="31">
        <v>89</v>
      </c>
      <c r="C14" s="3">
        <f>(B14-B8)/B8</f>
        <v>0.25352112676056338</v>
      </c>
      <c r="D14" s="3">
        <f>(A14*9.8/1000)/(C4)</f>
        <v>91986.768447837167</v>
      </c>
    </row>
    <row r="15" spans="1:4" x14ac:dyDescent="0.25">
      <c r="A15" s="18">
        <v>308.22000000000003</v>
      </c>
      <c r="B15" s="18">
        <v>93.1</v>
      </c>
      <c r="C15" s="3">
        <f>(B15-B8)/B8</f>
        <v>0.31126760563380274</v>
      </c>
      <c r="D15" s="3">
        <f>(A15*9.8/1000)/(C4)</f>
        <v>109798.47328244275</v>
      </c>
    </row>
    <row r="16" spans="1:4" x14ac:dyDescent="0.25">
      <c r="A16" s="18">
        <v>358.22</v>
      </c>
      <c r="B16" s="18">
        <v>97</v>
      </c>
      <c r="C16" s="3">
        <f>(B16-B8)/B8</f>
        <v>0.36619718309859156</v>
      </c>
      <c r="D16" s="3">
        <f>(A16*9.8/1000)/(C4)</f>
        <v>127610.17811704836</v>
      </c>
    </row>
    <row r="17" spans="1:4" x14ac:dyDescent="0.25">
      <c r="A17" s="18">
        <v>408.22</v>
      </c>
      <c r="B17" s="18">
        <v>101.6</v>
      </c>
      <c r="C17" s="3">
        <f>(B17-B8)/B8</f>
        <v>0.43098591549295767</v>
      </c>
      <c r="D17" s="3">
        <f>(A17*9.8/1000)/(C4)</f>
        <v>145421.88295165394</v>
      </c>
    </row>
    <row r="18" spans="1:4" x14ac:dyDescent="0.25">
      <c r="A18" s="18">
        <v>458.22</v>
      </c>
      <c r="B18" s="18">
        <v>107.5</v>
      </c>
      <c r="C18" s="3">
        <f>(B18-B8)/B8</f>
        <v>0.5140845070422535</v>
      </c>
      <c r="D18" s="3">
        <f>(A18*9.8/1000)/(C4)</f>
        <v>163233.58778625954</v>
      </c>
    </row>
    <row r="20" spans="1:4" x14ac:dyDescent="0.25">
      <c r="A20" s="2" t="s">
        <v>11</v>
      </c>
      <c r="B20" s="16">
        <v>10</v>
      </c>
      <c r="C20" s="2" t="s">
        <v>12</v>
      </c>
      <c r="D20" s="1"/>
    </row>
    <row r="21" spans="1:4" x14ac:dyDescent="0.25">
      <c r="A21" s="2" t="s">
        <v>13</v>
      </c>
      <c r="B21" s="16">
        <v>0.5</v>
      </c>
      <c r="C21" s="3">
        <f>SLOPE(D8:D18,C8:C18)</f>
        <v>326890.17658601201</v>
      </c>
      <c r="D21" s="1"/>
    </row>
  </sheetData>
  <phoneticPr fontId="3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6F6FB-C4C1-4A5F-B7D1-2AA165C8C0A9}">
  <dimension ref="A1:D21"/>
  <sheetViews>
    <sheetView workbookViewId="0">
      <selection activeCell="G25" sqref="G25"/>
    </sheetView>
  </sheetViews>
  <sheetFormatPr defaultRowHeight="13.8" x14ac:dyDescent="0.25"/>
  <cols>
    <col min="1" max="1" width="18" customWidth="1"/>
    <col min="2" max="2" width="18.109375" customWidth="1"/>
    <col min="3" max="3" width="17.21875" customWidth="1"/>
    <col min="4" max="4" width="17.33203125" customWidth="1"/>
  </cols>
  <sheetData>
    <row r="1" spans="1:4" ht="14.4" x14ac:dyDescent="0.3">
      <c r="A1" s="6" t="s">
        <v>0</v>
      </c>
      <c r="B1" s="41" t="s">
        <v>76</v>
      </c>
      <c r="C1" s="1"/>
      <c r="D1" s="1"/>
    </row>
    <row r="2" spans="1:4" ht="14.4" x14ac:dyDescent="0.3">
      <c r="A2" s="9" t="s">
        <v>1</v>
      </c>
      <c r="B2" s="10"/>
      <c r="C2" s="1"/>
      <c r="D2" s="1"/>
    </row>
    <row r="3" spans="1:4" ht="14.4" x14ac:dyDescent="0.25">
      <c r="A3" s="11" t="s">
        <v>2</v>
      </c>
      <c r="B3" s="50">
        <v>13</v>
      </c>
      <c r="C3" s="4" t="s">
        <v>3</v>
      </c>
      <c r="D3" s="1"/>
    </row>
    <row r="4" spans="1:4" ht="14.4" x14ac:dyDescent="0.25">
      <c r="A4" s="11" t="s">
        <v>4</v>
      </c>
      <c r="B4" s="51">
        <v>3.2</v>
      </c>
      <c r="C4" s="5">
        <f>(B3/1000)*(B4/1000)</f>
        <v>4.1600000000000002E-5</v>
      </c>
      <c r="D4" s="1"/>
    </row>
    <row r="5" spans="1:4" x14ac:dyDescent="0.25">
      <c r="A5" s="10"/>
      <c r="B5" s="10"/>
      <c r="C5" s="1"/>
      <c r="D5" s="1"/>
    </row>
    <row r="6" spans="1:4" x14ac:dyDescent="0.25">
      <c r="A6" s="12" t="s">
        <v>5</v>
      </c>
      <c r="B6" s="12" t="s">
        <v>6</v>
      </c>
      <c r="C6" s="1"/>
      <c r="D6" s="1"/>
    </row>
    <row r="7" spans="1:4" x14ac:dyDescent="0.25">
      <c r="A7" s="7" t="s">
        <v>7</v>
      </c>
      <c r="B7" s="8" t="s">
        <v>8</v>
      </c>
      <c r="C7" s="2" t="s">
        <v>9</v>
      </c>
      <c r="D7" s="2" t="s">
        <v>10</v>
      </c>
    </row>
    <row r="8" spans="1:4" ht="14.4" x14ac:dyDescent="0.25">
      <c r="A8" s="37">
        <v>0</v>
      </c>
      <c r="B8" s="38">
        <v>68</v>
      </c>
      <c r="C8" s="3">
        <v>0</v>
      </c>
      <c r="D8" s="3">
        <v>0</v>
      </c>
    </row>
    <row r="9" spans="1:4" ht="14.4" x14ac:dyDescent="0.25">
      <c r="A9" s="39">
        <v>50</v>
      </c>
      <c r="B9" s="39">
        <v>68.8</v>
      </c>
      <c r="C9" s="3">
        <f>(B9-B8)/B8</f>
        <v>1.1764705882352899E-2</v>
      </c>
      <c r="D9" s="3">
        <f>(A9*9.8/1000)/(C4)</f>
        <v>11778.846153846154</v>
      </c>
    </row>
    <row r="10" spans="1:4" ht="14.4" x14ac:dyDescent="0.25">
      <c r="A10" s="39">
        <v>100</v>
      </c>
      <c r="B10" s="39">
        <v>69.900000000000006</v>
      </c>
      <c r="C10" s="3">
        <f>(B10-B8)/B8</f>
        <v>2.794117647058832E-2</v>
      </c>
      <c r="D10" s="3">
        <f>(A10*9.8/1000)/(C4)</f>
        <v>23557.692307692309</v>
      </c>
    </row>
    <row r="11" spans="1:4" ht="14.4" x14ac:dyDescent="0.25">
      <c r="A11" s="39">
        <v>150</v>
      </c>
      <c r="B11" s="39">
        <v>70.3</v>
      </c>
      <c r="C11" s="3">
        <f>(B11-B8)/B8</f>
        <v>3.3823529411764662E-2</v>
      </c>
      <c r="D11" s="3">
        <f>(A11*9.8/1000)/(C4)</f>
        <v>35336.538461538461</v>
      </c>
    </row>
    <row r="12" spans="1:4" ht="14.4" x14ac:dyDescent="0.25">
      <c r="A12" s="39">
        <v>200</v>
      </c>
      <c r="B12" s="39">
        <v>71.099999999999994</v>
      </c>
      <c r="C12" s="3">
        <f>(B12-B8)/B8</f>
        <v>4.5588235294117561E-2</v>
      </c>
      <c r="D12" s="3">
        <f>(A12*9.8/1000)/(C4)</f>
        <v>47115.384615384617</v>
      </c>
    </row>
    <row r="13" spans="1:4" ht="14.4" x14ac:dyDescent="0.25">
      <c r="A13" s="39">
        <v>250</v>
      </c>
      <c r="B13" s="39">
        <v>71.900000000000006</v>
      </c>
      <c r="C13" s="3">
        <f>(B13-B8)/B8</f>
        <v>5.7352941176470669E-2</v>
      </c>
      <c r="D13" s="3">
        <f>(A13*9.8/1000)/(C4)</f>
        <v>58894.230769230773</v>
      </c>
    </row>
    <row r="14" spans="1:4" ht="14.4" x14ac:dyDescent="0.25">
      <c r="A14" s="39">
        <v>300</v>
      </c>
      <c r="B14" s="39">
        <v>72.7</v>
      </c>
      <c r="C14" s="3">
        <f>(B14-B8)/B8</f>
        <v>6.9117647058823575E-2</v>
      </c>
      <c r="D14" s="3">
        <f>(A14*9.8/1000)/(C4)</f>
        <v>70673.076923076922</v>
      </c>
    </row>
    <row r="15" spans="1:4" ht="14.4" x14ac:dyDescent="0.25">
      <c r="A15" s="39">
        <v>350</v>
      </c>
      <c r="B15" s="39">
        <v>73.2</v>
      </c>
      <c r="C15" s="3">
        <f>(B15-B8)/B8</f>
        <v>7.6470588235294165E-2</v>
      </c>
      <c r="D15" s="3">
        <f>(A15*9.8/1000)/(C4)</f>
        <v>82451.923076923093</v>
      </c>
    </row>
    <row r="16" spans="1:4" ht="14.4" x14ac:dyDescent="0.25">
      <c r="A16" s="39">
        <v>400</v>
      </c>
      <c r="B16" s="39">
        <v>74.2</v>
      </c>
      <c r="C16" s="3">
        <f>(B16-B8)/B8</f>
        <v>9.1176470588235331E-2</v>
      </c>
      <c r="D16" s="3">
        <f>(A16*9.8/1000)/(C4)</f>
        <v>94230.769230769234</v>
      </c>
    </row>
    <row r="17" spans="1:4" ht="14.4" x14ac:dyDescent="0.25">
      <c r="A17" s="39">
        <v>450</v>
      </c>
      <c r="B17" s="39">
        <v>75.8</v>
      </c>
      <c r="C17" s="3">
        <f>(B17-B8)/B8</f>
        <v>0.11470588235294113</v>
      </c>
      <c r="D17" s="3">
        <f>(A17*9.8/1000)/(C4)</f>
        <v>106009.61538461539</v>
      </c>
    </row>
    <row r="18" spans="1:4" ht="14.4" x14ac:dyDescent="0.25">
      <c r="A18" s="39">
        <v>500</v>
      </c>
      <c r="B18" s="40">
        <v>77</v>
      </c>
      <c r="C18" s="3">
        <f>(B18-B8)/B8</f>
        <v>0.13235294117647059</v>
      </c>
      <c r="D18" s="3">
        <f>(A18*9.8/1000)/(C4)</f>
        <v>117788.46153846155</v>
      </c>
    </row>
    <row r="20" spans="1:4" ht="14.4" x14ac:dyDescent="0.25">
      <c r="A20" s="2" t="s">
        <v>11</v>
      </c>
      <c r="B20" s="36">
        <v>40</v>
      </c>
      <c r="C20" s="2" t="s">
        <v>12</v>
      </c>
      <c r="D20" s="1"/>
    </row>
    <row r="21" spans="1:4" ht="14.4" x14ac:dyDescent="0.25">
      <c r="A21" s="2" t="s">
        <v>13</v>
      </c>
      <c r="B21" s="36">
        <v>3</v>
      </c>
      <c r="C21" s="3">
        <f>SLOPE(D8:D18,C8:C18)</f>
        <v>928361.33413488674</v>
      </c>
      <c r="D21" s="1"/>
    </row>
  </sheetData>
  <phoneticPr fontId="3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5F02D-09D5-41BE-8091-23729F36A977}">
  <dimension ref="A1:D21"/>
  <sheetViews>
    <sheetView workbookViewId="0">
      <selection activeCell="E26" sqref="E26"/>
    </sheetView>
  </sheetViews>
  <sheetFormatPr defaultRowHeight="13.8" x14ac:dyDescent="0.25"/>
  <cols>
    <col min="1" max="1" width="16.77734375" customWidth="1"/>
    <col min="2" max="2" width="20.21875" customWidth="1"/>
    <col min="3" max="4" width="21.109375" customWidth="1"/>
  </cols>
  <sheetData>
    <row r="1" spans="1:4" ht="14.4" x14ac:dyDescent="0.3">
      <c r="A1" s="6" t="s">
        <v>0</v>
      </c>
      <c r="B1" s="41" t="s">
        <v>77</v>
      </c>
      <c r="C1" s="1"/>
      <c r="D1" s="1"/>
    </row>
    <row r="2" spans="1:4" ht="14.4" x14ac:dyDescent="0.3">
      <c r="A2" s="9" t="s">
        <v>1</v>
      </c>
      <c r="B2" s="10"/>
      <c r="C2" s="1"/>
      <c r="D2" s="1"/>
    </row>
    <row r="3" spans="1:4" x14ac:dyDescent="0.25">
      <c r="A3" s="11" t="s">
        <v>2</v>
      </c>
      <c r="B3" s="19">
        <v>13</v>
      </c>
      <c r="C3" s="4" t="s">
        <v>3</v>
      </c>
      <c r="D3" s="1"/>
    </row>
    <row r="4" spans="1:4" x14ac:dyDescent="0.25">
      <c r="A4" s="11" t="s">
        <v>4</v>
      </c>
      <c r="B4" s="20">
        <v>2</v>
      </c>
      <c r="C4" s="5">
        <f>(B3/1000)*(B4/1000)</f>
        <v>2.5999999999999998E-5</v>
      </c>
      <c r="D4" s="1"/>
    </row>
    <row r="5" spans="1:4" x14ac:dyDescent="0.25">
      <c r="A5" s="10"/>
      <c r="B5" s="10"/>
      <c r="C5" s="1"/>
      <c r="D5" s="1"/>
    </row>
    <row r="6" spans="1:4" x14ac:dyDescent="0.25">
      <c r="A6" s="12" t="s">
        <v>5</v>
      </c>
      <c r="B6" s="12" t="s">
        <v>6</v>
      </c>
      <c r="C6" s="1"/>
      <c r="D6" s="1"/>
    </row>
    <row r="7" spans="1:4" x14ac:dyDescent="0.25">
      <c r="A7" s="7" t="s">
        <v>7</v>
      </c>
      <c r="B7" s="8" t="s">
        <v>8</v>
      </c>
      <c r="C7" s="2" t="s">
        <v>9</v>
      </c>
      <c r="D7" s="2" t="s">
        <v>10</v>
      </c>
    </row>
    <row r="8" spans="1:4" x14ac:dyDescent="0.25">
      <c r="A8" s="17">
        <v>0</v>
      </c>
      <c r="B8" s="17">
        <v>64</v>
      </c>
      <c r="C8" s="3">
        <v>0</v>
      </c>
      <c r="D8" s="3">
        <v>0</v>
      </c>
    </row>
    <row r="9" spans="1:4" x14ac:dyDescent="0.25">
      <c r="A9" s="18">
        <v>5</v>
      </c>
      <c r="B9" s="18">
        <v>64.099999999999994</v>
      </c>
      <c r="C9" s="3">
        <f>(B9-B8)/B8</f>
        <v>1.5624999999999112E-3</v>
      </c>
      <c r="D9" s="3">
        <f>(A9*9.8/1000)/(C4)</f>
        <v>1884.6153846153848</v>
      </c>
    </row>
    <row r="10" spans="1:4" x14ac:dyDescent="0.25">
      <c r="A10" s="18">
        <v>105</v>
      </c>
      <c r="B10" s="18">
        <v>65</v>
      </c>
      <c r="C10" s="3">
        <f>(B10-B8)/B8</f>
        <v>1.5625E-2</v>
      </c>
      <c r="D10" s="3">
        <f>(A10*9.8/1000)/(C4)</f>
        <v>39576.923076923078</v>
      </c>
    </row>
    <row r="11" spans="1:4" x14ac:dyDescent="0.25">
      <c r="A11" s="18">
        <v>205</v>
      </c>
      <c r="B11" s="18">
        <v>66.099999999999994</v>
      </c>
      <c r="C11" s="3">
        <f>(B11-B8)/B8</f>
        <v>3.2812499999999911E-2</v>
      </c>
      <c r="D11" s="3">
        <f>(A11*9.8/1000)/(C4)</f>
        <v>77269.23076923078</v>
      </c>
    </row>
    <row r="12" spans="1:4" x14ac:dyDescent="0.25">
      <c r="A12" s="18">
        <v>305</v>
      </c>
      <c r="B12" s="18">
        <v>67.5</v>
      </c>
      <c r="C12" s="3">
        <f>(B12-B8)/B8</f>
        <v>5.46875E-2</v>
      </c>
      <c r="D12" s="3">
        <f>(A12*9.8/1000)/(C4)</f>
        <v>114961.53846153847</v>
      </c>
    </row>
    <row r="13" spans="1:4" x14ac:dyDescent="0.25">
      <c r="A13" s="18">
        <v>405</v>
      </c>
      <c r="B13" s="18">
        <v>69.599999999999994</v>
      </c>
      <c r="C13" s="3">
        <f>(B13-B8)/B8</f>
        <v>8.7499999999999911E-2</v>
      </c>
      <c r="D13" s="3">
        <f>(A13*9.8/1000)/(C4)</f>
        <v>152653.84615384619</v>
      </c>
    </row>
    <row r="14" spans="1:4" x14ac:dyDescent="0.25">
      <c r="A14" s="18">
        <v>455</v>
      </c>
      <c r="B14" s="18">
        <v>70</v>
      </c>
      <c r="C14" s="3">
        <f>(B14-B8)/B8</f>
        <v>9.375E-2</v>
      </c>
      <c r="D14" s="3">
        <f>(A14*9.8/1000)/(C4)</f>
        <v>171500</v>
      </c>
    </row>
    <row r="15" spans="1:4" x14ac:dyDescent="0.25">
      <c r="A15" s="18">
        <v>505</v>
      </c>
      <c r="B15" s="18">
        <v>71</v>
      </c>
      <c r="C15" s="3">
        <f>(B15-B8)/B8</f>
        <v>0.109375</v>
      </c>
      <c r="D15" s="3">
        <f>(A15*9.8/1000)/(C4)</f>
        <v>190346.15384615384</v>
      </c>
    </row>
    <row r="16" spans="1:4" x14ac:dyDescent="0.25">
      <c r="A16" s="18">
        <v>555</v>
      </c>
      <c r="B16" s="18">
        <v>71.5</v>
      </c>
      <c r="C16" s="3">
        <f>(B16-B8)/B8</f>
        <v>0.1171875</v>
      </c>
      <c r="D16" s="3">
        <f>(A16*9.8/1000)/(C4)</f>
        <v>209192.30769230772</v>
      </c>
    </row>
    <row r="17" spans="1:4" x14ac:dyDescent="0.25">
      <c r="A17" s="18">
        <v>755</v>
      </c>
      <c r="B17" s="18">
        <v>74.599999999999994</v>
      </c>
      <c r="C17" s="3">
        <f>(B17-B8)/B8</f>
        <v>0.16562499999999991</v>
      </c>
      <c r="D17" s="3">
        <f>(A17*9.8/1000)/(C4)</f>
        <v>284576.92307692312</v>
      </c>
    </row>
    <row r="18" spans="1:4" x14ac:dyDescent="0.25">
      <c r="A18" s="18">
        <v>955</v>
      </c>
      <c r="B18" s="18">
        <v>77.5</v>
      </c>
      <c r="C18" s="3">
        <f>(B18-B8)/B8</f>
        <v>0.2109375</v>
      </c>
      <c r="D18" s="3">
        <f>(A18*9.8/1000)/(C4)</f>
        <v>359961.5384615385</v>
      </c>
    </row>
    <row r="20" spans="1:4" x14ac:dyDescent="0.25">
      <c r="A20" s="2" t="s">
        <v>11</v>
      </c>
      <c r="B20" s="13">
        <v>40</v>
      </c>
      <c r="C20" s="2" t="s">
        <v>12</v>
      </c>
      <c r="D20" s="1"/>
    </row>
    <row r="21" spans="1:4" x14ac:dyDescent="0.25">
      <c r="A21" s="2" t="s">
        <v>13</v>
      </c>
      <c r="B21" s="13">
        <v>5</v>
      </c>
      <c r="C21" s="3">
        <f>SLOPE(D8:D18,C8:C18)</f>
        <v>1672295.7291542054</v>
      </c>
      <c r="D21" s="1"/>
    </row>
  </sheetData>
  <phoneticPr fontId="3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C2576-2BF1-44F9-A6CF-55CF52AA38F6}">
  <dimension ref="A1:D21"/>
  <sheetViews>
    <sheetView tabSelected="1" workbookViewId="0">
      <selection activeCell="B1" sqref="B1"/>
    </sheetView>
  </sheetViews>
  <sheetFormatPr defaultRowHeight="13.8" x14ac:dyDescent="0.25"/>
  <cols>
    <col min="1" max="1" width="19.44140625" customWidth="1"/>
    <col min="2" max="2" width="17.21875" customWidth="1"/>
    <col min="3" max="3" width="17.33203125" customWidth="1"/>
    <col min="4" max="4" width="19.33203125" customWidth="1"/>
  </cols>
  <sheetData>
    <row r="1" spans="1:4" ht="14.4" x14ac:dyDescent="0.3">
      <c r="A1" s="6" t="s">
        <v>0</v>
      </c>
      <c r="B1" s="41" t="s">
        <v>78</v>
      </c>
      <c r="C1" s="1"/>
      <c r="D1" s="1"/>
    </row>
    <row r="2" spans="1:4" ht="14.4" x14ac:dyDescent="0.3">
      <c r="A2" s="9" t="s">
        <v>1</v>
      </c>
      <c r="B2" s="10"/>
      <c r="C2" s="1"/>
      <c r="D2" s="1"/>
    </row>
    <row r="3" spans="1:4" x14ac:dyDescent="0.25">
      <c r="A3" s="11" t="s">
        <v>2</v>
      </c>
      <c r="B3" s="28">
        <v>12</v>
      </c>
      <c r="C3" s="4" t="s">
        <v>3</v>
      </c>
      <c r="D3" s="1"/>
    </row>
    <row r="4" spans="1:4" x14ac:dyDescent="0.25">
      <c r="A4" s="11" t="s">
        <v>4</v>
      </c>
      <c r="B4" s="29">
        <v>2</v>
      </c>
      <c r="C4" s="5">
        <f>(B3/1000)*(B4/1000)</f>
        <v>2.4000000000000001E-5</v>
      </c>
      <c r="D4" s="1"/>
    </row>
    <row r="5" spans="1:4" x14ac:dyDescent="0.25">
      <c r="A5" s="10"/>
      <c r="B5" s="10"/>
      <c r="C5" s="1"/>
      <c r="D5" s="1"/>
    </row>
    <row r="6" spans="1:4" x14ac:dyDescent="0.25">
      <c r="A6" s="12" t="s">
        <v>5</v>
      </c>
      <c r="B6" s="12" t="s">
        <v>6</v>
      </c>
      <c r="C6" s="1"/>
      <c r="D6" s="1"/>
    </row>
    <row r="7" spans="1:4" x14ac:dyDescent="0.25">
      <c r="A7" s="7" t="s">
        <v>7</v>
      </c>
      <c r="B7" s="8" t="s">
        <v>8</v>
      </c>
      <c r="C7" s="2" t="s">
        <v>9</v>
      </c>
      <c r="D7" s="2" t="s">
        <v>10</v>
      </c>
    </row>
    <row r="8" spans="1:4" x14ac:dyDescent="0.25">
      <c r="A8" s="17">
        <v>0</v>
      </c>
      <c r="B8" s="17">
        <v>62</v>
      </c>
      <c r="C8" s="3">
        <v>0</v>
      </c>
      <c r="D8" s="3">
        <v>0</v>
      </c>
    </row>
    <row r="9" spans="1:4" x14ac:dyDescent="0.25">
      <c r="A9" s="18">
        <v>5</v>
      </c>
      <c r="B9" s="18">
        <v>62.2</v>
      </c>
      <c r="C9" s="3">
        <f>(B9-B8)/B8</f>
        <v>3.2258064516129492E-3</v>
      </c>
      <c r="D9" s="3">
        <f>(A9*9.8/1000)/(C4)</f>
        <v>2041.6666666666667</v>
      </c>
    </row>
    <row r="10" spans="1:4" x14ac:dyDescent="0.25">
      <c r="A10" s="18">
        <v>105</v>
      </c>
      <c r="B10" s="18">
        <v>63</v>
      </c>
      <c r="C10" s="3">
        <f>(B10-B8)/B8</f>
        <v>1.6129032258064516E-2</v>
      </c>
      <c r="D10" s="3">
        <f>(A10*9.8/1000)/(C4)</f>
        <v>42874.999999999993</v>
      </c>
    </row>
    <row r="11" spans="1:4" x14ac:dyDescent="0.25">
      <c r="A11" s="18">
        <v>155</v>
      </c>
      <c r="B11" s="18">
        <v>64.3</v>
      </c>
      <c r="C11" s="3">
        <f>(B11-B8)/B8</f>
        <v>3.7096774193548343E-2</v>
      </c>
      <c r="D11" s="3">
        <f>(A11*9.8/1000)/(C4)</f>
        <v>63291.666666666664</v>
      </c>
    </row>
    <row r="12" spans="1:4" x14ac:dyDescent="0.25">
      <c r="A12" s="18">
        <v>205</v>
      </c>
      <c r="B12" s="18">
        <v>65.099999999999994</v>
      </c>
      <c r="C12" s="3">
        <f>(B12-B8)/B8</f>
        <v>4.9999999999999906E-2</v>
      </c>
      <c r="D12" s="3">
        <f>(A12*9.8/1000)/(C4)</f>
        <v>83708.333333333343</v>
      </c>
    </row>
    <row r="13" spans="1:4" x14ac:dyDescent="0.25">
      <c r="A13" s="18">
        <v>255</v>
      </c>
      <c r="B13" s="18">
        <v>66</v>
      </c>
      <c r="C13" s="3">
        <f>(B13-B8)/B8</f>
        <v>6.4516129032258063E-2</v>
      </c>
      <c r="D13" s="3">
        <f>(A13*9.8/1000)/(C4)</f>
        <v>104125</v>
      </c>
    </row>
    <row r="14" spans="1:4" x14ac:dyDescent="0.25">
      <c r="A14" s="18">
        <v>305</v>
      </c>
      <c r="B14" s="18">
        <v>66.5</v>
      </c>
      <c r="C14" s="3">
        <f>(B14-B8)/B8</f>
        <v>7.2580645161290328E-2</v>
      </c>
      <c r="D14" s="3">
        <f>(A14*9.8/1000)/(C4)</f>
        <v>124541.66666666666</v>
      </c>
    </row>
    <row r="15" spans="1:4" x14ac:dyDescent="0.25">
      <c r="A15" s="18">
        <v>505</v>
      </c>
      <c r="B15" s="18">
        <v>68</v>
      </c>
      <c r="C15" s="3">
        <f>(B15-B8)/B8</f>
        <v>9.6774193548387094E-2</v>
      </c>
      <c r="D15" s="3">
        <f>(A15*9.8/1000)/(C4)</f>
        <v>206208.33333333331</v>
      </c>
    </row>
    <row r="16" spans="1:4" x14ac:dyDescent="0.25">
      <c r="A16" s="18">
        <v>705</v>
      </c>
      <c r="B16" s="18">
        <v>72</v>
      </c>
      <c r="C16" s="3">
        <f>(B16-B8)/B8</f>
        <v>0.16129032258064516</v>
      </c>
      <c r="D16" s="3">
        <f>(A16*9.8/1000)/(C4)</f>
        <v>287875</v>
      </c>
    </row>
    <row r="17" spans="1:4" x14ac:dyDescent="0.25">
      <c r="A17" s="18">
        <v>805</v>
      </c>
      <c r="B17" s="18">
        <v>74</v>
      </c>
      <c r="C17" s="3">
        <f>(B17-B8)/B8</f>
        <v>0.19354838709677419</v>
      </c>
      <c r="D17" s="3">
        <f>(A17*9.8/1000)/(C4)</f>
        <v>328708.33333333337</v>
      </c>
    </row>
    <row r="18" spans="1:4" x14ac:dyDescent="0.25">
      <c r="A18" s="18">
        <v>905</v>
      </c>
      <c r="B18" s="18">
        <v>75</v>
      </c>
      <c r="C18" s="3">
        <f>(B18-B8)/B8</f>
        <v>0.20967741935483872</v>
      </c>
      <c r="D18" s="3">
        <f>(A18*9.8/1000)/(C4)</f>
        <v>369541.66666666663</v>
      </c>
    </row>
    <row r="20" spans="1:4" x14ac:dyDescent="0.25">
      <c r="A20" s="2" t="s">
        <v>11</v>
      </c>
      <c r="B20" s="16">
        <v>40.9</v>
      </c>
      <c r="C20" s="2" t="s">
        <v>12</v>
      </c>
      <c r="D20" s="1"/>
    </row>
    <row r="21" spans="1:4" x14ac:dyDescent="0.25">
      <c r="A21" s="2" t="s">
        <v>13</v>
      </c>
      <c r="B21" s="16">
        <v>5.8</v>
      </c>
      <c r="C21" s="3">
        <f>SLOPE(D8:D18,C8:C18)</f>
        <v>1748024.7272332774</v>
      </c>
      <c r="D21" s="1"/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76BEB-7275-42A2-961D-A5F763C977C1}">
  <dimension ref="A1:D21"/>
  <sheetViews>
    <sheetView workbookViewId="0">
      <selection activeCell="B25" sqref="B25"/>
    </sheetView>
  </sheetViews>
  <sheetFormatPr defaultRowHeight="13.8" x14ac:dyDescent="0.25"/>
  <cols>
    <col min="1" max="1" width="22.33203125" customWidth="1"/>
    <col min="2" max="2" width="21.6640625" customWidth="1"/>
    <col min="3" max="3" width="22.44140625" customWidth="1"/>
    <col min="4" max="4" width="16" customWidth="1"/>
  </cols>
  <sheetData>
    <row r="1" spans="1:4" ht="14.4" x14ac:dyDescent="0.3">
      <c r="A1" s="6" t="s">
        <v>0</v>
      </c>
      <c r="B1" s="41" t="s">
        <v>23</v>
      </c>
      <c r="C1" s="1"/>
      <c r="D1" s="1"/>
    </row>
    <row r="2" spans="1:4" ht="14.4" x14ac:dyDescent="0.3">
      <c r="A2" s="9" t="s">
        <v>1</v>
      </c>
      <c r="B2" s="10"/>
      <c r="C2" s="1"/>
      <c r="D2" s="1"/>
    </row>
    <row r="3" spans="1:4" x14ac:dyDescent="0.25">
      <c r="A3" s="11" t="s">
        <v>2</v>
      </c>
      <c r="B3" s="28">
        <v>59.3</v>
      </c>
      <c r="C3" s="4" t="s">
        <v>3</v>
      </c>
      <c r="D3" s="1"/>
    </row>
    <row r="4" spans="1:4" x14ac:dyDescent="0.25">
      <c r="A4" s="11" t="s">
        <v>4</v>
      </c>
      <c r="B4" s="29">
        <v>2.9</v>
      </c>
      <c r="C4" s="5">
        <f>(B3/1000)*(B4/1000)</f>
        <v>1.7197E-4</v>
      </c>
      <c r="D4" s="1"/>
    </row>
    <row r="5" spans="1:4" x14ac:dyDescent="0.25">
      <c r="A5" s="10"/>
      <c r="B5" s="10"/>
      <c r="C5" s="1"/>
      <c r="D5" s="1"/>
    </row>
    <row r="6" spans="1:4" x14ac:dyDescent="0.25">
      <c r="A6" s="12" t="s">
        <v>5</v>
      </c>
      <c r="B6" s="12" t="s">
        <v>6</v>
      </c>
      <c r="C6" s="1"/>
      <c r="D6" s="1"/>
    </row>
    <row r="7" spans="1:4" x14ac:dyDescent="0.25">
      <c r="A7" s="7" t="s">
        <v>7</v>
      </c>
      <c r="B7" s="8" t="s">
        <v>8</v>
      </c>
      <c r="C7" s="2" t="s">
        <v>9</v>
      </c>
      <c r="D7" s="2" t="s">
        <v>10</v>
      </c>
    </row>
    <row r="8" spans="1:4" x14ac:dyDescent="0.25">
      <c r="A8" s="17">
        <v>0</v>
      </c>
      <c r="B8" s="17">
        <v>59.3</v>
      </c>
      <c r="C8" s="3">
        <v>0</v>
      </c>
      <c r="D8" s="3">
        <v>0</v>
      </c>
    </row>
    <row r="9" spans="1:4" x14ac:dyDescent="0.25">
      <c r="A9" s="18">
        <v>15.73</v>
      </c>
      <c r="B9" s="18">
        <v>59.5</v>
      </c>
      <c r="C9" s="3">
        <f>(B9-B8)/B8</f>
        <v>3.372681281618935E-3</v>
      </c>
      <c r="D9" s="3">
        <f>(A9*9.8/1000)/(C4)</f>
        <v>896.40053497703093</v>
      </c>
    </row>
    <row r="10" spans="1:4" x14ac:dyDescent="0.25">
      <c r="A10" s="18">
        <v>65.67</v>
      </c>
      <c r="B10" s="18">
        <v>60.5</v>
      </c>
      <c r="C10" s="3">
        <f>(B10-B8)/B8</f>
        <v>2.023608768971337E-2</v>
      </c>
      <c r="D10" s="3">
        <f>(A10*9.8/1000)/(C4)</f>
        <v>3742.3155201488639</v>
      </c>
    </row>
    <row r="11" spans="1:4" x14ac:dyDescent="0.25">
      <c r="A11" s="18">
        <v>115.39</v>
      </c>
      <c r="B11" s="18">
        <v>62</v>
      </c>
      <c r="C11" s="3">
        <f>(B11-B8)/B8</f>
        <v>4.5531197301855023E-2</v>
      </c>
      <c r="D11" s="3">
        <f>(A11*9.8/1000)/(C4)</f>
        <v>6575.6934349014382</v>
      </c>
    </row>
    <row r="12" spans="1:4" x14ac:dyDescent="0.25">
      <c r="A12" s="18">
        <v>164.98</v>
      </c>
      <c r="B12" s="18">
        <v>64</v>
      </c>
      <c r="C12" s="3">
        <f>(B12-B8)/B8</f>
        <v>7.9258010118043898E-2</v>
      </c>
      <c r="D12" s="3">
        <f>(A12*9.8/1000)/(C4)</f>
        <v>9401.6630807699021</v>
      </c>
    </row>
    <row r="13" spans="1:4" x14ac:dyDescent="0.25">
      <c r="A13" s="18">
        <v>214.98</v>
      </c>
      <c r="B13" s="18">
        <v>65.5</v>
      </c>
      <c r="C13" s="3">
        <f>(B13-B8)/B8</f>
        <v>0.10455311973018555</v>
      </c>
      <c r="D13" s="3">
        <f>(A13*9.8/1000)/(C4)</f>
        <v>12250.997266965169</v>
      </c>
    </row>
    <row r="14" spans="1:4" x14ac:dyDescent="0.25">
      <c r="A14" s="18">
        <v>263.91000000000003</v>
      </c>
      <c r="B14" s="18">
        <v>66.5</v>
      </c>
      <c r="C14" s="3">
        <f>(B14-B8)/B8</f>
        <v>0.12141652613827998</v>
      </c>
      <c r="D14" s="3">
        <f>(A14*9.8/1000)/(C4)</f>
        <v>15039.355701575858</v>
      </c>
    </row>
    <row r="15" spans="1:4" x14ac:dyDescent="0.25">
      <c r="A15" s="18">
        <v>313.85000000000002</v>
      </c>
      <c r="B15" s="18">
        <v>67.5</v>
      </c>
      <c r="C15" s="3">
        <f>(B15-B8)/B8</f>
        <v>0.13827993254637441</v>
      </c>
      <c r="D15" s="3">
        <f>(A15*9.8/1000)/(C4)</f>
        <v>17885.270686747692</v>
      </c>
    </row>
    <row r="16" spans="1:4" x14ac:dyDescent="0.25">
      <c r="A16" s="18">
        <v>363.86</v>
      </c>
      <c r="B16" s="18">
        <v>69.3</v>
      </c>
      <c r="C16" s="3">
        <f>(B16-B8)/B8</f>
        <v>0.16863406408094436</v>
      </c>
      <c r="D16" s="3">
        <f>(A16*9.8/1000)/(C4)</f>
        <v>20735.174739780196</v>
      </c>
    </row>
    <row r="17" spans="1:4" x14ac:dyDescent="0.25">
      <c r="A17" s="18">
        <v>411.26</v>
      </c>
      <c r="B17" s="18">
        <v>71.099999999999994</v>
      </c>
      <c r="C17" s="3">
        <f>(B17-B8)/B8</f>
        <v>0.19898819561551429</v>
      </c>
      <c r="D17" s="3">
        <f>(A17*9.8/1000)/(C4)</f>
        <v>23436.343548293309</v>
      </c>
    </row>
    <row r="18" spans="1:4" x14ac:dyDescent="0.25">
      <c r="A18" s="18">
        <v>461.26</v>
      </c>
      <c r="B18" s="18">
        <v>72.3</v>
      </c>
      <c r="C18" s="3">
        <f>(B18-B8)/B8</f>
        <v>0.21922428330522767</v>
      </c>
      <c r="D18" s="3">
        <f>(A18*9.8/1000)/(C4)</f>
        <v>26285.677734488574</v>
      </c>
    </row>
    <row r="20" spans="1:4" x14ac:dyDescent="0.25">
      <c r="A20" s="2" t="s">
        <v>11</v>
      </c>
      <c r="B20" s="16">
        <v>39.94</v>
      </c>
      <c r="C20" s="2" t="s">
        <v>12</v>
      </c>
      <c r="D20" s="1"/>
    </row>
    <row r="21" spans="1:4" x14ac:dyDescent="0.25">
      <c r="A21" s="2" t="s">
        <v>13</v>
      </c>
      <c r="B21" s="16">
        <v>2.98</v>
      </c>
      <c r="C21" s="3">
        <f>SLOPE(D8:D18,C8:C18)</f>
        <v>117250.53699478028</v>
      </c>
      <c r="D21" s="1"/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A2699-44E5-4E8A-82D0-B46CC061897D}">
  <dimension ref="A1:D21"/>
  <sheetViews>
    <sheetView workbookViewId="0">
      <selection activeCell="B26" sqref="B26"/>
    </sheetView>
  </sheetViews>
  <sheetFormatPr defaultRowHeight="13.8" x14ac:dyDescent="0.25"/>
  <cols>
    <col min="1" max="1" width="17" customWidth="1"/>
    <col min="2" max="2" width="14.33203125" customWidth="1"/>
    <col min="3" max="4" width="17.21875" customWidth="1"/>
  </cols>
  <sheetData>
    <row r="1" spans="1:4" ht="14.4" x14ac:dyDescent="0.3">
      <c r="A1" s="6" t="s">
        <v>0</v>
      </c>
      <c r="B1" s="41" t="s">
        <v>24</v>
      </c>
      <c r="C1" s="1"/>
      <c r="D1" s="1"/>
    </row>
    <row r="2" spans="1:4" ht="14.4" x14ac:dyDescent="0.3">
      <c r="A2" s="9" t="s">
        <v>1</v>
      </c>
      <c r="B2" s="10"/>
      <c r="C2" s="1"/>
      <c r="D2" s="1"/>
    </row>
    <row r="3" spans="1:4" x14ac:dyDescent="0.25">
      <c r="A3" s="11" t="s">
        <v>2</v>
      </c>
      <c r="B3" s="28">
        <v>13.1</v>
      </c>
      <c r="C3" s="4" t="s">
        <v>3</v>
      </c>
      <c r="D3" s="1"/>
    </row>
    <row r="4" spans="1:4" x14ac:dyDescent="0.25">
      <c r="A4" s="11" t="s">
        <v>4</v>
      </c>
      <c r="B4" s="29">
        <v>2.1</v>
      </c>
      <c r="C4" s="5">
        <f>(B3/1000)*(B4/1000)</f>
        <v>2.7510000000000003E-5</v>
      </c>
      <c r="D4" s="1"/>
    </row>
    <row r="5" spans="1:4" x14ac:dyDescent="0.25">
      <c r="A5" s="10"/>
      <c r="B5" s="10"/>
      <c r="C5" s="1"/>
      <c r="D5" s="1"/>
    </row>
    <row r="6" spans="1:4" x14ac:dyDescent="0.25">
      <c r="A6" s="12" t="s">
        <v>5</v>
      </c>
      <c r="B6" s="12" t="s">
        <v>6</v>
      </c>
      <c r="C6" s="1"/>
      <c r="D6" s="1"/>
    </row>
    <row r="7" spans="1:4" x14ac:dyDescent="0.25">
      <c r="A7" s="7" t="s">
        <v>7</v>
      </c>
      <c r="B7" s="8" t="s">
        <v>8</v>
      </c>
      <c r="C7" s="2" t="s">
        <v>9</v>
      </c>
      <c r="D7" s="2" t="s">
        <v>10</v>
      </c>
    </row>
    <row r="8" spans="1:4" x14ac:dyDescent="0.25">
      <c r="A8" s="17">
        <v>0</v>
      </c>
      <c r="B8" s="17">
        <v>76.099999999999994</v>
      </c>
      <c r="C8" s="3">
        <v>0</v>
      </c>
      <c r="D8" s="3">
        <v>0</v>
      </c>
    </row>
    <row r="9" spans="1:4" x14ac:dyDescent="0.25">
      <c r="A9" s="18">
        <v>57.4</v>
      </c>
      <c r="B9" s="18">
        <v>77.099999999999994</v>
      </c>
      <c r="C9" s="3">
        <f>(B9-B8)/B8</f>
        <v>1.314060446780552E-2</v>
      </c>
      <c r="D9" s="3">
        <f>(A9*9.8/1000)/(C4)</f>
        <v>20447.837150127227</v>
      </c>
    </row>
    <row r="10" spans="1:4" x14ac:dyDescent="0.25">
      <c r="A10" s="18">
        <v>107.4</v>
      </c>
      <c r="B10" s="18">
        <v>77.599999999999994</v>
      </c>
      <c r="C10" s="3">
        <f>(B10-B8)/B8</f>
        <v>1.9710906701708279E-2</v>
      </c>
      <c r="D10" s="3">
        <f>(A10*9.8/1000)/(C4)</f>
        <v>38259.541984732823</v>
      </c>
    </row>
    <row r="11" spans="1:4" x14ac:dyDescent="0.25">
      <c r="A11" s="18">
        <v>157.4</v>
      </c>
      <c r="B11" s="18">
        <v>78.099999999999994</v>
      </c>
      <c r="C11" s="3">
        <f>(B11-B8)/B8</f>
        <v>2.628120893561104E-2</v>
      </c>
      <c r="D11" s="3">
        <f>(A11*9.8/1000)/(C4)</f>
        <v>56071.246819338419</v>
      </c>
    </row>
    <row r="12" spans="1:4" x14ac:dyDescent="0.25">
      <c r="A12" s="18">
        <v>208.3</v>
      </c>
      <c r="B12" s="18">
        <v>78.599999999999994</v>
      </c>
      <c r="C12" s="3">
        <f>(B12-B8)/B8</f>
        <v>3.2851511169513799E-2</v>
      </c>
      <c r="D12" s="3">
        <f>(A12*9.8/1000)/(C4)</f>
        <v>74203.562340966921</v>
      </c>
    </row>
    <row r="13" spans="1:4" x14ac:dyDescent="0.25">
      <c r="A13" s="18">
        <v>258.2</v>
      </c>
      <c r="B13" s="18">
        <v>79.2</v>
      </c>
      <c r="C13" s="3">
        <f>(B13-B8)/B8</f>
        <v>4.0735873850197224E-2</v>
      </c>
      <c r="D13" s="3">
        <f>(A13*9.8/1000)/(C4)</f>
        <v>91979.643765903296</v>
      </c>
    </row>
    <row r="14" spans="1:4" x14ac:dyDescent="0.25">
      <c r="A14" s="18">
        <v>305.8</v>
      </c>
      <c r="B14" s="18">
        <v>80.099999999999994</v>
      </c>
      <c r="C14" s="3">
        <f>(B14-B8)/B8</f>
        <v>5.2562417871222081E-2</v>
      </c>
      <c r="D14" s="3">
        <f>(A14*9.8/1000)/(C4)</f>
        <v>108936.38676844783</v>
      </c>
    </row>
    <row r="15" spans="1:4" x14ac:dyDescent="0.25">
      <c r="A15" s="18">
        <v>355.8</v>
      </c>
      <c r="B15" s="18">
        <v>80.599999999999994</v>
      </c>
      <c r="C15" s="3">
        <f>(B15-B8)/B8</f>
        <v>5.9132720105124839E-2</v>
      </c>
      <c r="D15" s="3">
        <f>(A15*9.8/1000)/(C4)</f>
        <v>126748.09160305343</v>
      </c>
    </row>
    <row r="16" spans="1:4" x14ac:dyDescent="0.25">
      <c r="A16" s="18">
        <v>405.9</v>
      </c>
      <c r="B16" s="18">
        <v>81.2</v>
      </c>
      <c r="C16" s="3">
        <f>(B16-B8)/B8</f>
        <v>6.7017082785808257E-2</v>
      </c>
      <c r="D16" s="3">
        <f>(A16*9.8/1000)/(C4)</f>
        <v>144595.41984732824</v>
      </c>
    </row>
    <row r="17" spans="1:4" x14ac:dyDescent="0.25">
      <c r="A17" s="18">
        <v>455.9</v>
      </c>
      <c r="B17" s="18">
        <v>81.900000000000006</v>
      </c>
      <c r="C17" s="3">
        <f>(B17-B8)/B8</f>
        <v>7.6215505913272169E-2</v>
      </c>
      <c r="D17" s="3">
        <f>(A17*9.8/1000)/(C4)</f>
        <v>162407.12468193381</v>
      </c>
    </row>
    <row r="18" spans="1:4" x14ac:dyDescent="0.25">
      <c r="A18" s="18">
        <v>506.1</v>
      </c>
      <c r="B18" s="18">
        <v>82.6</v>
      </c>
      <c r="C18" s="3">
        <f>(B18-B8)/B8</f>
        <v>8.5413929040735886E-2</v>
      </c>
      <c r="D18" s="3">
        <f>(A18*9.8/1000)/(C4)</f>
        <v>180290.07633587785</v>
      </c>
    </row>
    <row r="20" spans="1:4" x14ac:dyDescent="0.25">
      <c r="A20" s="2" t="s">
        <v>11</v>
      </c>
      <c r="B20" s="13"/>
      <c r="C20" s="2" t="s">
        <v>12</v>
      </c>
      <c r="D20" s="1"/>
    </row>
    <row r="21" spans="1:4" x14ac:dyDescent="0.25">
      <c r="A21" s="2" t="s">
        <v>13</v>
      </c>
      <c r="B21" s="13"/>
      <c r="C21" s="3">
        <f>SLOPE(D8:D18,C8:C18)</f>
        <v>2158883.7107634959</v>
      </c>
      <c r="D21" s="1"/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1884-1E45-4C92-B896-06B7F777B70E}">
  <dimension ref="A1:D21"/>
  <sheetViews>
    <sheetView workbookViewId="0">
      <selection activeCell="D25" sqref="D25"/>
    </sheetView>
  </sheetViews>
  <sheetFormatPr defaultRowHeight="13.8" x14ac:dyDescent="0.25"/>
  <cols>
    <col min="1" max="1" width="20.88671875" customWidth="1"/>
    <col min="2" max="2" width="17.5546875" customWidth="1"/>
    <col min="3" max="3" width="17.88671875" customWidth="1"/>
    <col min="4" max="4" width="23.44140625" customWidth="1"/>
  </cols>
  <sheetData>
    <row r="1" spans="1:4" ht="14.4" x14ac:dyDescent="0.3">
      <c r="A1" s="6" t="s">
        <v>0</v>
      </c>
      <c r="B1" s="41" t="s">
        <v>25</v>
      </c>
      <c r="C1" s="1"/>
      <c r="D1" s="1"/>
    </row>
    <row r="2" spans="1:4" ht="14.4" x14ac:dyDescent="0.3">
      <c r="A2" s="9" t="s">
        <v>1</v>
      </c>
      <c r="B2" s="10"/>
      <c r="C2" s="1"/>
      <c r="D2" s="1"/>
    </row>
    <row r="3" spans="1:4" x14ac:dyDescent="0.25">
      <c r="A3" s="11" t="s">
        <v>2</v>
      </c>
      <c r="B3" s="28">
        <v>14.5</v>
      </c>
      <c r="C3" s="4" t="s">
        <v>3</v>
      </c>
      <c r="D3" s="1"/>
    </row>
    <row r="4" spans="1:4" x14ac:dyDescent="0.25">
      <c r="A4" s="11" t="s">
        <v>4</v>
      </c>
      <c r="B4" s="29">
        <v>2</v>
      </c>
      <c r="C4" s="5">
        <f>(B3/1000)*(B4/1000)</f>
        <v>2.9000000000000004E-5</v>
      </c>
      <c r="D4" s="1"/>
    </row>
    <row r="5" spans="1:4" x14ac:dyDescent="0.25">
      <c r="A5" s="10"/>
      <c r="B5" s="10"/>
      <c r="C5" s="1"/>
      <c r="D5" s="1"/>
    </row>
    <row r="6" spans="1:4" x14ac:dyDescent="0.25">
      <c r="A6" s="12" t="s">
        <v>5</v>
      </c>
      <c r="B6" s="12" t="s">
        <v>6</v>
      </c>
      <c r="C6" s="1"/>
      <c r="D6" s="1"/>
    </row>
    <row r="7" spans="1:4" x14ac:dyDescent="0.25">
      <c r="A7" s="14" t="s">
        <v>7</v>
      </c>
      <c r="B7" s="15" t="s">
        <v>8</v>
      </c>
      <c r="C7" s="2" t="s">
        <v>9</v>
      </c>
      <c r="D7" s="2" t="s">
        <v>10</v>
      </c>
    </row>
    <row r="8" spans="1:4" x14ac:dyDescent="0.25">
      <c r="A8" s="17">
        <v>0</v>
      </c>
      <c r="B8" s="17">
        <v>67</v>
      </c>
      <c r="C8" s="3">
        <v>0</v>
      </c>
      <c r="D8" s="3">
        <v>0</v>
      </c>
    </row>
    <row r="9" spans="1:4" x14ac:dyDescent="0.25">
      <c r="A9" s="18">
        <v>15.32</v>
      </c>
      <c r="B9" s="18">
        <v>67.5</v>
      </c>
      <c r="C9" s="3">
        <f>(B9-B8)/B8</f>
        <v>7.462686567164179E-3</v>
      </c>
      <c r="D9" s="3">
        <f>(A9*9.8/1000)/(C4)</f>
        <v>5177.1034482758623</v>
      </c>
    </row>
    <row r="10" spans="1:4" x14ac:dyDescent="0.25">
      <c r="A10" s="18">
        <v>65.319999999999993</v>
      </c>
      <c r="B10" s="18">
        <v>68</v>
      </c>
      <c r="C10" s="3">
        <f>(B10-B8)/B8</f>
        <v>1.4925373134328358E-2</v>
      </c>
      <c r="D10" s="3">
        <f>(A10*9.8/1000)/(C4)</f>
        <v>22073.655172413786</v>
      </c>
    </row>
    <row r="11" spans="1:4" x14ac:dyDescent="0.25">
      <c r="A11" s="18">
        <v>115.28</v>
      </c>
      <c r="B11" s="18">
        <v>69</v>
      </c>
      <c r="C11" s="3">
        <f>(B11-B8)/B8</f>
        <v>2.9850746268656716E-2</v>
      </c>
      <c r="D11" s="3">
        <f>(A11*9.8/1000)/(C4)</f>
        <v>38956.689655172413</v>
      </c>
    </row>
    <row r="12" spans="1:4" x14ac:dyDescent="0.25">
      <c r="A12" s="18">
        <v>215.28</v>
      </c>
      <c r="B12" s="18">
        <v>70.5</v>
      </c>
      <c r="C12" s="3">
        <f>(B12-B8)/B8</f>
        <v>5.2238805970149252E-2</v>
      </c>
      <c r="D12" s="3">
        <f>(A12*9.8/1000)/(C4)</f>
        <v>72749.793103448275</v>
      </c>
    </row>
    <row r="13" spans="1:4" x14ac:dyDescent="0.25">
      <c r="A13" s="18">
        <v>317.58</v>
      </c>
      <c r="B13" s="18">
        <v>71.2</v>
      </c>
      <c r="C13" s="3">
        <f>(B13-B8)/B8</f>
        <v>6.2686567164179141E-2</v>
      </c>
      <c r="D13" s="3">
        <f>(A13*9.8/1000)/(C4)</f>
        <v>107320.13793103448</v>
      </c>
    </row>
    <row r="14" spans="1:4" x14ac:dyDescent="0.25">
      <c r="A14" s="18">
        <v>368.15</v>
      </c>
      <c r="B14" s="18">
        <v>71.599999999999994</v>
      </c>
      <c r="C14" s="3">
        <f>(B14-B8)/B8</f>
        <v>6.8656716417910366E-2</v>
      </c>
      <c r="D14" s="3">
        <f>(A14*9.8/1000)/(C4)</f>
        <v>124409.31034482757</v>
      </c>
    </row>
    <row r="15" spans="1:4" x14ac:dyDescent="0.25">
      <c r="A15" s="18">
        <v>468.13</v>
      </c>
      <c r="B15" s="18">
        <v>72</v>
      </c>
      <c r="C15" s="3">
        <f>(B15-B8)/B8</f>
        <v>7.4626865671641784E-2</v>
      </c>
      <c r="D15" s="3">
        <f>(A15*9.8/1000)/(C4)</f>
        <v>158195.65517241377</v>
      </c>
    </row>
    <row r="16" spans="1:4" x14ac:dyDescent="0.25">
      <c r="A16" s="18">
        <v>568.13</v>
      </c>
      <c r="B16" s="18">
        <v>73.5</v>
      </c>
      <c r="C16" s="3">
        <f>(B16-B8)/B8</f>
        <v>9.7014925373134331E-2</v>
      </c>
      <c r="D16" s="3">
        <f>(A16*9.8/1000)/(C4)</f>
        <v>191988.75862068965</v>
      </c>
    </row>
    <row r="17" spans="1:4" x14ac:dyDescent="0.25">
      <c r="A17" s="18">
        <v>618.14</v>
      </c>
      <c r="B17" s="18">
        <v>74</v>
      </c>
      <c r="C17" s="3">
        <f>(B17-B8)/B8</f>
        <v>0.1044776119402985</v>
      </c>
      <c r="D17" s="3">
        <f>(A17*9.8/1000)/(C4)</f>
        <v>208888.68965517238</v>
      </c>
    </row>
    <row r="18" spans="1:4" x14ac:dyDescent="0.25">
      <c r="A18" s="18">
        <v>718.12</v>
      </c>
      <c r="B18" s="18">
        <v>74.5</v>
      </c>
      <c r="C18" s="3">
        <f>(B18-B8)/B8</f>
        <v>0.11194029850746269</v>
      </c>
      <c r="D18" s="3">
        <f>(A18*9.8/1000)/(C4)</f>
        <v>242675.03448275861</v>
      </c>
    </row>
    <row r="20" spans="1:4" x14ac:dyDescent="0.25">
      <c r="A20" s="2" t="s">
        <v>11</v>
      </c>
      <c r="B20" s="21">
        <v>40</v>
      </c>
      <c r="C20" s="2" t="s">
        <v>12</v>
      </c>
      <c r="D20" s="1"/>
    </row>
    <row r="21" spans="1:4" x14ac:dyDescent="0.25">
      <c r="A21" s="2" t="s">
        <v>13</v>
      </c>
      <c r="B21" s="21">
        <v>5</v>
      </c>
      <c r="C21" s="3">
        <f>SLOPE(D8:D18,C8:C18)</f>
        <v>2151128.7743735332</v>
      </c>
      <c r="D21" s="1"/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3E278-6A38-415D-8A63-FDCF5DC62061}">
  <dimension ref="A1:D21"/>
  <sheetViews>
    <sheetView workbookViewId="0">
      <selection activeCell="B1" sqref="B1"/>
    </sheetView>
  </sheetViews>
  <sheetFormatPr defaultRowHeight="13.8" x14ac:dyDescent="0.25"/>
  <cols>
    <col min="1" max="1" width="16.44140625" customWidth="1"/>
    <col min="2" max="2" width="17.6640625" customWidth="1"/>
    <col min="3" max="3" width="18.21875" customWidth="1"/>
    <col min="4" max="4" width="18.88671875" customWidth="1"/>
  </cols>
  <sheetData>
    <row r="1" spans="1:4" ht="14.4" x14ac:dyDescent="0.3">
      <c r="A1" s="6" t="s">
        <v>0</v>
      </c>
      <c r="B1" s="41" t="s">
        <v>47</v>
      </c>
      <c r="C1" s="1"/>
      <c r="D1" s="1"/>
    </row>
    <row r="2" spans="1:4" ht="14.4" x14ac:dyDescent="0.3">
      <c r="A2" s="9" t="s">
        <v>1</v>
      </c>
      <c r="B2" s="10"/>
      <c r="C2" s="1"/>
      <c r="D2" s="1"/>
    </row>
    <row r="3" spans="1:4" x14ac:dyDescent="0.25">
      <c r="A3" s="11" t="s">
        <v>2</v>
      </c>
      <c r="B3" s="24" t="s">
        <v>45</v>
      </c>
      <c r="C3" s="4" t="s">
        <v>3</v>
      </c>
      <c r="D3" s="1"/>
    </row>
    <row r="4" spans="1:4" x14ac:dyDescent="0.25">
      <c r="A4" s="11" t="s">
        <v>4</v>
      </c>
      <c r="B4" s="25" t="s">
        <v>46</v>
      </c>
      <c r="C4" s="5">
        <f>(B3/1000)*(B4/1000)</f>
        <v>4.0299999999999997E-5</v>
      </c>
      <c r="D4" s="1"/>
    </row>
    <row r="5" spans="1:4" x14ac:dyDescent="0.25">
      <c r="A5" s="10"/>
      <c r="B5" s="10"/>
      <c r="C5" s="1"/>
      <c r="D5" s="1"/>
    </row>
    <row r="6" spans="1:4" x14ac:dyDescent="0.25">
      <c r="A6" s="12" t="s">
        <v>5</v>
      </c>
      <c r="B6" s="12" t="s">
        <v>6</v>
      </c>
      <c r="C6" s="1"/>
      <c r="D6" s="1"/>
    </row>
    <row r="7" spans="1:4" x14ac:dyDescent="0.25">
      <c r="A7" s="7" t="s">
        <v>7</v>
      </c>
      <c r="B7" s="8" t="s">
        <v>8</v>
      </c>
      <c r="C7" s="2" t="s">
        <v>9</v>
      </c>
      <c r="D7" s="2" t="s">
        <v>10</v>
      </c>
    </row>
    <row r="8" spans="1:4" x14ac:dyDescent="0.25">
      <c r="A8" s="26">
        <v>0</v>
      </c>
      <c r="B8" s="26" t="s">
        <v>16</v>
      </c>
      <c r="C8" s="3">
        <v>0</v>
      </c>
      <c r="D8" s="3">
        <v>0</v>
      </c>
    </row>
    <row r="9" spans="1:4" x14ac:dyDescent="0.25">
      <c r="A9" s="27" t="s">
        <v>26</v>
      </c>
      <c r="B9" s="27" t="s">
        <v>27</v>
      </c>
      <c r="C9" s="3">
        <f>(B9-B8)/B8</f>
        <v>7.246376811594203E-3</v>
      </c>
      <c r="D9" s="3">
        <f>(A9*9.8/1000)/(C4)</f>
        <v>2054.8387096774195</v>
      </c>
    </row>
    <row r="10" spans="1:4" x14ac:dyDescent="0.25">
      <c r="A10" s="27" t="s">
        <v>28</v>
      </c>
      <c r="B10" s="27" t="s">
        <v>29</v>
      </c>
      <c r="C10" s="3">
        <f>(B10-B8)/B8</f>
        <v>1.5942028985507162E-2</v>
      </c>
      <c r="D10" s="3">
        <f>(A10*9.8/1000)/(C4)</f>
        <v>7122.6302729528543</v>
      </c>
    </row>
    <row r="11" spans="1:4" x14ac:dyDescent="0.25">
      <c r="A11" s="27" t="s">
        <v>30</v>
      </c>
      <c r="B11" s="27" t="s">
        <v>31</v>
      </c>
      <c r="C11" s="3">
        <f>(B11-B8)/B8</f>
        <v>2.3188405797101366E-2</v>
      </c>
      <c r="D11" s="3">
        <f>(A11*9.8/1000)/(C4)</f>
        <v>19244.962779156333</v>
      </c>
    </row>
    <row r="12" spans="1:4" x14ac:dyDescent="0.25">
      <c r="A12" s="27" t="s">
        <v>32</v>
      </c>
      <c r="B12" s="27" t="s">
        <v>17</v>
      </c>
      <c r="C12" s="3">
        <f>(B12-B8)/B8</f>
        <v>2.8985507246376812E-2</v>
      </c>
      <c r="D12" s="3">
        <f>(A12*9.8/1000)/(C4)</f>
        <v>31364.8635235732</v>
      </c>
    </row>
    <row r="13" spans="1:4" x14ac:dyDescent="0.25">
      <c r="A13" s="27" t="s">
        <v>33</v>
      </c>
      <c r="B13" s="27" t="s">
        <v>34</v>
      </c>
      <c r="C13" s="3">
        <f>(B13-B8)/B8</f>
        <v>4.4927536231883974E-2</v>
      </c>
      <c r="D13" s="3">
        <f>(A13*9.8/1000)/(C4)</f>
        <v>55680.049627791566</v>
      </c>
    </row>
    <row r="14" spans="1:4" x14ac:dyDescent="0.25">
      <c r="A14" s="27" t="s">
        <v>35</v>
      </c>
      <c r="B14" s="27" t="s">
        <v>36</v>
      </c>
      <c r="C14" s="3">
        <f>(B14-B8)/B8</f>
        <v>6.0869565217391348E-2</v>
      </c>
      <c r="D14" s="3">
        <f>(A14*9.8/1000)/(C4)</f>
        <v>79958.75930521093</v>
      </c>
    </row>
    <row r="15" spans="1:4" x14ac:dyDescent="0.25">
      <c r="A15" s="27" t="s">
        <v>37</v>
      </c>
      <c r="B15" s="27" t="s">
        <v>38</v>
      </c>
      <c r="C15" s="3">
        <f>(B15-B8)/B8</f>
        <v>7.391304347826079E-2</v>
      </c>
      <c r="D15" s="3">
        <f>(A15*9.8/1000)/(C4)</f>
        <v>104249.6277915633</v>
      </c>
    </row>
    <row r="16" spans="1:4" x14ac:dyDescent="0.25">
      <c r="A16" s="27" t="s">
        <v>39</v>
      </c>
      <c r="B16" s="27" t="s">
        <v>40</v>
      </c>
      <c r="C16" s="3">
        <f>(B16-B8)/B8</f>
        <v>8.6956521739130432E-2</v>
      </c>
      <c r="D16" s="3">
        <f>(A16*9.8/1000)/(C4)</f>
        <v>128562.38213399505</v>
      </c>
    </row>
    <row r="17" spans="1:4" x14ac:dyDescent="0.25">
      <c r="A17" s="27" t="s">
        <v>41</v>
      </c>
      <c r="B17" s="27" t="s">
        <v>42</v>
      </c>
      <c r="C17" s="3">
        <f>(B17-B8)/B8</f>
        <v>0.11739130434782601</v>
      </c>
      <c r="D17" s="3">
        <f>(A17*9.8/1000)/(C4)</f>
        <v>152855.68238213402</v>
      </c>
    </row>
    <row r="18" spans="1:4" x14ac:dyDescent="0.25">
      <c r="A18" s="27" t="s">
        <v>43</v>
      </c>
      <c r="B18" s="27" t="s">
        <v>44</v>
      </c>
      <c r="C18" s="3">
        <f>(B18-B8)/B8</f>
        <v>0.12753623188405794</v>
      </c>
      <c r="D18" s="3">
        <f>(A18*9.8/1000)/(C4)</f>
        <v>177144.1191066998</v>
      </c>
    </row>
    <row r="20" spans="1:4" x14ac:dyDescent="0.25">
      <c r="A20" s="2" t="s">
        <v>11</v>
      </c>
      <c r="B20" s="23" t="s">
        <v>14</v>
      </c>
      <c r="C20" s="2" t="s">
        <v>12</v>
      </c>
      <c r="D20" s="1"/>
    </row>
    <row r="21" spans="1:4" x14ac:dyDescent="0.25">
      <c r="A21" s="2" t="s">
        <v>13</v>
      </c>
      <c r="B21" s="23" t="s">
        <v>15</v>
      </c>
      <c r="C21" s="3">
        <f>SLOPE(D8:D18,C8:C18)</f>
        <v>1451744.2343786198</v>
      </c>
      <c r="D21" s="1"/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FBEA5-757B-42DB-876A-90E60E049BA3}">
  <dimension ref="A1:D21"/>
  <sheetViews>
    <sheetView topLeftCell="B1" workbookViewId="0">
      <selection activeCell="E22" sqref="E22"/>
    </sheetView>
  </sheetViews>
  <sheetFormatPr defaultRowHeight="13.8" x14ac:dyDescent="0.25"/>
  <cols>
    <col min="1" max="1" width="20.6640625" customWidth="1"/>
    <col min="2" max="2" width="19.6640625" customWidth="1"/>
    <col min="3" max="3" width="18.33203125" customWidth="1"/>
    <col min="4" max="4" width="23.6640625" customWidth="1"/>
  </cols>
  <sheetData>
    <row r="1" spans="1:4" ht="14.4" x14ac:dyDescent="0.3">
      <c r="A1" s="6" t="s">
        <v>0</v>
      </c>
      <c r="B1" s="41" t="s">
        <v>48</v>
      </c>
      <c r="C1" s="1"/>
      <c r="D1" s="1"/>
    </row>
    <row r="2" spans="1:4" ht="14.4" x14ac:dyDescent="0.3">
      <c r="A2" s="9" t="s">
        <v>1</v>
      </c>
      <c r="B2" s="10"/>
      <c r="C2" s="1"/>
      <c r="D2" s="1"/>
    </row>
    <row r="3" spans="1:4" x14ac:dyDescent="0.25">
      <c r="A3" s="11" t="s">
        <v>2</v>
      </c>
      <c r="B3" s="44">
        <v>13</v>
      </c>
      <c r="C3" s="4" t="s">
        <v>3</v>
      </c>
      <c r="D3" s="1"/>
    </row>
    <row r="4" spans="1:4" x14ac:dyDescent="0.25">
      <c r="A4" s="11" t="s">
        <v>4</v>
      </c>
      <c r="B4" s="29">
        <v>2.65</v>
      </c>
      <c r="C4" s="5">
        <f>(B3/1000)*(B4/1000)</f>
        <v>3.4449999999999997E-5</v>
      </c>
      <c r="D4" s="1"/>
    </row>
    <row r="5" spans="1:4" x14ac:dyDescent="0.25">
      <c r="A5" s="10"/>
      <c r="B5" s="10"/>
      <c r="C5" s="1"/>
      <c r="D5" s="1"/>
    </row>
    <row r="6" spans="1:4" x14ac:dyDescent="0.25">
      <c r="A6" s="12" t="s">
        <v>5</v>
      </c>
      <c r="B6" s="12" t="s">
        <v>6</v>
      </c>
      <c r="C6" s="1"/>
      <c r="D6" s="1"/>
    </row>
    <row r="7" spans="1:4" x14ac:dyDescent="0.25">
      <c r="A7" s="7" t="s">
        <v>7</v>
      </c>
      <c r="B7" s="8" t="s">
        <v>8</v>
      </c>
      <c r="C7" s="2" t="s">
        <v>9</v>
      </c>
      <c r="D7" s="2" t="s">
        <v>10</v>
      </c>
    </row>
    <row r="8" spans="1:4" x14ac:dyDescent="0.25">
      <c r="A8" s="42">
        <v>0</v>
      </c>
      <c r="B8" s="30">
        <v>66</v>
      </c>
      <c r="C8" s="3">
        <v>0</v>
      </c>
      <c r="D8" s="3">
        <v>0</v>
      </c>
    </row>
    <row r="9" spans="1:4" x14ac:dyDescent="0.25">
      <c r="A9" s="43">
        <v>58.1</v>
      </c>
      <c r="B9" s="31">
        <v>69</v>
      </c>
      <c r="C9" s="3">
        <f>(B9-B8)/B8</f>
        <v>4.5454545454545456E-2</v>
      </c>
      <c r="D9" s="3">
        <f>(A9*9.8/1000)/(C4)</f>
        <v>16527.72133526851</v>
      </c>
    </row>
    <row r="10" spans="1:4" x14ac:dyDescent="0.25">
      <c r="A10" s="43">
        <v>108.07</v>
      </c>
      <c r="B10" s="31">
        <v>70</v>
      </c>
      <c r="C10" s="3">
        <f>(B10-B8)/B8</f>
        <v>6.0606060606060608E-2</v>
      </c>
      <c r="D10" s="3">
        <f>(A10*9.8/1000)/(C4)</f>
        <v>30742.699564586357</v>
      </c>
    </row>
    <row r="11" spans="1:4" x14ac:dyDescent="0.25">
      <c r="A11" s="43">
        <v>158.38</v>
      </c>
      <c r="B11" s="31">
        <v>73</v>
      </c>
      <c r="C11" s="3">
        <f>(B11-B8)/B8</f>
        <v>0.10606060606060606</v>
      </c>
      <c r="D11" s="3">
        <f>(A11*9.8/1000)/(C4)</f>
        <v>45054.39767779391</v>
      </c>
    </row>
    <row r="12" spans="1:4" x14ac:dyDescent="0.25">
      <c r="A12" s="43">
        <v>208.36</v>
      </c>
      <c r="B12" s="31">
        <v>75</v>
      </c>
      <c r="C12" s="3">
        <f>(B12-B8)/B8</f>
        <v>0.13636363636363635</v>
      </c>
      <c r="D12" s="3">
        <f>(A12*9.8/1000)/(C4)</f>
        <v>59272.220609579119</v>
      </c>
    </row>
    <row r="13" spans="1:4" x14ac:dyDescent="0.25">
      <c r="A13" s="43">
        <v>258.35000000000002</v>
      </c>
      <c r="B13" s="31">
        <v>78</v>
      </c>
      <c r="C13" s="3">
        <f>(B13-B8)/B8</f>
        <v>0.18181818181818182</v>
      </c>
      <c r="D13" s="3">
        <f>(A13*9.8/1000)/(C4)</f>
        <v>73492.88824383165</v>
      </c>
    </row>
    <row r="14" spans="1:4" x14ac:dyDescent="0.25">
      <c r="A14" s="43">
        <v>308.33</v>
      </c>
      <c r="B14" s="31">
        <v>81</v>
      </c>
      <c r="C14" s="3">
        <f>(B14-B8)/B8</f>
        <v>0.22727272727272727</v>
      </c>
      <c r="D14" s="3">
        <f>(A14*9.8/1000)/(C4)</f>
        <v>87710.711175616845</v>
      </c>
    </row>
    <row r="15" spans="1:4" x14ac:dyDescent="0.25">
      <c r="A15" s="43">
        <v>356.78</v>
      </c>
      <c r="B15" s="31">
        <v>83.5</v>
      </c>
      <c r="C15" s="3">
        <f>(B15-B8)/B8</f>
        <v>0.26515151515151514</v>
      </c>
      <c r="D15" s="3">
        <f>(A15*9.8/1000)/(C4)</f>
        <v>101493.2946298984</v>
      </c>
    </row>
    <row r="16" spans="1:4" x14ac:dyDescent="0.25">
      <c r="A16" s="43">
        <v>404.3</v>
      </c>
      <c r="B16" s="31">
        <v>85</v>
      </c>
      <c r="C16" s="3">
        <f>(B16-B8)/B8</f>
        <v>0.2878787878787879</v>
      </c>
      <c r="D16" s="3">
        <f>(A16*9.8/1000)/(C4)</f>
        <v>115011.320754717</v>
      </c>
    </row>
    <row r="17" spans="1:4" x14ac:dyDescent="0.25">
      <c r="A17" s="43">
        <v>453.96</v>
      </c>
      <c r="B17" s="31">
        <v>88</v>
      </c>
      <c r="C17" s="3">
        <f>(B17-B8)/B8</f>
        <v>0.33333333333333331</v>
      </c>
      <c r="D17" s="3">
        <f>(A17*9.8/1000)/(C4)</f>
        <v>129138.11320754717</v>
      </c>
    </row>
    <row r="18" spans="1:4" x14ac:dyDescent="0.25">
      <c r="A18" s="43">
        <v>503.89</v>
      </c>
      <c r="B18" s="31">
        <v>91</v>
      </c>
      <c r="C18" s="3">
        <f>(B18-B8)/B8</f>
        <v>0.37878787878787878</v>
      </c>
      <c r="D18" s="3">
        <f>(A18*9.8/1000)/(C4)</f>
        <v>143341.71262699566</v>
      </c>
    </row>
    <row r="20" spans="1:4" x14ac:dyDescent="0.25">
      <c r="A20" s="2" t="s">
        <v>11</v>
      </c>
      <c r="B20" s="16">
        <v>40.130000000000003</v>
      </c>
      <c r="C20" s="2" t="s">
        <v>12</v>
      </c>
      <c r="D20" s="1"/>
    </row>
    <row r="21" spans="1:4" x14ac:dyDescent="0.25">
      <c r="A21" s="2" t="s">
        <v>13</v>
      </c>
      <c r="B21" s="16">
        <v>1.97</v>
      </c>
      <c r="C21" s="3">
        <f>SLOPE(D8:D18,C8:C18)</f>
        <v>375993.73823901505</v>
      </c>
      <c r="D21" s="1"/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90DA-7E4B-4567-B2D5-D77BE83D5AD1}">
  <dimension ref="A1:D21"/>
  <sheetViews>
    <sheetView workbookViewId="0">
      <selection activeCell="D22" sqref="D22"/>
    </sheetView>
  </sheetViews>
  <sheetFormatPr defaultRowHeight="13.8" x14ac:dyDescent="0.25"/>
  <cols>
    <col min="1" max="1" width="18.5546875" customWidth="1"/>
    <col min="2" max="2" width="16.33203125" customWidth="1"/>
    <col min="3" max="3" width="17.109375" customWidth="1"/>
    <col min="4" max="4" width="21.44140625" customWidth="1"/>
  </cols>
  <sheetData>
    <row r="1" spans="1:4" ht="14.4" x14ac:dyDescent="0.3">
      <c r="A1" s="6" t="s">
        <v>0</v>
      </c>
      <c r="B1" s="41" t="s">
        <v>49</v>
      </c>
      <c r="C1" s="1"/>
      <c r="D1" s="1"/>
    </row>
    <row r="2" spans="1:4" ht="14.4" x14ac:dyDescent="0.3">
      <c r="A2" s="9" t="s">
        <v>1</v>
      </c>
      <c r="B2" s="10"/>
      <c r="C2" s="1"/>
      <c r="D2" s="1"/>
    </row>
    <row r="3" spans="1:4" x14ac:dyDescent="0.25">
      <c r="A3" s="11" t="s">
        <v>2</v>
      </c>
      <c r="B3" s="28">
        <v>13.1</v>
      </c>
      <c r="C3" s="4" t="s">
        <v>3</v>
      </c>
      <c r="D3" s="1"/>
    </row>
    <row r="4" spans="1:4" x14ac:dyDescent="0.25">
      <c r="A4" s="11" t="s">
        <v>4</v>
      </c>
      <c r="B4" s="29">
        <v>2.9</v>
      </c>
      <c r="C4" s="5">
        <f>(B3/1000)*(B4/1000)</f>
        <v>3.7989999999999994E-5</v>
      </c>
      <c r="D4" s="1"/>
    </row>
    <row r="5" spans="1:4" x14ac:dyDescent="0.25">
      <c r="A5" s="10"/>
      <c r="B5" s="10"/>
      <c r="C5" s="1"/>
      <c r="D5" s="1"/>
    </row>
    <row r="6" spans="1:4" x14ac:dyDescent="0.25">
      <c r="A6" s="12" t="s">
        <v>5</v>
      </c>
      <c r="B6" s="12" t="s">
        <v>6</v>
      </c>
      <c r="C6" s="1"/>
      <c r="D6" s="1"/>
    </row>
    <row r="7" spans="1:4" x14ac:dyDescent="0.25">
      <c r="A7" s="7" t="s">
        <v>7</v>
      </c>
      <c r="B7" s="8" t="s">
        <v>8</v>
      </c>
      <c r="C7" s="2" t="s">
        <v>9</v>
      </c>
      <c r="D7" s="2" t="s">
        <v>10</v>
      </c>
    </row>
    <row r="8" spans="1:4" x14ac:dyDescent="0.25">
      <c r="A8" s="17">
        <v>115.6</v>
      </c>
      <c r="B8" s="17">
        <v>72.2</v>
      </c>
      <c r="C8" s="3">
        <v>0</v>
      </c>
      <c r="D8" s="3">
        <v>0</v>
      </c>
    </row>
    <row r="9" spans="1:4" x14ac:dyDescent="0.25">
      <c r="A9" s="18">
        <v>215.6</v>
      </c>
      <c r="B9" s="18">
        <v>74.099999999999994</v>
      </c>
      <c r="C9" s="3">
        <f>(B9-B8)/B8</f>
        <v>2.6315789473684091E-2</v>
      </c>
      <c r="D9" s="3">
        <f>(A9*9.8/1000)/(C4)</f>
        <v>55616.741247696773</v>
      </c>
    </row>
    <row r="10" spans="1:4" x14ac:dyDescent="0.25">
      <c r="A10" s="18">
        <v>265.2</v>
      </c>
      <c r="B10" s="18">
        <v>76.2</v>
      </c>
      <c r="C10" s="3">
        <f>(B10-B8)/B8</f>
        <v>5.5401662049861494E-2</v>
      </c>
      <c r="D10" s="3">
        <f>(A10*9.8/1000)/(C4)</f>
        <v>68411.687286127941</v>
      </c>
    </row>
    <row r="11" spans="1:4" x14ac:dyDescent="0.25">
      <c r="A11" s="18">
        <v>365.8</v>
      </c>
      <c r="B11" s="18">
        <v>78.2</v>
      </c>
      <c r="C11" s="3">
        <f>(B11-B8)/B8</f>
        <v>8.3102493074792241E-2</v>
      </c>
      <c r="D11" s="3">
        <f>(A11*9.8/1000)/(C4)</f>
        <v>94362.727033429866</v>
      </c>
    </row>
    <row r="12" spans="1:4" x14ac:dyDescent="0.25">
      <c r="A12" s="18">
        <v>465.8</v>
      </c>
      <c r="B12" s="18">
        <v>79.7</v>
      </c>
      <c r="C12" s="3">
        <f>(B12-B8)/B8</f>
        <v>0.1038781163434903</v>
      </c>
      <c r="D12" s="3">
        <f>(A12*9.8/1000)/(C4)</f>
        <v>120158.98920768626</v>
      </c>
    </row>
    <row r="13" spans="1:4" x14ac:dyDescent="0.25">
      <c r="A13" s="18">
        <v>514.70000000000005</v>
      </c>
      <c r="B13" s="18">
        <v>81.2</v>
      </c>
      <c r="C13" s="3">
        <f>(B13-B8)/B8</f>
        <v>0.12465373961218836</v>
      </c>
      <c r="D13" s="3">
        <f>(A13*9.8/1000)/(C4)</f>
        <v>132773.36141089763</v>
      </c>
    </row>
    <row r="14" spans="1:4" x14ac:dyDescent="0.25">
      <c r="A14" s="22">
        <v>615</v>
      </c>
      <c r="B14" s="18">
        <v>84.1</v>
      </c>
      <c r="C14" s="3">
        <f>(B14-B8)/B8</f>
        <v>0.16481994459833782</v>
      </c>
      <c r="D14" s="3">
        <f>(A14*9.8/1000)/(C4)</f>
        <v>158647.0123716768</v>
      </c>
    </row>
    <row r="15" spans="1:4" x14ac:dyDescent="0.25">
      <c r="A15" s="22">
        <v>715</v>
      </c>
      <c r="B15" s="18">
        <v>86.3</v>
      </c>
      <c r="C15" s="3">
        <f>(B15-B8)/B8</f>
        <v>0.19529085872576168</v>
      </c>
      <c r="D15" s="3">
        <f>(A15*9.8/1000)/(C4)</f>
        <v>184443.27454593318</v>
      </c>
    </row>
    <row r="16" spans="1:4" x14ac:dyDescent="0.25">
      <c r="A16" s="18">
        <v>715.3</v>
      </c>
      <c r="B16" s="18">
        <v>87.5</v>
      </c>
      <c r="C16" s="3">
        <f>(B16-B8)/B8</f>
        <v>0.21191135734072017</v>
      </c>
      <c r="D16" s="3">
        <f>(A16*9.8/1000)/(C4)</f>
        <v>184520.66333245594</v>
      </c>
    </row>
    <row r="17" spans="1:4" x14ac:dyDescent="0.25">
      <c r="A17" s="18">
        <v>813.3</v>
      </c>
      <c r="B17" s="18">
        <v>91.2</v>
      </c>
      <c r="C17" s="3">
        <f>(B17-B8)/B8</f>
        <v>0.26315789473684209</v>
      </c>
      <c r="D17" s="3">
        <f>(A17*9.8/1000)/(C4)</f>
        <v>209801.00026322721</v>
      </c>
    </row>
    <row r="18" spans="1:4" x14ac:dyDescent="0.25">
      <c r="A18" s="3"/>
      <c r="B18" s="3"/>
      <c r="C18" s="3"/>
      <c r="D18" s="3"/>
    </row>
    <row r="20" spans="1:4" x14ac:dyDescent="0.25">
      <c r="A20" s="2" t="s">
        <v>11</v>
      </c>
      <c r="B20" s="16">
        <v>40</v>
      </c>
      <c r="C20" s="2" t="s">
        <v>12</v>
      </c>
      <c r="D20" s="1"/>
    </row>
    <row r="21" spans="1:4" x14ac:dyDescent="0.25">
      <c r="A21" s="2" t="s">
        <v>13</v>
      </c>
      <c r="B21" s="16">
        <v>3</v>
      </c>
      <c r="C21" s="3">
        <f>SLOPE(D8:D18,C8:C18)</f>
        <v>764713.0362569032</v>
      </c>
      <c r="D21" s="1"/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317FE-B4BA-425C-831A-93B2FCACA800}">
  <dimension ref="A1:D21"/>
  <sheetViews>
    <sheetView workbookViewId="0">
      <selection activeCell="D26" sqref="D26"/>
    </sheetView>
  </sheetViews>
  <sheetFormatPr defaultRowHeight="13.8" x14ac:dyDescent="0.25"/>
  <cols>
    <col min="1" max="1" width="19.109375" customWidth="1"/>
    <col min="2" max="2" width="17.77734375" customWidth="1"/>
    <col min="3" max="3" width="18.5546875" customWidth="1"/>
    <col min="4" max="4" width="19" customWidth="1"/>
  </cols>
  <sheetData>
    <row r="1" spans="1:4" ht="14.4" x14ac:dyDescent="0.3">
      <c r="A1" s="6" t="s">
        <v>0</v>
      </c>
      <c r="B1" s="41" t="s">
        <v>71</v>
      </c>
      <c r="C1" s="1"/>
      <c r="D1" s="1"/>
    </row>
    <row r="2" spans="1:4" ht="14.4" x14ac:dyDescent="0.3">
      <c r="A2" s="9" t="s">
        <v>1</v>
      </c>
      <c r="B2" s="10"/>
      <c r="C2" s="1"/>
      <c r="D2" s="1"/>
    </row>
    <row r="3" spans="1:4" x14ac:dyDescent="0.25">
      <c r="A3" s="11" t="s">
        <v>2</v>
      </c>
      <c r="B3" s="24" t="s">
        <v>20</v>
      </c>
      <c r="C3" s="4" t="s">
        <v>3</v>
      </c>
      <c r="D3" s="1"/>
    </row>
    <row r="4" spans="1:4" x14ac:dyDescent="0.25">
      <c r="A4" s="11" t="s">
        <v>4</v>
      </c>
      <c r="B4" s="25" t="s">
        <v>70</v>
      </c>
      <c r="C4" s="5">
        <f>(B3/1000)*(B4/1000)</f>
        <v>3.8999999999999999E-5</v>
      </c>
      <c r="D4" s="1"/>
    </row>
    <row r="5" spans="1:4" x14ac:dyDescent="0.25">
      <c r="A5" s="10"/>
      <c r="B5" s="10"/>
      <c r="C5" s="1"/>
      <c r="D5" s="1"/>
    </row>
    <row r="6" spans="1:4" x14ac:dyDescent="0.25">
      <c r="A6" s="12" t="s">
        <v>5</v>
      </c>
      <c r="B6" s="12" t="s">
        <v>6</v>
      </c>
      <c r="C6" s="1"/>
      <c r="D6" s="1"/>
    </row>
    <row r="7" spans="1:4" x14ac:dyDescent="0.25">
      <c r="A7" s="7" t="s">
        <v>7</v>
      </c>
      <c r="B7" s="8" t="s">
        <v>8</v>
      </c>
      <c r="C7" s="2" t="s">
        <v>9</v>
      </c>
      <c r="D7" s="2" t="s">
        <v>10</v>
      </c>
    </row>
    <row r="8" spans="1:4" x14ac:dyDescent="0.25">
      <c r="A8" s="26">
        <v>0</v>
      </c>
      <c r="B8" s="26" t="s">
        <v>21</v>
      </c>
      <c r="C8" s="3">
        <v>0</v>
      </c>
      <c r="D8" s="3">
        <v>0</v>
      </c>
    </row>
    <row r="9" spans="1:4" x14ac:dyDescent="0.25">
      <c r="A9" s="27" t="s">
        <v>50</v>
      </c>
      <c r="B9" s="27" t="s">
        <v>54</v>
      </c>
      <c r="C9" s="3">
        <f>(B9-B8)/B8</f>
        <v>1.4184397163119762E-3</v>
      </c>
      <c r="D9" s="3">
        <f>(A9*9.8/1000)/(C4)</f>
        <v>3877.2820512820508</v>
      </c>
    </row>
    <row r="10" spans="1:4" x14ac:dyDescent="0.25">
      <c r="A10" s="27" t="s">
        <v>55</v>
      </c>
      <c r="B10" s="27" t="s">
        <v>56</v>
      </c>
      <c r="C10" s="3">
        <f>(B10-B8)/B8</f>
        <v>1.4184397163120567E-2</v>
      </c>
      <c r="D10" s="3">
        <f>(A10*9.8/1000)/(C4)</f>
        <v>29028.102564102563</v>
      </c>
    </row>
    <row r="11" spans="1:4" x14ac:dyDescent="0.25">
      <c r="A11" s="27" t="s">
        <v>57</v>
      </c>
      <c r="B11" s="27" t="s">
        <v>58</v>
      </c>
      <c r="C11" s="3">
        <f>(B11-B8)/B8</f>
        <v>2.5531914893616982E-2</v>
      </c>
      <c r="D11" s="3">
        <f>(A11*9.8/1000)/(C4)</f>
        <v>54176.410256410258</v>
      </c>
    </row>
    <row r="12" spans="1:4" x14ac:dyDescent="0.25">
      <c r="A12" s="27" t="s">
        <v>59</v>
      </c>
      <c r="B12" s="27" t="s">
        <v>51</v>
      </c>
      <c r="C12" s="3">
        <f>(B12-B8)/B8</f>
        <v>3.5460992907801421E-2</v>
      </c>
      <c r="D12" s="3">
        <f>(A12*9.8/1000)/(C4)</f>
        <v>79327.23076923078</v>
      </c>
    </row>
    <row r="13" spans="1:4" x14ac:dyDescent="0.25">
      <c r="A13" s="27" t="s">
        <v>60</v>
      </c>
      <c r="B13" s="27" t="s">
        <v>61</v>
      </c>
      <c r="C13" s="3">
        <f>(B13-B8)/B8</f>
        <v>4.5390070921985853E-2</v>
      </c>
      <c r="D13" s="3">
        <f>(A13*9.8/1000)/(C4)</f>
        <v>104480.56410256412</v>
      </c>
    </row>
    <row r="14" spans="1:4" x14ac:dyDescent="0.25">
      <c r="A14" s="27" t="s">
        <v>62</v>
      </c>
      <c r="B14" s="27" t="s">
        <v>63</v>
      </c>
      <c r="C14" s="3">
        <f>(B14-B8)/B8</f>
        <v>5.248226950354614E-2</v>
      </c>
      <c r="D14" s="3">
        <f>(A14*9.8/1000)/(C4)</f>
        <v>116956.71794871795</v>
      </c>
    </row>
    <row r="15" spans="1:4" x14ac:dyDescent="0.25">
      <c r="A15" s="27" t="s">
        <v>64</v>
      </c>
      <c r="B15" s="27" t="s">
        <v>52</v>
      </c>
      <c r="C15" s="3">
        <f>(B15-B8)/B8</f>
        <v>5.8156028368794244E-2</v>
      </c>
      <c r="D15" s="3">
        <f>(A15*9.8/1000)/(C4)</f>
        <v>129520.82051282054</v>
      </c>
    </row>
    <row r="16" spans="1:4" x14ac:dyDescent="0.25">
      <c r="A16" s="27" t="s">
        <v>65</v>
      </c>
      <c r="B16" s="27" t="s">
        <v>66</v>
      </c>
      <c r="C16" s="3">
        <f>(B16-B8)/B8</f>
        <v>6.3829787234042548E-2</v>
      </c>
      <c r="D16" s="3">
        <f>(A16*9.8/1000)/(C4)</f>
        <v>141398.92307692309</v>
      </c>
    </row>
    <row r="17" spans="1:4" x14ac:dyDescent="0.25">
      <c r="A17" s="27" t="s">
        <v>67</v>
      </c>
      <c r="B17" s="27" t="s">
        <v>53</v>
      </c>
      <c r="C17" s="3">
        <f>(B17-B8)/B8</f>
        <v>7.0921985815602842E-2</v>
      </c>
      <c r="D17" s="3">
        <f>(A17*9.8/1000)/(C4)</f>
        <v>153852.46153846153</v>
      </c>
    </row>
    <row r="18" spans="1:4" x14ac:dyDescent="0.25">
      <c r="A18" s="27" t="s">
        <v>68</v>
      </c>
      <c r="B18" s="27" t="s">
        <v>69</v>
      </c>
      <c r="C18" s="3">
        <f>(B18-B8)/B8</f>
        <v>9.9290780141843976E-2</v>
      </c>
      <c r="D18" s="3">
        <f>(A18*9.8/1000)/(C4)</f>
        <v>202993.17948717953</v>
      </c>
    </row>
    <row r="20" spans="1:4" x14ac:dyDescent="0.25">
      <c r="A20" s="2" t="s">
        <v>11</v>
      </c>
      <c r="B20" s="23" t="s">
        <v>18</v>
      </c>
      <c r="C20" s="2" t="s">
        <v>12</v>
      </c>
      <c r="D20" s="1"/>
    </row>
    <row r="21" spans="1:4" x14ac:dyDescent="0.25">
      <c r="A21" s="2" t="s">
        <v>13</v>
      </c>
      <c r="B21" s="23" t="s">
        <v>19</v>
      </c>
      <c r="C21" s="3">
        <f>SLOPE(D8:D18,C8:C18)</f>
        <v>2114399.9660664056</v>
      </c>
      <c r="D21" s="1"/>
    </row>
  </sheetData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3F9E4-49AE-474A-8CFC-80136C4D6E03}">
  <dimension ref="A1:D21"/>
  <sheetViews>
    <sheetView workbookViewId="0">
      <selection activeCell="F17" sqref="F17"/>
    </sheetView>
  </sheetViews>
  <sheetFormatPr defaultRowHeight="13.8" x14ac:dyDescent="0.25"/>
  <cols>
    <col min="1" max="1" width="22.33203125" customWidth="1"/>
    <col min="2" max="2" width="18.77734375" customWidth="1"/>
    <col min="3" max="3" width="16" customWidth="1"/>
    <col min="4" max="4" width="18.33203125" customWidth="1"/>
  </cols>
  <sheetData>
    <row r="1" spans="1:4" ht="14.4" x14ac:dyDescent="0.3">
      <c r="A1" s="6" t="s">
        <v>0</v>
      </c>
      <c r="B1" s="41" t="s">
        <v>72</v>
      </c>
      <c r="C1" s="1"/>
      <c r="D1" s="1"/>
    </row>
    <row r="2" spans="1:4" ht="14.4" x14ac:dyDescent="0.3">
      <c r="A2" s="9" t="s">
        <v>1</v>
      </c>
      <c r="B2" s="10"/>
      <c r="C2" s="1"/>
      <c r="D2" s="1"/>
    </row>
    <row r="3" spans="1:4" x14ac:dyDescent="0.25">
      <c r="A3" s="11" t="s">
        <v>2</v>
      </c>
      <c r="B3" s="44">
        <v>13</v>
      </c>
      <c r="C3" s="4" t="s">
        <v>3</v>
      </c>
      <c r="D3" s="1"/>
    </row>
    <row r="4" spans="1:4" x14ac:dyDescent="0.25">
      <c r="A4" s="11" t="s">
        <v>4</v>
      </c>
      <c r="B4" s="45">
        <v>2.8</v>
      </c>
      <c r="C4" s="5">
        <f>(B3/1000)*(B4/1000)</f>
        <v>3.6399999999999997E-5</v>
      </c>
      <c r="D4" s="1"/>
    </row>
    <row r="5" spans="1:4" x14ac:dyDescent="0.25">
      <c r="A5" s="10"/>
      <c r="B5" s="10"/>
      <c r="C5" s="1"/>
      <c r="D5" s="1"/>
    </row>
    <row r="6" spans="1:4" x14ac:dyDescent="0.25">
      <c r="A6" s="12" t="s">
        <v>5</v>
      </c>
      <c r="B6" s="12" t="s">
        <v>6</v>
      </c>
      <c r="C6" s="1"/>
      <c r="D6" s="1"/>
    </row>
    <row r="7" spans="1:4" x14ac:dyDescent="0.25">
      <c r="A7" s="7" t="s">
        <v>7</v>
      </c>
      <c r="B7" s="8" t="s">
        <v>8</v>
      </c>
      <c r="C7" s="2" t="s">
        <v>9</v>
      </c>
      <c r="D7" s="2" t="s">
        <v>10</v>
      </c>
    </row>
    <row r="8" spans="1:4" x14ac:dyDescent="0.25">
      <c r="A8" s="17">
        <v>0</v>
      </c>
      <c r="B8" s="17">
        <v>69</v>
      </c>
      <c r="C8" s="3">
        <v>0</v>
      </c>
      <c r="D8" s="3">
        <v>0</v>
      </c>
    </row>
    <row r="9" spans="1:4" x14ac:dyDescent="0.25">
      <c r="A9" s="18">
        <v>200.14</v>
      </c>
      <c r="B9" s="18">
        <v>71.3</v>
      </c>
      <c r="C9" s="3">
        <f>(B9-B8)/B8</f>
        <v>3.3333333333333291E-2</v>
      </c>
      <c r="D9" s="3">
        <f>(A9*9.8/1000)/(C4)</f>
        <v>53883.846153846163</v>
      </c>
    </row>
    <row r="10" spans="1:4" x14ac:dyDescent="0.25">
      <c r="A10" s="18">
        <v>400.04</v>
      </c>
      <c r="B10" s="18">
        <v>72.8</v>
      </c>
      <c r="C10" s="3">
        <f>(B10-B8)/B8</f>
        <v>5.5072463768115899E-2</v>
      </c>
      <c r="D10" s="3">
        <f>(A10*9.8/1000)/(C4)</f>
        <v>107703.07692307694</v>
      </c>
    </row>
    <row r="11" spans="1:4" x14ac:dyDescent="0.25">
      <c r="A11" s="18">
        <v>499.49</v>
      </c>
      <c r="B11" s="18">
        <v>73.8</v>
      </c>
      <c r="C11" s="3">
        <f>(B11-B8)/B8</f>
        <v>6.9565217391304307E-2</v>
      </c>
      <c r="D11" s="3">
        <f>(A11*9.8/1000)/(C4)</f>
        <v>134478.07692307697</v>
      </c>
    </row>
    <row r="12" spans="1:4" x14ac:dyDescent="0.25">
      <c r="A12" s="18">
        <v>598.62</v>
      </c>
      <c r="B12" s="18">
        <v>74.5</v>
      </c>
      <c r="C12" s="3">
        <f>(B12-B8)/B8</f>
        <v>7.9710144927536225E-2</v>
      </c>
      <c r="D12" s="3">
        <f>(A12*9.8/1000)/(C4)</f>
        <v>161166.92307692309</v>
      </c>
    </row>
    <row r="13" spans="1:4" x14ac:dyDescent="0.25">
      <c r="A13" s="18">
        <v>648.22</v>
      </c>
      <c r="B13" s="18">
        <v>75.099999999999994</v>
      </c>
      <c r="C13" s="3">
        <f>(B13-B8)/B8</f>
        <v>8.8405797101449191E-2</v>
      </c>
      <c r="D13" s="3">
        <f>(A13*9.8/1000)/(C4)</f>
        <v>174520.76923076928</v>
      </c>
    </row>
    <row r="14" spans="1:4" x14ac:dyDescent="0.25">
      <c r="A14" s="18">
        <v>698.29</v>
      </c>
      <c r="B14" s="18">
        <v>75.8</v>
      </c>
      <c r="C14" s="3">
        <f>(B14-B8)/B8</f>
        <v>9.8550724637681122E-2</v>
      </c>
      <c r="D14" s="3">
        <f>(A14*9.8/1000)/(C4)</f>
        <v>188001.15384615387</v>
      </c>
    </row>
    <row r="15" spans="1:4" x14ac:dyDescent="0.25">
      <c r="A15" s="18">
        <v>748.31</v>
      </c>
      <c r="B15" s="18">
        <v>76.5</v>
      </c>
      <c r="C15" s="3">
        <f>(B15-B8)/B8</f>
        <v>0.10869565217391304</v>
      </c>
      <c r="D15" s="3">
        <f>(A15*9.8/1000)/(C4)</f>
        <v>201468.07692307694</v>
      </c>
    </row>
    <row r="16" spans="1:4" x14ac:dyDescent="0.25">
      <c r="A16" s="18">
        <v>798.31</v>
      </c>
      <c r="B16" s="18">
        <v>76.900000000000006</v>
      </c>
      <c r="C16" s="3">
        <f>(B16-B8)/B8</f>
        <v>0.11449275362318849</v>
      </c>
      <c r="D16" s="3">
        <f>(A16*9.8/1000)/(C4)</f>
        <v>214929.6153846154</v>
      </c>
    </row>
    <row r="17" spans="1:4" x14ac:dyDescent="0.25">
      <c r="A17" s="18">
        <v>1009.6</v>
      </c>
      <c r="B17" s="31">
        <v>79</v>
      </c>
      <c r="C17" s="3">
        <f>(B17-B8)/B8</f>
        <v>0.14492753623188406</v>
      </c>
      <c r="D17" s="3">
        <f>(A17*9.8/1000)/(C4)</f>
        <v>271815.38461538468</v>
      </c>
    </row>
    <row r="18" spans="1:4" x14ac:dyDescent="0.25">
      <c r="A18" s="18">
        <v>1109.5</v>
      </c>
      <c r="B18" s="31">
        <v>80</v>
      </c>
      <c r="C18" s="3">
        <f>(B18-B8)/B8</f>
        <v>0.15942028985507245</v>
      </c>
      <c r="D18" s="3">
        <f>(A18*9.8/1000)/(C4)</f>
        <v>298711.5384615385</v>
      </c>
    </row>
    <row r="20" spans="1:4" x14ac:dyDescent="0.25">
      <c r="A20" s="2" t="s">
        <v>11</v>
      </c>
      <c r="B20" s="16">
        <v>39.72</v>
      </c>
      <c r="C20" s="2" t="s">
        <v>12</v>
      </c>
      <c r="D20" s="1"/>
    </row>
    <row r="21" spans="1:4" x14ac:dyDescent="0.25">
      <c r="A21" s="2" t="s">
        <v>13</v>
      </c>
      <c r="B21" s="16">
        <v>5</v>
      </c>
      <c r="C21" s="3">
        <f>SLOPE(D8:D18,C8:C18)</f>
        <v>1882791.1971370436</v>
      </c>
      <c r="D21" s="1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P21</vt:lpstr>
      <vt:lpstr>P22</vt:lpstr>
      <vt:lpstr>P23</vt:lpstr>
      <vt:lpstr>P24</vt:lpstr>
      <vt:lpstr>P25</vt:lpstr>
      <vt:lpstr>P26</vt:lpstr>
      <vt:lpstr>P27</vt:lpstr>
      <vt:lpstr>P28</vt:lpstr>
      <vt:lpstr>P29</vt:lpstr>
      <vt:lpstr>P31</vt:lpstr>
      <vt:lpstr>P34</vt:lpstr>
      <vt:lpstr>P36</vt:lpstr>
      <vt:lpstr>P37</vt:lpstr>
      <vt:lpstr>P38</vt:lpstr>
      <vt:lpstr>P39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Yu</dc:creator>
  <cp:lastModifiedBy>Hong Yu</cp:lastModifiedBy>
  <dcterms:created xsi:type="dcterms:W3CDTF">2024-02-21T11:27:00Z</dcterms:created>
  <dcterms:modified xsi:type="dcterms:W3CDTF">2024-02-29T03:42:33Z</dcterms:modified>
</cp:coreProperties>
</file>