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4AF1CF4B-D882-4B30-A727-B889E33AB5D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" sheetId="1" r:id="rId1"/>
    <sheet name="MB" sheetId="2" r:id="rId2"/>
    <sheet name="MC" sheetId="3" r:id="rId3"/>
    <sheet name="MD" sheetId="4" r:id="rId4"/>
    <sheet name="PA" sheetId="5" r:id="rId5"/>
    <sheet name="PB" sheetId="6" r:id="rId6"/>
    <sheet name="PC" sheetId="7" r:id="rId7"/>
    <sheet name="P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B23" i="1"/>
  <c r="C21" i="5"/>
  <c r="C18" i="8"/>
  <c r="C17" i="8"/>
  <c r="C16" i="8"/>
  <c r="C15" i="8"/>
  <c r="C14" i="8"/>
  <c r="C13" i="8"/>
  <c r="C12" i="8"/>
  <c r="C11" i="8"/>
  <c r="C10" i="8"/>
  <c r="C9" i="8"/>
  <c r="C4" i="8"/>
  <c r="D18" i="8" s="1"/>
  <c r="C18" i="7"/>
  <c r="C17" i="7"/>
  <c r="C16" i="7"/>
  <c r="C15" i="7"/>
  <c r="C14" i="7"/>
  <c r="C13" i="7"/>
  <c r="C12" i="7"/>
  <c r="C11" i="7"/>
  <c r="C10" i="7"/>
  <c r="C9" i="7"/>
  <c r="C4" i="7"/>
  <c r="D18" i="7" s="1"/>
  <c r="C18" i="6"/>
  <c r="C17" i="6"/>
  <c r="C16" i="6"/>
  <c r="C15" i="6"/>
  <c r="C14" i="6"/>
  <c r="C13" i="6"/>
  <c r="C12" i="6"/>
  <c r="C11" i="6"/>
  <c r="C10" i="6"/>
  <c r="C9" i="6"/>
  <c r="C4" i="6"/>
  <c r="D18" i="6" s="1"/>
  <c r="C18" i="5"/>
  <c r="C17" i="5"/>
  <c r="C16" i="5"/>
  <c r="C15" i="5"/>
  <c r="C14" i="5"/>
  <c r="C13" i="5"/>
  <c r="C12" i="5"/>
  <c r="C11" i="5"/>
  <c r="C10" i="5"/>
  <c r="C9" i="5"/>
  <c r="C4" i="5"/>
  <c r="D10" i="5" s="1"/>
  <c r="C18" i="4"/>
  <c r="C17" i="4"/>
  <c r="C16" i="4"/>
  <c r="C15" i="4"/>
  <c r="C14" i="4"/>
  <c r="C13" i="4"/>
  <c r="C12" i="4"/>
  <c r="C11" i="4"/>
  <c r="C10" i="4"/>
  <c r="C9" i="4"/>
  <c r="C4" i="4"/>
  <c r="D18" i="4" s="1"/>
  <c r="D15" i="4" l="1"/>
  <c r="D11" i="4"/>
  <c r="D13" i="4"/>
  <c r="D9" i="4"/>
  <c r="D17" i="4"/>
  <c r="D11" i="8"/>
  <c r="D13" i="8"/>
  <c r="D9" i="8"/>
  <c r="D17" i="8"/>
  <c r="D15" i="8"/>
  <c r="D10" i="8"/>
  <c r="D12" i="8"/>
  <c r="D14" i="8"/>
  <c r="D16" i="8"/>
  <c r="D17" i="7"/>
  <c r="D13" i="7"/>
  <c r="D11" i="7"/>
  <c r="D9" i="7"/>
  <c r="D15" i="7"/>
  <c r="D10" i="7"/>
  <c r="D12" i="7"/>
  <c r="D14" i="7"/>
  <c r="D16" i="7"/>
  <c r="D11" i="6"/>
  <c r="D9" i="6"/>
  <c r="D17" i="6"/>
  <c r="D13" i="6"/>
  <c r="D15" i="6"/>
  <c r="D10" i="6"/>
  <c r="D12" i="6"/>
  <c r="D14" i="6"/>
  <c r="D16" i="6"/>
  <c r="D13" i="5"/>
  <c r="D11" i="5"/>
  <c r="D9" i="5"/>
  <c r="D17" i="5"/>
  <c r="D15" i="5"/>
  <c r="D12" i="5"/>
  <c r="D14" i="5"/>
  <c r="D16" i="5"/>
  <c r="D18" i="5"/>
  <c r="D10" i="4"/>
  <c r="D12" i="4"/>
  <c r="D14" i="4"/>
  <c r="D16" i="4"/>
  <c r="C18" i="3"/>
  <c r="C17" i="3"/>
  <c r="C16" i="3"/>
  <c r="C15" i="3"/>
  <c r="C14" i="3"/>
  <c r="C13" i="3"/>
  <c r="C12" i="3"/>
  <c r="C11" i="3"/>
  <c r="C10" i="3"/>
  <c r="C9" i="3"/>
  <c r="C4" i="3"/>
  <c r="D18" i="3" s="1"/>
  <c r="C18" i="2"/>
  <c r="C17" i="2"/>
  <c r="C16" i="2"/>
  <c r="C15" i="2"/>
  <c r="C14" i="2"/>
  <c r="C13" i="2"/>
  <c r="C12" i="2"/>
  <c r="C11" i="2"/>
  <c r="C10" i="2"/>
  <c r="C9" i="2"/>
  <c r="C4" i="2"/>
  <c r="D18" i="2" s="1"/>
  <c r="C18" i="1"/>
  <c r="C17" i="1"/>
  <c r="C16" i="1"/>
  <c r="C15" i="1"/>
  <c r="C14" i="1"/>
  <c r="C13" i="1"/>
  <c r="C12" i="1"/>
  <c r="C11" i="1"/>
  <c r="C10" i="1"/>
  <c r="C9" i="1"/>
  <c r="C4" i="1"/>
  <c r="D18" i="1" s="1"/>
  <c r="D9" i="2" l="1"/>
  <c r="D17" i="2"/>
  <c r="D9" i="3"/>
  <c r="D17" i="3"/>
  <c r="D13" i="3"/>
  <c r="D11" i="3"/>
  <c r="D15" i="2"/>
  <c r="D15" i="3"/>
  <c r="C21" i="8"/>
  <c r="C21" i="7"/>
  <c r="C21" i="6"/>
  <c r="C21" i="4"/>
  <c r="D10" i="3"/>
  <c r="D12" i="3"/>
  <c r="D14" i="3"/>
  <c r="D16" i="3"/>
  <c r="D13" i="2"/>
  <c r="D11" i="2"/>
  <c r="D10" i="2"/>
  <c r="D12" i="2"/>
  <c r="D14" i="2"/>
  <c r="D16" i="2"/>
  <c r="D13" i="1"/>
  <c r="D11" i="1"/>
  <c r="D9" i="1"/>
  <c r="D17" i="1"/>
  <c r="D15" i="1"/>
  <c r="D10" i="1"/>
  <c r="D12" i="1"/>
  <c r="D14" i="1"/>
  <c r="D16" i="1"/>
  <c r="C21" i="2" l="1"/>
  <c r="C21" i="3"/>
  <c r="C21" i="1"/>
</calcChain>
</file>

<file path=xl/sharedStrings.xml><?xml version="1.0" encoding="utf-8"?>
<sst xmlns="http://schemas.openxmlformats.org/spreadsheetml/2006/main" count="138" uniqueCount="26">
  <si>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</si>
  <si>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</si>
  <si>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</si>
  <si>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</si>
  <si>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</si>
  <si>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</si>
  <si>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</si>
  <si>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</si>
  <si>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</si>
  <si>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</si>
  <si>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</si>
  <si>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</si>
  <si>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60g</t>
  </si>
  <si>
    <t>Modulus</t>
  </si>
  <si>
    <t>Mass Crosslinker</t>
  </si>
  <si>
    <t>6.1 g</t>
  </si>
  <si>
    <t>Mass Urefil-3</t>
  </si>
  <si>
    <t>0.6 g</t>
  </si>
  <si>
    <t>Materials A</t>
  </si>
  <si>
    <t>Materials B</t>
  </si>
  <si>
    <t>Materials C</t>
  </si>
  <si>
    <t>Materials D</t>
  </si>
  <si>
    <t>Polymers A</t>
  </si>
  <si>
    <t>Polymers B</t>
  </si>
  <si>
    <t>Polymers C</t>
  </si>
  <si>
    <t>Polymers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</si>
</sst>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2" fillId="2" borderId="2" xfId="0" applyNumberFormat="1" applyFont="1" applyFill="1" applyBorder="1"/>
    <xf numFmtId="0" fontId="0" fillId="2" borderId="3" xfId="0" applyFill="1" applyBorder="1"/>
    <xf numFmtId="49" fontId="0" fillId="2" borderId="4" xfId="0" applyNumberFormat="1" applyFill="1" applyBorder="1"/>
    <xf numFmtId="0" fontId="0" fillId="2" borderId="5" xfId="0" applyFill="1" applyBorder="1"/>
    <xf numFmtId="0" fontId="1" fillId="0" borderId="6" xfId="0" applyFont="1" applyBorder="1"/>
    <xf numFmtId="49" fontId="0" fillId="2" borderId="7" xfId="0" applyNumberFormat="1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0" fontId="0" fillId="0" borderId="13" xfId="0" applyBorder="1"/>
    <xf numFmtId="176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MA!$C$8:$C$18</c:f>
              <c:numCache>
                <c:formatCode>General</c:formatCode>
                <c:ptCount val="11"/>
                <c:pt idx="0">
                  <c:v>0</c:v>
                </c:pt>
                <c:pt idx="1">
                  <c:v>0.11711711711711711</c:v>
                </c:pt>
                <c:pt idx="2">
                  <c:v>0.32432432432432434</c:v>
                </c:pt>
                <c:pt idx="3">
                  <c:v>0.45495495495495497</c:v>
                </c:pt>
                <c:pt idx="4">
                  <c:v>0.5855855855855856</c:v>
                </c:pt>
                <c:pt idx="5">
                  <c:v>0.71621621621621623</c:v>
                </c:pt>
                <c:pt idx="6">
                  <c:v>0.87387387387387383</c:v>
                </c:pt>
                <c:pt idx="7">
                  <c:v>1.0180180180180181</c:v>
                </c:pt>
                <c:pt idx="8">
                  <c:v>1.1621621621621621</c:v>
                </c:pt>
                <c:pt idx="9">
                  <c:v>1.2522522522522523</c:v>
                </c:pt>
                <c:pt idx="10">
                  <c:v>1.3423423423423424</c:v>
                </c:pt>
              </c:numCache>
            </c:numRef>
          </c:xVal>
          <c:yVal>
            <c:numRef>
              <c:f>MA!$D$8:$D$18</c:f>
              <c:numCache>
                <c:formatCode>General</c:formatCode>
                <c:ptCount val="11"/>
                <c:pt idx="0">
                  <c:v>0</c:v>
                </c:pt>
                <c:pt idx="1">
                  <c:v>16004.134366925067</c:v>
                </c:pt>
                <c:pt idx="2">
                  <c:v>30256.640826873379</c:v>
                </c:pt>
                <c:pt idx="3">
                  <c:v>44232.041343669254</c:v>
                </c:pt>
                <c:pt idx="4">
                  <c:v>58540.258397932812</c:v>
                </c:pt>
                <c:pt idx="5">
                  <c:v>72864.392764857883</c:v>
                </c:pt>
                <c:pt idx="6">
                  <c:v>87676.899224806184</c:v>
                </c:pt>
                <c:pt idx="7">
                  <c:v>102147.54521963824</c:v>
                </c:pt>
                <c:pt idx="8">
                  <c:v>116963.30749354004</c:v>
                </c:pt>
                <c:pt idx="9">
                  <c:v>130151.16279069766</c:v>
                </c:pt>
                <c:pt idx="10">
                  <c:v>144931.11111111109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4-4246-9157-4C7FC0CB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3784"/>
        <c:axId val="159184176"/>
      </c:scatterChart>
      <c:valAx>
        <c:axId val="15918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4176"/>
        <c:crosses val="autoZero"/>
        <c:crossBetween val="midCat"/>
      </c:valAx>
      <c:valAx>
        <c:axId val="159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8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MB!$D$7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MB!$C$8:$C$18</c:f>
              <c:numCache>
                <c:formatCode>General</c:formatCode>
                <c:ptCount val="11"/>
                <c:pt idx="0">
                  <c:v>0</c:v>
                </c:pt>
                <c:pt idx="1">
                  <c:v>5.8333333333333334E-2</c:v>
                </c:pt>
                <c:pt idx="2">
                  <c:v>0.12222222222222222</c:v>
                </c:pt>
                <c:pt idx="3">
                  <c:v>0.19027777777777777</c:v>
                </c:pt>
                <c:pt idx="4">
                  <c:v>0.25277777777777777</c:v>
                </c:pt>
                <c:pt idx="5">
                  <c:v>0.3125</c:v>
                </c:pt>
                <c:pt idx="6">
                  <c:v>0.37916666666666665</c:v>
                </c:pt>
                <c:pt idx="7">
                  <c:v>0.44444444444444442</c:v>
                </c:pt>
                <c:pt idx="8">
                  <c:v>0.50972222222222219</c:v>
                </c:pt>
                <c:pt idx="9">
                  <c:v>0.57361111111111107</c:v>
                </c:pt>
                <c:pt idx="10">
                  <c:v>0.64027777777777772</c:v>
                </c:pt>
              </c:numCache>
            </c:numRef>
          </c:xVal>
          <c:yVal>
            <c:numRef>
              <c:f>MB!$D$8:$D$18</c:f>
              <c:numCache>
                <c:formatCode>General</c:formatCode>
                <c:ptCount val="11"/>
                <c:pt idx="0">
                  <c:v>0</c:v>
                </c:pt>
                <c:pt idx="1">
                  <c:v>960.55555555555588</c:v>
                </c:pt>
                <c:pt idx="2">
                  <c:v>20430.277777777777</c:v>
                </c:pt>
                <c:pt idx="3">
                  <c:v>40170.277777777788</c:v>
                </c:pt>
                <c:pt idx="4">
                  <c:v>59641.944444444453</c:v>
                </c:pt>
                <c:pt idx="5">
                  <c:v>78956.111111111124</c:v>
                </c:pt>
                <c:pt idx="6">
                  <c:v>98427.777777777781</c:v>
                </c:pt>
                <c:pt idx="7">
                  <c:v>117899.44444444445</c:v>
                </c:pt>
                <c:pt idx="8">
                  <c:v>137371.11111111112</c:v>
                </c:pt>
                <c:pt idx="9">
                  <c:v>156846.66666666669</c:v>
                </c:pt>
                <c:pt idx="10">
                  <c:v>176289.16666666669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7-4595-B1F0-887CDEB6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42536"/>
        <c:axId val="536040968"/>
      </c:scatterChart>
      <c:valAx>
        <c:axId val="53604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40968"/>
        <c:crosses val="autoZero"/>
        <c:crossBetween val="midCat"/>
      </c:valAx>
      <c:valAx>
        <c:axId val="5360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4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MC!$C$8:$C$18</c:f>
              <c:numCache>
                <c:formatCode>General</c:formatCode>
                <c:ptCount val="11"/>
                <c:pt idx="0">
                  <c:v>0</c:v>
                </c:pt>
                <c:pt idx="1">
                  <c:v>2.4460431654676301E-2</c:v>
                </c:pt>
                <c:pt idx="2">
                  <c:v>4.0287769784172624E-2</c:v>
                </c:pt>
                <c:pt idx="3">
                  <c:v>5.7553956834532377E-2</c:v>
                </c:pt>
                <c:pt idx="4">
                  <c:v>7.1942446043165464E-2</c:v>
                </c:pt>
                <c:pt idx="5">
                  <c:v>9.7841726618704994E-2</c:v>
                </c:pt>
                <c:pt idx="6">
                  <c:v>0.11942446043165464</c:v>
                </c:pt>
                <c:pt idx="7">
                  <c:v>0.14964028776978425</c:v>
                </c:pt>
                <c:pt idx="8">
                  <c:v>0.16690647482014381</c:v>
                </c:pt>
                <c:pt idx="9">
                  <c:v>0.18705035971223022</c:v>
                </c:pt>
                <c:pt idx="10">
                  <c:v>0.19712230215827342</c:v>
                </c:pt>
              </c:numCache>
            </c:numRef>
          </c:xVal>
          <c:yVal>
            <c:numRef>
              <c:f>MC!$D$8:$D$18</c:f>
              <c:numCache>
                <c:formatCode>General</c:formatCode>
                <c:ptCount val="11"/>
                <c:pt idx="0">
                  <c:v>0</c:v>
                </c:pt>
                <c:pt idx="1">
                  <c:v>54267.183462532303</c:v>
                </c:pt>
                <c:pt idx="2">
                  <c:v>104913.17829457366</c:v>
                </c:pt>
                <c:pt idx="3">
                  <c:v>155559.173126615</c:v>
                </c:pt>
                <c:pt idx="4">
                  <c:v>206205.16795865636</c:v>
                </c:pt>
                <c:pt idx="5">
                  <c:v>256851.16279069768</c:v>
                </c:pt>
                <c:pt idx="6">
                  <c:v>307497.15762273903</c:v>
                </c:pt>
                <c:pt idx="7">
                  <c:v>358143.15245478041</c:v>
                </c:pt>
                <c:pt idx="8">
                  <c:v>408789.1472868218</c:v>
                </c:pt>
                <c:pt idx="9">
                  <c:v>459435.14211886306</c:v>
                </c:pt>
                <c:pt idx="10">
                  <c:v>484758.13953488372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1-4B10-B202-0A2BDB05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39400"/>
        <c:axId val="536040184"/>
      </c:scatterChart>
      <c:valAx>
        <c:axId val="53603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40184"/>
        <c:crosses val="autoZero"/>
        <c:crossBetween val="midCat"/>
      </c:valAx>
      <c:valAx>
        <c:axId val="5360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03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MD!$C$8:$C$18</c:f>
              <c:numCache>
                <c:formatCode>General</c:formatCode>
                <c:ptCount val="11"/>
                <c:pt idx="0">
                  <c:v>0</c:v>
                </c:pt>
                <c:pt idx="1">
                  <c:v>2.5563909774436133E-2</c:v>
                </c:pt>
                <c:pt idx="2">
                  <c:v>4.9624060150375897E-2</c:v>
                </c:pt>
                <c:pt idx="3">
                  <c:v>6.7669172932330823E-2</c:v>
                </c:pt>
                <c:pt idx="4">
                  <c:v>8.4210526315789389E-2</c:v>
                </c:pt>
                <c:pt idx="5">
                  <c:v>0.10075187969924816</c:v>
                </c:pt>
                <c:pt idx="6">
                  <c:v>0.11278195488721804</c:v>
                </c:pt>
                <c:pt idx="7">
                  <c:v>0.13082706766917299</c:v>
                </c:pt>
                <c:pt idx="8">
                  <c:v>0.14736842105263154</c:v>
                </c:pt>
                <c:pt idx="9">
                  <c:v>0.16541353383458646</c:v>
                </c:pt>
                <c:pt idx="10">
                  <c:v>0.18646616541353392</c:v>
                </c:pt>
              </c:numCache>
            </c:numRef>
          </c:xVal>
          <c:yVal>
            <c:numRef>
              <c:f>MD!$D$8:$D$18</c:f>
              <c:numCache>
                <c:formatCode>General</c:formatCode>
                <c:ptCount val="11"/>
                <c:pt idx="0">
                  <c:v>0</c:v>
                </c:pt>
                <c:pt idx="1">
                  <c:v>54267.183462532303</c:v>
                </c:pt>
                <c:pt idx="2">
                  <c:v>104913.17829457366</c:v>
                </c:pt>
                <c:pt idx="3">
                  <c:v>155559.173126615</c:v>
                </c:pt>
                <c:pt idx="4">
                  <c:v>206205.16795865636</c:v>
                </c:pt>
                <c:pt idx="5">
                  <c:v>256851.16279069768</c:v>
                </c:pt>
                <c:pt idx="6">
                  <c:v>307497.15762273903</c:v>
                </c:pt>
                <c:pt idx="7">
                  <c:v>358143.15245478041</c:v>
                </c:pt>
                <c:pt idx="8">
                  <c:v>408789.1472868218</c:v>
                </c:pt>
                <c:pt idx="9">
                  <c:v>459435.14211886306</c:v>
                </c:pt>
                <c:pt idx="10">
                  <c:v>510081.13695090439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2-4998-8BB2-478C1AC3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13256"/>
        <c:axId val="540314040"/>
      </c:scatterChart>
      <c:valAx>
        <c:axId val="5403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14040"/>
        <c:crosses val="autoZero"/>
        <c:crossBetween val="midCat"/>
      </c:valAx>
      <c:valAx>
        <c:axId val="5403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PA!$C$8:$C$18</c:f>
              <c:numCache>
                <c:formatCode>General</c:formatCode>
                <c:ptCount val="11"/>
                <c:pt idx="0">
                  <c:v>0</c:v>
                </c:pt>
                <c:pt idx="1">
                  <c:v>7.608695652173908E-2</c:v>
                </c:pt>
                <c:pt idx="2">
                  <c:v>0.13795986622073581</c:v>
                </c:pt>
                <c:pt idx="3">
                  <c:v>0.18561872909699012</c:v>
                </c:pt>
                <c:pt idx="4">
                  <c:v>0.24038461538461539</c:v>
                </c:pt>
                <c:pt idx="5">
                  <c:v>0.30936454849498329</c:v>
                </c:pt>
                <c:pt idx="6">
                  <c:v>0.40677257525083621</c:v>
                </c:pt>
                <c:pt idx="7">
                  <c:v>0.50418060200668913</c:v>
                </c:pt>
                <c:pt idx="8">
                  <c:v>0.59448160535117056</c:v>
                </c:pt>
                <c:pt idx="9">
                  <c:v>0.67056856187290992</c:v>
                </c:pt>
                <c:pt idx="10">
                  <c:v>0.7558528428093646</c:v>
                </c:pt>
              </c:numCache>
            </c:numRef>
          </c:xVal>
          <c:yVal>
            <c:numRef>
              <c:f>PA!$D$8:$D$18</c:f>
              <c:numCache>
                <c:formatCode>General</c:formatCode>
                <c:ptCount val="11"/>
                <c:pt idx="0">
                  <c:v>0</c:v>
                </c:pt>
                <c:pt idx="1">
                  <c:v>21677.952755905513</c:v>
                </c:pt>
                <c:pt idx="2">
                  <c:v>34079.527559055117</c:v>
                </c:pt>
                <c:pt idx="3">
                  <c:v>46104.094488188974</c:v>
                </c:pt>
                <c:pt idx="4">
                  <c:v>58694.173228346452</c:v>
                </c:pt>
                <c:pt idx="5">
                  <c:v>71073.425196850381</c:v>
                </c:pt>
                <c:pt idx="6">
                  <c:v>96246.141732283446</c:v>
                </c:pt>
                <c:pt idx="7">
                  <c:v>121022.00787401576</c:v>
                </c:pt>
                <c:pt idx="8">
                  <c:v>133046.57480314959</c:v>
                </c:pt>
                <c:pt idx="9">
                  <c:v>145820.19685039367</c:v>
                </c:pt>
                <c:pt idx="10">
                  <c:v>157844.76377952754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1-4854-99ED-B82F8234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21840"/>
        <c:axId val="746722232"/>
      </c:scatterChart>
      <c:valAx>
        <c:axId val="746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722232"/>
        <c:crosses val="autoZero"/>
        <c:crossBetween val="midCat"/>
      </c:valAx>
      <c:valAx>
        <c:axId val="7467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PB!$C$8:$C$18</c:f>
              <c:numCache>
                <c:formatCode>General</c:formatCode>
                <c:ptCount val="11"/>
                <c:pt idx="0">
                  <c:v>0</c:v>
                </c:pt>
                <c:pt idx="1">
                  <c:v>8.050847457627118E-2</c:v>
                </c:pt>
                <c:pt idx="2">
                  <c:v>0.15819209039548024</c:v>
                </c:pt>
                <c:pt idx="3">
                  <c:v>0.23587570621468926</c:v>
                </c:pt>
                <c:pt idx="4">
                  <c:v>0.30649717514124292</c:v>
                </c:pt>
                <c:pt idx="5">
                  <c:v>0.37429378531073448</c:v>
                </c:pt>
                <c:pt idx="6">
                  <c:v>0.44350282485875708</c:v>
                </c:pt>
                <c:pt idx="7">
                  <c:v>0.51129943502824859</c:v>
                </c:pt>
                <c:pt idx="8">
                  <c:v>0.57485875706214684</c:v>
                </c:pt>
                <c:pt idx="9">
                  <c:v>0.64689265536723162</c:v>
                </c:pt>
                <c:pt idx="10">
                  <c:v>0.71751412429378536</c:v>
                </c:pt>
              </c:numCache>
            </c:numRef>
          </c:xVal>
          <c:yVal>
            <c:numRef>
              <c:f>PB!$D$8:$D$18</c:f>
              <c:numCache>
                <c:formatCode>General</c:formatCode>
                <c:ptCount val="11"/>
                <c:pt idx="0">
                  <c:v>0</c:v>
                </c:pt>
                <c:pt idx="1">
                  <c:v>51107.052801724152</c:v>
                </c:pt>
                <c:pt idx="2">
                  <c:v>98635.73275862071</c:v>
                </c:pt>
                <c:pt idx="3">
                  <c:v>146043.2327586207</c:v>
                </c:pt>
                <c:pt idx="4">
                  <c:v>169806.38469827586</c:v>
                </c:pt>
                <c:pt idx="5">
                  <c:v>193564.78448275864</c:v>
                </c:pt>
                <c:pt idx="6">
                  <c:v>217318.43211206901</c:v>
                </c:pt>
                <c:pt idx="7">
                  <c:v>240725.1724137931</c:v>
                </c:pt>
                <c:pt idx="8">
                  <c:v>264469.31573275861</c:v>
                </c:pt>
                <c:pt idx="9">
                  <c:v>288040.00538793113</c:v>
                </c:pt>
                <c:pt idx="10">
                  <c:v>311791.27693965525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A-4682-BDC7-3A247789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34344"/>
        <c:axId val="538634736"/>
      </c:scatterChart>
      <c:valAx>
        <c:axId val="5386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4736"/>
        <c:crosses val="autoZero"/>
        <c:crossBetween val="midCat"/>
      </c:valAx>
      <c:valAx>
        <c:axId val="538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PC!$C$8:$C$18</c:f>
              <c:numCache>
                <c:formatCode>General</c:formatCode>
                <c:ptCount val="11"/>
                <c:pt idx="0">
                  <c:v>0</c:v>
                </c:pt>
                <c:pt idx="1">
                  <c:v>9.375E-2</c:v>
                </c:pt>
                <c:pt idx="2">
                  <c:v>0.203125</c:v>
                </c:pt>
                <c:pt idx="3">
                  <c:v>0.296875</c:v>
                </c:pt>
                <c:pt idx="4">
                  <c:v>0.4140625</c:v>
                </c:pt>
                <c:pt idx="5">
                  <c:v>0.515625</c:v>
                </c:pt>
                <c:pt idx="6">
                  <c:v>0.640625</c:v>
                </c:pt>
                <c:pt idx="7">
                  <c:v>0.765625</c:v>
                </c:pt>
                <c:pt idx="8">
                  <c:v>0.875</c:v>
                </c:pt>
                <c:pt idx="9">
                  <c:v>1</c:v>
                </c:pt>
                <c:pt idx="10">
                  <c:v>1.109375</c:v>
                </c:pt>
              </c:numCache>
            </c:numRef>
          </c:xVal>
          <c:yVal>
            <c:numRef>
              <c:f>PC!$D$8:$D$18</c:f>
              <c:numCache>
                <c:formatCode>General</c:formatCode>
                <c:ptCount val="11"/>
                <c:pt idx="0">
                  <c:v>0</c:v>
                </c:pt>
                <c:pt idx="1">
                  <c:v>34631.470588235301</c:v>
                </c:pt>
                <c:pt idx="2">
                  <c:v>67641.617647058825</c:v>
                </c:pt>
                <c:pt idx="3">
                  <c:v>100123.21323529411</c:v>
                </c:pt>
                <c:pt idx="4">
                  <c:v>132585.35294117645</c:v>
                </c:pt>
                <c:pt idx="5">
                  <c:v>165066.94852941178</c:v>
                </c:pt>
                <c:pt idx="6">
                  <c:v>197730.1323529412</c:v>
                </c:pt>
                <c:pt idx="7">
                  <c:v>230198.7573529412</c:v>
                </c:pt>
                <c:pt idx="8">
                  <c:v>263153.7794117647</c:v>
                </c:pt>
                <c:pt idx="9">
                  <c:v>294973.87500000006</c:v>
                </c:pt>
                <c:pt idx="10">
                  <c:v>327925.65441176476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FC8-BBBB-C539B7D5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35520"/>
        <c:axId val="538635912"/>
      </c:scatterChart>
      <c:valAx>
        <c:axId val="5386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5912"/>
        <c:crosses val="autoZero"/>
        <c:crossBetween val="midCat"/>
      </c:valAx>
      <c:valAx>
        <c:axId val="5386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PD!$D$7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PD!$C$8:$C$18</c:f>
              <c:numCache>
                <c:formatCode>General</c:formatCode>
                <c:ptCount val="11"/>
                <c:pt idx="0">
                  <c:v>0</c:v>
                </c:pt>
                <c:pt idx="1">
                  <c:v>5.9701492537313432E-2</c:v>
                </c:pt>
                <c:pt idx="2">
                  <c:v>0.13582089552238805</c:v>
                </c:pt>
                <c:pt idx="3">
                  <c:v>0.20447761194029851</c:v>
                </c:pt>
                <c:pt idx="4">
                  <c:v>0.27611940298507465</c:v>
                </c:pt>
                <c:pt idx="5">
                  <c:v>0.35074626865671643</c:v>
                </c:pt>
                <c:pt idx="6">
                  <c:v>0.41791044776119401</c:v>
                </c:pt>
                <c:pt idx="7">
                  <c:v>0.48507462686567165</c:v>
                </c:pt>
                <c:pt idx="8">
                  <c:v>0.55223880597014929</c:v>
                </c:pt>
                <c:pt idx="9">
                  <c:v>0.62686567164179108</c:v>
                </c:pt>
                <c:pt idx="10">
                  <c:v>0.70895522388059706</c:v>
                </c:pt>
              </c:numCache>
            </c:numRef>
          </c:xVal>
          <c:yVal>
            <c:numRef>
              <c:f>PD!$D$8:$D$18</c:f>
              <c:numCache>
                <c:formatCode>General</c:formatCode>
                <c:ptCount val="11"/>
                <c:pt idx="0">
                  <c:v>0</c:v>
                </c:pt>
                <c:pt idx="1">
                  <c:v>933.33333333333348</c:v>
                </c:pt>
                <c:pt idx="2">
                  <c:v>39721.111111111117</c:v>
                </c:pt>
                <c:pt idx="3">
                  <c:v>59165.555555555555</c:v>
                </c:pt>
                <c:pt idx="4">
                  <c:v>78592.500000000015</c:v>
                </c:pt>
                <c:pt idx="5">
                  <c:v>98021.388888888905</c:v>
                </c:pt>
                <c:pt idx="6">
                  <c:v>117537.7777777778</c:v>
                </c:pt>
                <c:pt idx="7">
                  <c:v>136984.16666666669</c:v>
                </c:pt>
                <c:pt idx="8">
                  <c:v>156576.38888888891</c:v>
                </c:pt>
                <c:pt idx="9">
                  <c:v>175896.38888888891</c:v>
                </c:pt>
                <c:pt idx="10">
                  <c:v>195385.55555555553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6DA-9651-93597479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36696"/>
        <c:axId val="538633168"/>
      </c:scatterChart>
      <c:valAx>
        <c:axId val="5386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3168"/>
        <c:crosses val="autoZero"/>
        <c:crossBetween val="midCat"/>
      </c:valAx>
      <c:valAx>
        <c:axId val="5386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156210</xdr:rowOff>
    </xdr:from>
    <xdr:to>
      <xdr:col>12</xdr:col>
      <xdr:colOff>129540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95250</xdr:rowOff>
    </xdr:from>
    <xdr:to>
      <xdr:col>11</xdr:col>
      <xdr:colOff>601980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3</xdr:row>
      <xdr:rowOff>3810</xdr:rowOff>
    </xdr:from>
    <xdr:to>
      <xdr:col>12</xdr:col>
      <xdr:colOff>190500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156210</xdr:rowOff>
    </xdr:from>
    <xdr:to>
      <xdr:col>12</xdr:col>
      <xdr:colOff>91440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148590</xdr:rowOff>
    </xdr:from>
    <xdr:to>
      <xdr:col>12</xdr:col>
      <xdr:colOff>91440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64770</xdr:rowOff>
    </xdr:from>
    <xdr:to>
      <xdr:col>11</xdr:col>
      <xdr:colOff>510540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148590</xdr:rowOff>
    </xdr:from>
    <xdr:to>
      <xdr:col>12</xdr:col>
      <xdr:colOff>144780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95250</xdr:rowOff>
    </xdr:from>
    <xdr:to>
      <xdr:col>12</xdr:col>
      <xdr:colOff>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23"/>
  <sheetViews>
    <sheetView topLeftCell="C1" workbookViewId="0">
      <selection activeCell="C22" sqref="C22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18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12.9</v>
      </c>
      <c r="C3" s="7" t="s">
        <v>3</v>
      </c>
    </row>
    <row r="4" spans="1:4" x14ac:dyDescent="0.25">
      <c r="A4" s="8" t="s">
        <v>4</v>
      </c>
      <c r="B4" s="16">
        <v>2.1</v>
      </c>
      <c r="C4" s="10">
        <f>(B3/1000)*(B4/1000)</f>
        <v>2.7090000000000003E-5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55.5</v>
      </c>
      <c r="C8" s="10">
        <v>0</v>
      </c>
      <c r="D8" s="10">
        <v>0</v>
      </c>
    </row>
    <row r="9" spans="1:4" x14ac:dyDescent="0.25">
      <c r="A9" s="16">
        <v>44.24</v>
      </c>
      <c r="B9" s="16">
        <v>62</v>
      </c>
      <c r="C9" s="10">
        <f>(B9-B8)/B8</f>
        <v>0.11711711711711711</v>
      </c>
      <c r="D9" s="10">
        <f>(A9*9.8/1000)/(C4)</f>
        <v>16004.134366925067</v>
      </c>
    </row>
    <row r="10" spans="1:4" x14ac:dyDescent="0.25">
      <c r="A10" s="16">
        <v>83.637999999999991</v>
      </c>
      <c r="B10" s="16">
        <v>73.5</v>
      </c>
      <c r="C10" s="10">
        <f>(B10-B8)/B8</f>
        <v>0.32432432432432434</v>
      </c>
      <c r="D10" s="10">
        <f>(A10*9.8/1000)/(C4)</f>
        <v>30256.640826873379</v>
      </c>
    </row>
    <row r="11" spans="1:4" x14ac:dyDescent="0.25">
      <c r="A11" s="16">
        <v>122.27000000000001</v>
      </c>
      <c r="B11" s="16">
        <v>80.75</v>
      </c>
      <c r="C11" s="10">
        <f>(B11-B8)/B8</f>
        <v>0.45495495495495497</v>
      </c>
      <c r="D11" s="10">
        <f>(A11*9.8/1000)/(C4)</f>
        <v>44232.041343669254</v>
      </c>
    </row>
    <row r="12" spans="1:4" x14ac:dyDescent="0.25">
      <c r="A12" s="16">
        <v>161.822</v>
      </c>
      <c r="B12" s="16">
        <v>88</v>
      </c>
      <c r="C12" s="10">
        <f>(B12-B8)/B8</f>
        <v>0.5855855855855856</v>
      </c>
      <c r="D12" s="10">
        <f>(A12*9.8/1000)/(C4)</f>
        <v>58540.258397932812</v>
      </c>
    </row>
    <row r="13" spans="1:4" x14ac:dyDescent="0.25">
      <c r="A13" s="16">
        <v>201.41800000000001</v>
      </c>
      <c r="B13" s="16">
        <v>95.25</v>
      </c>
      <c r="C13" s="10">
        <f>(B13-B8)/B8</f>
        <v>0.71621621621621623</v>
      </c>
      <c r="D13" s="10">
        <f>(A13*9.8/1000)/(C4)</f>
        <v>72864.392764857883</v>
      </c>
    </row>
    <row r="14" spans="1:4" x14ac:dyDescent="0.25">
      <c r="A14" s="16">
        <v>242.36399999999998</v>
      </c>
      <c r="B14" s="16">
        <v>104</v>
      </c>
      <c r="C14" s="10">
        <f>(B14-B8)/B8</f>
        <v>0.87387387387387383</v>
      </c>
      <c r="D14" s="10">
        <f>(A14*9.8/1000)/(C4)</f>
        <v>87676.899224806184</v>
      </c>
    </row>
    <row r="15" spans="1:4" x14ac:dyDescent="0.25">
      <c r="A15" s="16">
        <v>282.36500000000001</v>
      </c>
      <c r="B15" s="16">
        <v>112</v>
      </c>
      <c r="C15" s="10">
        <f>(B15-B8)/B8</f>
        <v>1.0180180180180181</v>
      </c>
      <c r="D15" s="10">
        <f>(A15*9.8/1000)/(C4)</f>
        <v>102147.54521963824</v>
      </c>
    </row>
    <row r="16" spans="1:4" x14ac:dyDescent="0.25">
      <c r="A16" s="16">
        <v>323.32</v>
      </c>
      <c r="B16" s="16">
        <v>120</v>
      </c>
      <c r="C16" s="10">
        <f>(B16-B8)/B8</f>
        <v>1.1621621621621621</v>
      </c>
      <c r="D16" s="10">
        <f>(A16*9.8/1000)/(C4)</f>
        <v>116963.30749354004</v>
      </c>
    </row>
    <row r="17" spans="1:4" x14ac:dyDescent="0.25">
      <c r="A17" s="16">
        <v>359.77499999999998</v>
      </c>
      <c r="B17" s="16">
        <v>125</v>
      </c>
      <c r="C17" s="10">
        <f>(B17-B8)/B8</f>
        <v>1.2522522522522523</v>
      </c>
      <c r="D17" s="10">
        <f>(A17*9.8/1000)/(C4)</f>
        <v>130151.16279069766</v>
      </c>
    </row>
    <row r="18" spans="1:4" x14ac:dyDescent="0.25">
      <c r="A18" s="16">
        <v>400.63099999999997</v>
      </c>
      <c r="B18" s="16">
        <v>130</v>
      </c>
      <c r="C18" s="10">
        <f>(B18-B8)/B8</f>
        <v>1.3423423423423424</v>
      </c>
      <c r="D18" s="10">
        <f>(A18*9.8/1000)/(C4)</f>
        <v>144931.11111111109</v>
      </c>
    </row>
    <row r="19" spans="1:4" x14ac:dyDescent="0.25">
      <c r="A19" s="13" t="s">
        <v>7</v>
      </c>
    </row>
    <row r="20" spans="1:4" x14ac:dyDescent="0.25">
      <c r="A20" s="7" t="s">
        <v>11</v>
      </c>
      <c r="B20" s="17">
        <v>42.010000000000005</v>
      </c>
      <c r="C20" s="7" t="s">
        <v>13</v>
      </c>
    </row>
    <row r="21" spans="1:4" x14ac:dyDescent="0.25">
      <c r="A21" s="7" t="s">
        <v>14</v>
      </c>
      <c r="B21" s="17">
        <v>2.0889530234882558</v>
      </c>
      <c r="C21" s="10">
        <f>SLOPE(D8:D18,C8:C18)</f>
        <v>104033.25954609984</v>
      </c>
    </row>
    <row r="22" spans="1:4" x14ac:dyDescent="0.25">
      <c r="A22" s="7" t="s">
        <v>16</v>
      </c>
      <c r="B22" s="10">
        <v>4</v>
      </c>
    </row>
    <row r="23" spans="1:4" x14ac:dyDescent="0.25">
      <c r="A23" s="18">
        <f>SUM(A8:A18)</f>
        <v>2221.8429999999998</v>
      </c>
      <c r="B23" s="18">
        <f>SUM(B8:B18)</f>
        <v>1046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22"/>
  <sheetViews>
    <sheetView zoomScaleNormal="100" workbookViewId="0">
      <selection activeCell="A25" sqref="A25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19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12.6</v>
      </c>
      <c r="C3" s="7" t="s">
        <v>3</v>
      </c>
    </row>
    <row r="4" spans="1:4" x14ac:dyDescent="0.25">
      <c r="A4" s="8" t="s">
        <v>4</v>
      </c>
      <c r="B4" s="16">
        <v>3.6</v>
      </c>
      <c r="C4" s="10">
        <f>(B3/1000)*(B4/1000)</f>
        <v>4.5359999999999999E-5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90</v>
      </c>
      <c r="C8" s="10">
        <v>0</v>
      </c>
      <c r="D8" s="10">
        <v>0</v>
      </c>
    </row>
    <row r="9" spans="1:4" x14ac:dyDescent="0.25">
      <c r="A9" s="16">
        <v>4.4460000000000006</v>
      </c>
      <c r="B9" s="16">
        <v>95.25</v>
      </c>
      <c r="C9" s="10">
        <f>(B9-B8)/B8</f>
        <v>5.8333333333333334E-2</v>
      </c>
      <c r="D9" s="10">
        <f>(A9*9.8/1000)/(C4)</f>
        <v>960.55555555555588</v>
      </c>
    </row>
    <row r="10" spans="1:4" x14ac:dyDescent="0.25">
      <c r="A10" s="16">
        <v>94.562999999999988</v>
      </c>
      <c r="B10" s="16">
        <v>101</v>
      </c>
      <c r="C10" s="10">
        <f>(B10-B8)/B8</f>
        <v>0.12222222222222222</v>
      </c>
      <c r="D10" s="10">
        <f>(A10*9.8/1000)/(C4)</f>
        <v>20430.277777777777</v>
      </c>
    </row>
    <row r="11" spans="1:4" x14ac:dyDescent="0.25">
      <c r="A11" s="16">
        <v>185.93100000000001</v>
      </c>
      <c r="B11" s="16">
        <v>107.125</v>
      </c>
      <c r="C11" s="10">
        <f>(B11-B8)/B8</f>
        <v>0.19027777777777777</v>
      </c>
      <c r="D11" s="10">
        <f>(A11*9.8/1000)/(C4)</f>
        <v>40170.277777777788</v>
      </c>
    </row>
    <row r="12" spans="1:4" x14ac:dyDescent="0.25">
      <c r="A12" s="16">
        <v>276.05700000000002</v>
      </c>
      <c r="B12" s="16">
        <v>112.75</v>
      </c>
      <c r="C12" s="10">
        <f>(B12-B8)/B8</f>
        <v>0.25277777777777777</v>
      </c>
      <c r="D12" s="10">
        <f>(A12*9.8/1000)/(C4)</f>
        <v>59641.944444444453</v>
      </c>
    </row>
    <row r="13" spans="1:4" x14ac:dyDescent="0.25">
      <c r="A13" s="16">
        <v>365.45400000000001</v>
      </c>
      <c r="B13" s="16">
        <v>118.125</v>
      </c>
      <c r="C13" s="10">
        <f>(B13-B8)/B8</f>
        <v>0.3125</v>
      </c>
      <c r="D13" s="10">
        <f>(A13*9.8/1000)/(C4)</f>
        <v>78956.111111111124</v>
      </c>
    </row>
    <row r="14" spans="1:4" x14ac:dyDescent="0.25">
      <c r="A14" s="16">
        <v>455.58</v>
      </c>
      <c r="B14" s="16">
        <v>124.125</v>
      </c>
      <c r="C14" s="10">
        <f>(B14-B8)/B8</f>
        <v>0.37916666666666665</v>
      </c>
      <c r="D14" s="10">
        <f>(A14*9.8/1000)/(C4)</f>
        <v>98427.777777777781</v>
      </c>
    </row>
    <row r="15" spans="1:4" x14ac:dyDescent="0.25">
      <c r="A15" s="16">
        <v>545.70600000000002</v>
      </c>
      <c r="B15" s="16">
        <v>130</v>
      </c>
      <c r="C15" s="10">
        <f>(B15-B8)/B8</f>
        <v>0.44444444444444442</v>
      </c>
      <c r="D15" s="10">
        <f>(A15*9.8/1000)/(C4)</f>
        <v>117899.44444444445</v>
      </c>
    </row>
    <row r="16" spans="1:4" x14ac:dyDescent="0.25">
      <c r="A16" s="16">
        <v>635.83199999999999</v>
      </c>
      <c r="B16" s="16">
        <v>135.875</v>
      </c>
      <c r="C16" s="10">
        <f>(B16-B8)/B8</f>
        <v>0.50972222222222219</v>
      </c>
      <c r="D16" s="10">
        <f>(A16*9.8/1000)/(C4)</f>
        <v>137371.11111111112</v>
      </c>
    </row>
    <row r="17" spans="1:4" x14ac:dyDescent="0.25">
      <c r="A17" s="16">
        <v>725.976</v>
      </c>
      <c r="B17" s="16">
        <v>141.625</v>
      </c>
      <c r="C17" s="10">
        <f>(B17-B8)/B8</f>
        <v>0.57361111111111107</v>
      </c>
      <c r="D17" s="10">
        <f>(A17*9.8/1000)/(C4)</f>
        <v>156846.66666666669</v>
      </c>
    </row>
    <row r="18" spans="1:4" x14ac:dyDescent="0.25">
      <c r="A18" s="16">
        <v>815.96699999999998</v>
      </c>
      <c r="B18" s="16">
        <v>147.625</v>
      </c>
      <c r="C18" s="10">
        <f>(B18-B8)/B8</f>
        <v>0.64027777777777772</v>
      </c>
      <c r="D18" s="10">
        <f>(A18*9.8/1000)/(C4)</f>
        <v>176289.16666666669</v>
      </c>
    </row>
    <row r="20" spans="1:4" x14ac:dyDescent="0.25">
      <c r="A20" s="7" t="s">
        <v>11</v>
      </c>
      <c r="B20" s="17">
        <v>44.02</v>
      </c>
      <c r="C20" s="7" t="s">
        <v>13</v>
      </c>
    </row>
    <row r="21" spans="1:4" x14ac:dyDescent="0.25">
      <c r="A21" s="7" t="s">
        <v>14</v>
      </c>
      <c r="B21" s="17">
        <v>4.3998000999500251</v>
      </c>
      <c r="C21" s="10">
        <f>SLOPE(D8:D18,C8:C18)</f>
        <v>290524.94146694482</v>
      </c>
    </row>
    <row r="22" spans="1:4" x14ac:dyDescent="0.25">
      <c r="A22" s="7" t="s">
        <v>16</v>
      </c>
      <c r="B22" s="16">
        <v>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1" sqref="B1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20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6">
        <v>12.9</v>
      </c>
      <c r="C3" s="7" t="s">
        <v>3</v>
      </c>
    </row>
    <row r="4" spans="1:4" x14ac:dyDescent="0.25">
      <c r="A4" s="8" t="s">
        <v>4</v>
      </c>
      <c r="B4" s="9">
        <v>3</v>
      </c>
      <c r="C4" s="10">
        <f>(B3/1000)*(B4/1000)</f>
        <v>3.8699999999999999E-5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5">
        <v>0</v>
      </c>
      <c r="B8" s="15">
        <v>69.5</v>
      </c>
      <c r="C8" s="10">
        <v>0</v>
      </c>
      <c r="D8" s="10">
        <v>0</v>
      </c>
    </row>
    <row r="9" spans="1:4" x14ac:dyDescent="0.25">
      <c r="A9" s="10">
        <v>214.3</v>
      </c>
      <c r="B9" s="10">
        <v>71.2</v>
      </c>
      <c r="C9" s="10">
        <f>(B9-B8)/B8</f>
        <v>2.4460431654676301E-2</v>
      </c>
      <c r="D9" s="10">
        <f>(A9*9.8/1000)/(C4)</f>
        <v>54267.183462532303</v>
      </c>
    </row>
    <row r="10" spans="1:4" x14ac:dyDescent="0.25">
      <c r="A10" s="10">
        <v>414.3</v>
      </c>
      <c r="B10" s="10">
        <v>72.3</v>
      </c>
      <c r="C10" s="10">
        <f>(B10-B8)/B8</f>
        <v>4.0287769784172624E-2</v>
      </c>
      <c r="D10" s="10">
        <f>(A10*9.8/1000)/(C4)</f>
        <v>104913.17829457366</v>
      </c>
    </row>
    <row r="11" spans="1:4" x14ac:dyDescent="0.25">
      <c r="A11" s="10">
        <v>614.29999999999995</v>
      </c>
      <c r="B11" s="10">
        <v>73.5</v>
      </c>
      <c r="C11" s="10">
        <f>(B11-B8)/B8</f>
        <v>5.7553956834532377E-2</v>
      </c>
      <c r="D11" s="10">
        <f>(A11*9.8/1000)/(C4)</f>
        <v>155559.173126615</v>
      </c>
    </row>
    <row r="12" spans="1:4" x14ac:dyDescent="0.25">
      <c r="A12" s="10">
        <v>814.3</v>
      </c>
      <c r="B12" s="10">
        <v>74.5</v>
      </c>
      <c r="C12" s="10">
        <f>(B12-B8)/B8</f>
        <v>7.1942446043165464E-2</v>
      </c>
      <c r="D12" s="10">
        <f>(A12*9.8/1000)/(C4)</f>
        <v>206205.16795865636</v>
      </c>
    </row>
    <row r="13" spans="1:4" x14ac:dyDescent="0.25">
      <c r="A13" s="10">
        <v>1014.3</v>
      </c>
      <c r="B13" s="10">
        <v>76.3</v>
      </c>
      <c r="C13" s="10">
        <f>(B13-B8)/B8</f>
        <v>9.7841726618704994E-2</v>
      </c>
      <c r="D13" s="10">
        <f>(A13*9.8/1000)/(C4)</f>
        <v>256851.16279069768</v>
      </c>
    </row>
    <row r="14" spans="1:4" x14ac:dyDescent="0.25">
      <c r="A14" s="10">
        <v>1214.3</v>
      </c>
      <c r="B14" s="10">
        <v>77.8</v>
      </c>
      <c r="C14" s="10">
        <f>(B14-B8)/B8</f>
        <v>0.11942446043165464</v>
      </c>
      <c r="D14" s="10">
        <f>(A14*9.8/1000)/(C4)</f>
        <v>307497.15762273903</v>
      </c>
    </row>
    <row r="15" spans="1:4" x14ac:dyDescent="0.25">
      <c r="A15" s="10">
        <v>1414.3</v>
      </c>
      <c r="B15" s="10">
        <v>79.900000000000006</v>
      </c>
      <c r="C15" s="10">
        <f>(B15-B8)/B8</f>
        <v>0.14964028776978425</v>
      </c>
      <c r="D15" s="10">
        <f>(A15*9.8/1000)/(C4)</f>
        <v>358143.15245478041</v>
      </c>
    </row>
    <row r="16" spans="1:4" x14ac:dyDescent="0.25">
      <c r="A16" s="10">
        <v>1614.3</v>
      </c>
      <c r="B16" s="10">
        <v>81.099999999999994</v>
      </c>
      <c r="C16" s="10">
        <f>(B16-B8)/B8</f>
        <v>0.16690647482014381</v>
      </c>
      <c r="D16" s="10">
        <f>(A16*9.8/1000)/(C4)</f>
        <v>408789.1472868218</v>
      </c>
    </row>
    <row r="17" spans="1:4" x14ac:dyDescent="0.25">
      <c r="A17" s="10">
        <v>1814.3</v>
      </c>
      <c r="B17" s="10">
        <v>82.5</v>
      </c>
      <c r="C17" s="10">
        <f>(B17-B8)/B8</f>
        <v>0.18705035971223022</v>
      </c>
      <c r="D17" s="10">
        <f>(A17*9.8/1000)/(C4)</f>
        <v>459435.14211886306</v>
      </c>
    </row>
    <row r="18" spans="1:4" x14ac:dyDescent="0.25">
      <c r="A18" s="10">
        <v>1914.3</v>
      </c>
      <c r="B18" s="10">
        <v>83.2</v>
      </c>
      <c r="C18" s="10">
        <f>(B18-B8)/B8</f>
        <v>0.19712230215827342</v>
      </c>
      <c r="D18" s="10">
        <f>(A18*9.8/1000)/(C4)</f>
        <v>484758.13953488372</v>
      </c>
    </row>
    <row r="20" spans="1:4" x14ac:dyDescent="0.25">
      <c r="A20" s="7" t="s">
        <v>11</v>
      </c>
      <c r="B20" s="10" t="s">
        <v>12</v>
      </c>
      <c r="C20" s="7" t="s">
        <v>13</v>
      </c>
    </row>
    <row r="21" spans="1:4" x14ac:dyDescent="0.25">
      <c r="A21" s="7" t="s">
        <v>14</v>
      </c>
      <c r="B21" s="10" t="s">
        <v>15</v>
      </c>
      <c r="C21" s="10">
        <f>SLOPE(D8:D18,C8:C18)</f>
        <v>2420103.8824497922</v>
      </c>
    </row>
    <row r="22" spans="1:4" x14ac:dyDescent="0.25">
      <c r="A22" s="7" t="s">
        <v>16</v>
      </c>
      <c r="B22" s="10" t="s">
        <v>17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tabSelected="1" workbookViewId="0">
      <selection activeCell="F22" sqref="F22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21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6">
        <v>12.9</v>
      </c>
      <c r="C3" s="7" t="s">
        <v>3</v>
      </c>
    </row>
    <row r="4" spans="1:4" x14ac:dyDescent="0.25">
      <c r="A4" s="8" t="s">
        <v>4</v>
      </c>
      <c r="B4" s="9">
        <v>3</v>
      </c>
      <c r="C4" s="10">
        <f>(B3/1000)*(B4/1000)</f>
        <v>3.8699999999999999E-5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5">
        <v>0</v>
      </c>
      <c r="B8" s="15">
        <v>66.5</v>
      </c>
      <c r="C8" s="10">
        <v>0</v>
      </c>
      <c r="D8" s="10">
        <v>0</v>
      </c>
    </row>
    <row r="9" spans="1:4" x14ac:dyDescent="0.25">
      <c r="A9" s="10">
        <v>214.3</v>
      </c>
      <c r="B9" s="10">
        <v>68.2</v>
      </c>
      <c r="C9" s="10">
        <f>(B9-B8)/B8</f>
        <v>2.5563909774436133E-2</v>
      </c>
      <c r="D9" s="10">
        <f>(A9*9.8/1000)/(C4)</f>
        <v>54267.183462532303</v>
      </c>
    </row>
    <row r="10" spans="1:4" x14ac:dyDescent="0.25">
      <c r="A10" s="10">
        <v>414.3</v>
      </c>
      <c r="B10" s="10">
        <v>69.8</v>
      </c>
      <c r="C10" s="10">
        <f>(B10-B8)/B8</f>
        <v>4.9624060150375897E-2</v>
      </c>
      <c r="D10" s="10">
        <f>(A10*9.8/1000)/(C4)</f>
        <v>104913.17829457366</v>
      </c>
    </row>
    <row r="11" spans="1:4" x14ac:dyDescent="0.25">
      <c r="A11" s="10">
        <v>614.29999999999995</v>
      </c>
      <c r="B11" s="10">
        <v>71</v>
      </c>
      <c r="C11" s="10">
        <f>(B11-B8)/B8</f>
        <v>6.7669172932330823E-2</v>
      </c>
      <c r="D11" s="10">
        <f>(A11*9.8/1000)/(C4)</f>
        <v>155559.173126615</v>
      </c>
    </row>
    <row r="12" spans="1:4" x14ac:dyDescent="0.25">
      <c r="A12" s="10">
        <v>814.3</v>
      </c>
      <c r="B12" s="10">
        <v>72.099999999999994</v>
      </c>
      <c r="C12" s="10">
        <f>(B12-B8)/B8</f>
        <v>8.4210526315789389E-2</v>
      </c>
      <c r="D12" s="10">
        <f>(A12*9.8/1000)/(C4)</f>
        <v>206205.16795865636</v>
      </c>
    </row>
    <row r="13" spans="1:4" x14ac:dyDescent="0.25">
      <c r="A13" s="10">
        <v>1014.3</v>
      </c>
      <c r="B13" s="10">
        <v>73.2</v>
      </c>
      <c r="C13" s="10">
        <f>(B13-B8)/B8</f>
        <v>0.10075187969924816</v>
      </c>
      <c r="D13" s="10">
        <f>(A13*9.8/1000)/(C4)</f>
        <v>256851.16279069768</v>
      </c>
    </row>
    <row r="14" spans="1:4" x14ac:dyDescent="0.25">
      <c r="A14" s="10">
        <v>1214.3</v>
      </c>
      <c r="B14" s="10">
        <v>74</v>
      </c>
      <c r="C14" s="10">
        <f>(B14-B8)/B8</f>
        <v>0.11278195488721804</v>
      </c>
      <c r="D14" s="10">
        <f>(A14*9.8/1000)/(C4)</f>
        <v>307497.15762273903</v>
      </c>
    </row>
    <row r="15" spans="1:4" x14ac:dyDescent="0.25">
      <c r="A15" s="10">
        <v>1414.3</v>
      </c>
      <c r="B15" s="10">
        <v>75.2</v>
      </c>
      <c r="C15" s="10">
        <f>(B15-B8)/B8</f>
        <v>0.13082706766917299</v>
      </c>
      <c r="D15" s="10">
        <f>(A15*9.8/1000)/(C4)</f>
        <v>358143.15245478041</v>
      </c>
    </row>
    <row r="16" spans="1:4" x14ac:dyDescent="0.25">
      <c r="A16" s="10">
        <v>1614.3</v>
      </c>
      <c r="B16" s="10">
        <v>76.3</v>
      </c>
      <c r="C16" s="10">
        <f>(B16-B8)/B8</f>
        <v>0.14736842105263154</v>
      </c>
      <c r="D16" s="10">
        <f>(A16*9.8/1000)/(C4)</f>
        <v>408789.1472868218</v>
      </c>
    </row>
    <row r="17" spans="1:4" x14ac:dyDescent="0.25">
      <c r="A17" s="10">
        <v>1814.3</v>
      </c>
      <c r="B17" s="10">
        <v>77.5</v>
      </c>
      <c r="C17" s="10">
        <f>(B17-B8)/B8</f>
        <v>0.16541353383458646</v>
      </c>
      <c r="D17" s="10">
        <f>(A17*9.8/1000)/(C4)</f>
        <v>459435.14211886306</v>
      </c>
    </row>
    <row r="18" spans="1:4" x14ac:dyDescent="0.25">
      <c r="A18" s="10">
        <v>2014.3</v>
      </c>
      <c r="B18" s="10">
        <v>78.900000000000006</v>
      </c>
      <c r="C18" s="10">
        <f>(B18-B8)/B8</f>
        <v>0.18646616541353392</v>
      </c>
      <c r="D18" s="10">
        <f>(A18*9.8/1000)/(C4)</f>
        <v>510081.13695090439</v>
      </c>
    </row>
    <row r="20" spans="1:4" x14ac:dyDescent="0.25">
      <c r="A20" s="7" t="s">
        <v>11</v>
      </c>
      <c r="B20" s="10" t="s">
        <v>12</v>
      </c>
      <c r="C20" s="7" t="s">
        <v>13</v>
      </c>
    </row>
    <row r="21" spans="1:4" x14ac:dyDescent="0.25">
      <c r="A21" s="7" t="s">
        <v>14</v>
      </c>
      <c r="B21" s="10" t="s">
        <v>15</v>
      </c>
      <c r="C21" s="10">
        <f>SLOPE(D8:D18,C8:C18)</f>
        <v>2865537.2493762509</v>
      </c>
    </row>
    <row r="22" spans="1:4" x14ac:dyDescent="0.25">
      <c r="A22" s="7" t="s">
        <v>16</v>
      </c>
      <c r="B22" s="10" t="s">
        <v>17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D22"/>
  <sheetViews>
    <sheetView workbookViewId="0">
      <selection activeCell="D23" sqref="D23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22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12.700000000000001</v>
      </c>
      <c r="C3" s="7" t="s">
        <v>3</v>
      </c>
    </row>
    <row r="4" spans="1:4" x14ac:dyDescent="0.25">
      <c r="A4" s="8" t="s">
        <v>4</v>
      </c>
      <c r="B4" s="16">
        <v>2.8</v>
      </c>
      <c r="C4" s="10">
        <f>(B3/1000)*(B4/1000)</f>
        <v>3.5560000000000005E-5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59.8</v>
      </c>
      <c r="C8" s="10">
        <v>0</v>
      </c>
      <c r="D8" s="10">
        <v>0</v>
      </c>
    </row>
    <row r="9" spans="1:4" x14ac:dyDescent="0.25">
      <c r="A9" s="16">
        <v>78.660000000000011</v>
      </c>
      <c r="B9" s="16">
        <v>64.349999999999994</v>
      </c>
      <c r="C9" s="10">
        <f>(B9-B8)/B8</f>
        <v>7.608695652173908E-2</v>
      </c>
      <c r="D9" s="10">
        <f>(A9*9.8/1000)/(C4)</f>
        <v>21677.952755905513</v>
      </c>
    </row>
    <row r="10" spans="1:4" x14ac:dyDescent="0.25">
      <c r="A10" s="16">
        <v>123.66</v>
      </c>
      <c r="B10" s="16">
        <v>68.05</v>
      </c>
      <c r="C10" s="10">
        <f>(B10-B8)/B8</f>
        <v>0.13795986622073581</v>
      </c>
      <c r="D10" s="10">
        <f>(A10*9.8/1000)/(C4)</f>
        <v>34079.527559055117</v>
      </c>
    </row>
    <row r="11" spans="1:4" x14ac:dyDescent="0.25">
      <c r="A11" s="16">
        <v>167.292</v>
      </c>
      <c r="B11" s="16">
        <v>70.900000000000006</v>
      </c>
      <c r="C11" s="10">
        <f>(B11-B8)/B8</f>
        <v>0.18561872909699012</v>
      </c>
      <c r="D11" s="10">
        <f>(A11*9.8/1000)/(C4)</f>
        <v>46104.094488188974</v>
      </c>
    </row>
    <row r="12" spans="1:4" x14ac:dyDescent="0.25">
      <c r="A12" s="16">
        <v>212.976</v>
      </c>
      <c r="B12" s="16">
        <v>74.174999999999997</v>
      </c>
      <c r="C12" s="10">
        <f>(B12-B8)/B8</f>
        <v>0.24038461538461539</v>
      </c>
      <c r="D12" s="10">
        <f>(A12*9.8/1000)/(C4)</f>
        <v>58694.173228346452</v>
      </c>
    </row>
    <row r="13" spans="1:4" x14ac:dyDescent="0.25">
      <c r="A13" s="16">
        <v>257.89499999999998</v>
      </c>
      <c r="B13" s="16">
        <v>78.3</v>
      </c>
      <c r="C13" s="10">
        <f>(B13-B8)/B8</f>
        <v>0.30936454849498329</v>
      </c>
      <c r="D13" s="10">
        <f>(A13*9.8/1000)/(C4)</f>
        <v>71073.425196850381</v>
      </c>
    </row>
    <row r="14" spans="1:4" x14ac:dyDescent="0.25">
      <c r="A14" s="16">
        <v>349.23599999999999</v>
      </c>
      <c r="B14" s="16">
        <v>84.125</v>
      </c>
      <c r="C14" s="10">
        <f>(B14-B8)/B8</f>
        <v>0.40677257525083621</v>
      </c>
      <c r="D14" s="10">
        <f>(A14*9.8/1000)/(C4)</f>
        <v>96246.141732283446</v>
      </c>
    </row>
    <row r="15" spans="1:4" x14ac:dyDescent="0.25">
      <c r="A15" s="16">
        <v>439.137</v>
      </c>
      <c r="B15" s="16">
        <v>89.95</v>
      </c>
      <c r="C15" s="10">
        <f>(B15-B8)/B8</f>
        <v>0.50418060200668913</v>
      </c>
      <c r="D15" s="10">
        <f>(A15*9.8/1000)/(C4)</f>
        <v>121022.00787401576</v>
      </c>
    </row>
    <row r="16" spans="1:4" x14ac:dyDescent="0.25">
      <c r="A16" s="16">
        <v>482.76899999999995</v>
      </c>
      <c r="B16" s="16">
        <v>95.35</v>
      </c>
      <c r="C16" s="10">
        <f>(B16-B8)/B8</f>
        <v>0.59448160535117056</v>
      </c>
      <c r="D16" s="10">
        <f>(A16*9.8/1000)/(C4)</f>
        <v>133046.57480314959</v>
      </c>
    </row>
    <row r="17" spans="1:4" x14ac:dyDescent="0.25">
      <c r="A17" s="16">
        <v>529.11899999999991</v>
      </c>
      <c r="B17" s="16">
        <v>99.9</v>
      </c>
      <c r="C17" s="10">
        <f>(B17-B8)/B8</f>
        <v>0.67056856187290992</v>
      </c>
      <c r="D17" s="10">
        <f>(A17*9.8/1000)/(C4)</f>
        <v>145820.19685039367</v>
      </c>
    </row>
    <row r="18" spans="1:4" x14ac:dyDescent="0.25">
      <c r="A18" s="16">
        <v>572.75099999999998</v>
      </c>
      <c r="B18" s="16">
        <v>105</v>
      </c>
      <c r="C18" s="10">
        <f>(B18-B8)/B8</f>
        <v>0.7558528428093646</v>
      </c>
      <c r="D18" s="10">
        <f>(A18*9.8/1000)/(C4)</f>
        <v>157844.76377952754</v>
      </c>
    </row>
    <row r="19" spans="1:4" x14ac:dyDescent="0.25">
      <c r="A19" s="13" t="s">
        <v>7</v>
      </c>
    </row>
    <row r="20" spans="1:4" x14ac:dyDescent="0.25">
      <c r="A20" s="7" t="s">
        <v>11</v>
      </c>
      <c r="B20" s="17">
        <v>41.94</v>
      </c>
      <c r="C20" s="7" t="s">
        <v>13</v>
      </c>
    </row>
    <row r="21" spans="1:4" x14ac:dyDescent="0.25">
      <c r="A21" s="7" t="s">
        <v>14</v>
      </c>
      <c r="B21" s="17">
        <v>2.1001502253380071</v>
      </c>
      <c r="C21" s="10">
        <f>SLOPE(D8:D18,C8:C18)</f>
        <v>211624.41072580832</v>
      </c>
    </row>
    <row r="22" spans="1:4" x14ac:dyDescent="0.25">
      <c r="A22" s="7" t="s">
        <v>16</v>
      </c>
      <c r="B22" s="10">
        <v>2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22"/>
  <sheetViews>
    <sheetView workbookViewId="0">
      <selection activeCell="D22" sqref="D22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23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12.799999999999999</v>
      </c>
      <c r="C3" s="7" t="s">
        <v>3</v>
      </c>
    </row>
    <row r="4" spans="1:4" x14ac:dyDescent="0.25">
      <c r="A4" s="8" t="s">
        <v>4</v>
      </c>
      <c r="B4" s="16">
        <v>2.9</v>
      </c>
      <c r="C4" s="10">
        <f>(B3/1000)*(B4/1000)</f>
        <v>3.7119999999999997E-5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88.5</v>
      </c>
      <c r="C8" s="10">
        <v>0</v>
      </c>
      <c r="D8" s="10">
        <v>0</v>
      </c>
    </row>
    <row r="9" spans="1:4" x14ac:dyDescent="0.25">
      <c r="A9" s="16">
        <v>193.58100000000002</v>
      </c>
      <c r="B9" s="16">
        <v>95.625</v>
      </c>
      <c r="C9" s="10">
        <f>(B9-B8)/B8</f>
        <v>8.050847457627118E-2</v>
      </c>
      <c r="D9" s="10">
        <f>(A9*9.8/1000)/(C4)</f>
        <v>51107.052801724152</v>
      </c>
    </row>
    <row r="10" spans="1:4" x14ac:dyDescent="0.25">
      <c r="A10" s="16">
        <v>373.608</v>
      </c>
      <c r="B10" s="16">
        <v>102.5</v>
      </c>
      <c r="C10" s="10">
        <f>(B10-B8)/B8</f>
        <v>0.15819209039548024</v>
      </c>
      <c r="D10" s="10">
        <f>(A10*9.8/1000)/(C4)</f>
        <v>98635.73275862071</v>
      </c>
    </row>
    <row r="11" spans="1:4" x14ac:dyDescent="0.25">
      <c r="A11" s="16">
        <v>553.17599999999993</v>
      </c>
      <c r="B11" s="16">
        <v>109.375</v>
      </c>
      <c r="C11" s="10">
        <f>(B11-B8)/B8</f>
        <v>0.23587570621468926</v>
      </c>
      <c r="D11" s="10">
        <f>(A11*9.8/1000)/(C4)</f>
        <v>146043.2327586207</v>
      </c>
    </row>
    <row r="12" spans="1:4" x14ac:dyDescent="0.25">
      <c r="A12" s="16">
        <v>643.18499999999995</v>
      </c>
      <c r="B12" s="16">
        <v>115.625</v>
      </c>
      <c r="C12" s="10">
        <f>(B12-B8)/B8</f>
        <v>0.30649717514124292</v>
      </c>
      <c r="D12" s="10">
        <f>(A12*9.8/1000)/(C4)</f>
        <v>169806.38469827586</v>
      </c>
    </row>
    <row r="13" spans="1:4" x14ac:dyDescent="0.25">
      <c r="A13" s="16">
        <v>733.17599999999993</v>
      </c>
      <c r="B13" s="16">
        <v>121.625</v>
      </c>
      <c r="C13" s="10">
        <f>(B13-B8)/B8</f>
        <v>0.37429378531073448</v>
      </c>
      <c r="D13" s="10">
        <f>(A13*9.8/1000)/(C4)</f>
        <v>193564.78448275864</v>
      </c>
    </row>
    <row r="14" spans="1:4" x14ac:dyDescent="0.25">
      <c r="A14" s="16">
        <v>823.149</v>
      </c>
      <c r="B14" s="16">
        <v>127.75</v>
      </c>
      <c r="C14" s="10">
        <f>(B14-B8)/B8</f>
        <v>0.44350282485875708</v>
      </c>
      <c r="D14" s="10">
        <f>(A14*9.8/1000)/(C4)</f>
        <v>217318.43211206901</v>
      </c>
    </row>
    <row r="15" spans="1:4" x14ac:dyDescent="0.25">
      <c r="A15" s="16">
        <v>911.80799999999999</v>
      </c>
      <c r="B15" s="16">
        <v>133.75</v>
      </c>
      <c r="C15" s="10">
        <f>(B15-B8)/B8</f>
        <v>0.51129943502824859</v>
      </c>
      <c r="D15" s="10">
        <f>(A15*9.8/1000)/(C4)</f>
        <v>240725.1724137931</v>
      </c>
    </row>
    <row r="16" spans="1:4" x14ac:dyDescent="0.25">
      <c r="A16" s="16">
        <v>1001.7449999999999</v>
      </c>
      <c r="B16" s="16">
        <v>139.375</v>
      </c>
      <c r="C16" s="10">
        <f>(B16-B8)/B8</f>
        <v>0.57485875706214684</v>
      </c>
      <c r="D16" s="10">
        <f>(A16*9.8/1000)/(C4)</f>
        <v>264469.31573275861</v>
      </c>
    </row>
    <row r="17" spans="1:4" x14ac:dyDescent="0.25">
      <c r="A17" s="16">
        <v>1091.0250000000001</v>
      </c>
      <c r="B17" s="16">
        <v>145.75</v>
      </c>
      <c r="C17" s="10">
        <f>(B17-B8)/B8</f>
        <v>0.64689265536723162</v>
      </c>
      <c r="D17" s="10">
        <f>(A17*9.8/1000)/(C4)</f>
        <v>288040.00538793113</v>
      </c>
    </row>
    <row r="18" spans="1:4" x14ac:dyDescent="0.25">
      <c r="A18" s="16">
        <v>1180.989</v>
      </c>
      <c r="B18" s="16">
        <v>152</v>
      </c>
      <c r="C18" s="10">
        <f>(B18-B8)/B8</f>
        <v>0.71751412429378536</v>
      </c>
      <c r="D18" s="10">
        <f>(A18*9.8/1000)/(C4)</f>
        <v>311791.27693965525</v>
      </c>
    </row>
    <row r="19" spans="1:4" x14ac:dyDescent="0.25">
      <c r="A19" s="13" t="s">
        <v>7</v>
      </c>
    </row>
    <row r="20" spans="1:4" x14ac:dyDescent="0.25">
      <c r="A20" s="7" t="s">
        <v>11</v>
      </c>
      <c r="B20" s="17">
        <v>40.200000000000003</v>
      </c>
      <c r="C20" s="7" t="s">
        <v>13</v>
      </c>
    </row>
    <row r="21" spans="1:4" x14ac:dyDescent="0.25">
      <c r="A21" s="7" t="s">
        <v>14</v>
      </c>
      <c r="B21" s="17">
        <v>6.4</v>
      </c>
      <c r="C21" s="10">
        <f>SLOPE(D8:D18,C8:C18)</f>
        <v>417771.70956038532</v>
      </c>
    </row>
    <row r="22" spans="1:4" x14ac:dyDescent="0.25">
      <c r="A22" s="7" t="s">
        <v>16</v>
      </c>
      <c r="B22" s="10">
        <v>4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D22"/>
  <sheetViews>
    <sheetView workbookViewId="0">
      <selection activeCell="D26" sqref="D26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24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13.6</v>
      </c>
      <c r="C3" s="7" t="s">
        <v>3</v>
      </c>
    </row>
    <row r="4" spans="1:4" x14ac:dyDescent="0.25">
      <c r="A4" s="8" t="s">
        <v>4</v>
      </c>
      <c r="B4" s="16">
        <v>2</v>
      </c>
      <c r="C4" s="10">
        <f>(B3/1000)*(B4/1000)</f>
        <v>2.72E-5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80</v>
      </c>
      <c r="C8" s="10">
        <v>0</v>
      </c>
      <c r="D8" s="10">
        <v>0</v>
      </c>
    </row>
    <row r="9" spans="1:4" x14ac:dyDescent="0.25">
      <c r="A9" s="16">
        <v>96.12</v>
      </c>
      <c r="B9" s="16">
        <v>87.5</v>
      </c>
      <c r="C9" s="10">
        <f>(B9-B8)/B8</f>
        <v>9.375E-2</v>
      </c>
      <c r="D9" s="10">
        <f>(A9*9.8/1000)/(C4)</f>
        <v>34631.470588235301</v>
      </c>
    </row>
    <row r="10" spans="1:4" x14ac:dyDescent="0.25">
      <c r="A10" s="16">
        <v>187.74</v>
      </c>
      <c r="B10" s="16">
        <v>96.25</v>
      </c>
      <c r="C10" s="10">
        <f>(B10-B8)/B8</f>
        <v>0.203125</v>
      </c>
      <c r="D10" s="10">
        <f>(A10*9.8/1000)/(C4)</f>
        <v>67641.617647058825</v>
      </c>
    </row>
    <row r="11" spans="1:4" x14ac:dyDescent="0.25">
      <c r="A11" s="16">
        <v>277.89299999999997</v>
      </c>
      <c r="B11" s="16">
        <v>103.75</v>
      </c>
      <c r="C11" s="10">
        <f>(B11-B8)/B8</f>
        <v>0.296875</v>
      </c>
      <c r="D11" s="10">
        <f>(A11*9.8/1000)/(C4)</f>
        <v>100123.21323529411</v>
      </c>
    </row>
    <row r="12" spans="1:4" x14ac:dyDescent="0.25">
      <c r="A12" s="16">
        <v>367.99199999999996</v>
      </c>
      <c r="B12" s="16">
        <v>113.125</v>
      </c>
      <c r="C12" s="10">
        <f>(B12-B8)/B8</f>
        <v>0.4140625</v>
      </c>
      <c r="D12" s="10">
        <f>(A12*9.8/1000)/(C4)</f>
        <v>132585.35294117645</v>
      </c>
    </row>
    <row r="13" spans="1:4" x14ac:dyDescent="0.25">
      <c r="A13" s="16">
        <v>458.14499999999998</v>
      </c>
      <c r="B13" s="16">
        <v>121.25</v>
      </c>
      <c r="C13" s="10">
        <f>(B13-B8)/B8</f>
        <v>0.515625</v>
      </c>
      <c r="D13" s="10">
        <f>(A13*9.8/1000)/(C4)</f>
        <v>165066.94852941178</v>
      </c>
    </row>
    <row r="14" spans="1:4" x14ac:dyDescent="0.25">
      <c r="A14" s="16">
        <v>548.80200000000002</v>
      </c>
      <c r="B14" s="16">
        <v>131.25</v>
      </c>
      <c r="C14" s="10">
        <f>(B14-B8)/B8</f>
        <v>0.640625</v>
      </c>
      <c r="D14" s="10">
        <f>(A14*9.8/1000)/(C4)</f>
        <v>197730.1323529412</v>
      </c>
    </row>
    <row r="15" spans="1:4" x14ac:dyDescent="0.25">
      <c r="A15" s="16">
        <v>638.91899999999998</v>
      </c>
      <c r="B15" s="16">
        <v>141.25</v>
      </c>
      <c r="C15" s="10">
        <f>(B15-B8)/B8</f>
        <v>0.765625</v>
      </c>
      <c r="D15" s="10">
        <f>(A15*9.8/1000)/(C4)</f>
        <v>230198.7573529412</v>
      </c>
    </row>
    <row r="16" spans="1:4" x14ac:dyDescent="0.25">
      <c r="A16" s="16">
        <v>730.38599999999997</v>
      </c>
      <c r="B16" s="16">
        <v>150</v>
      </c>
      <c r="C16" s="10">
        <f>(B16-B8)/B8</f>
        <v>0.875</v>
      </c>
      <c r="D16" s="10">
        <f>(A16*9.8/1000)/(C4)</f>
        <v>263153.7794117647</v>
      </c>
    </row>
    <row r="17" spans="1:4" x14ac:dyDescent="0.25">
      <c r="A17" s="16">
        <v>818.70299999999997</v>
      </c>
      <c r="B17" s="16">
        <v>160</v>
      </c>
      <c r="C17" s="10">
        <f>(B17-B8)/B8</f>
        <v>1</v>
      </c>
      <c r="D17" s="10">
        <f>(A17*9.8/1000)/(C4)</f>
        <v>294973.87500000006</v>
      </c>
    </row>
    <row r="18" spans="1:4" x14ac:dyDescent="0.25">
      <c r="A18" s="16">
        <v>910.16099999999994</v>
      </c>
      <c r="B18" s="16">
        <v>168.75</v>
      </c>
      <c r="C18" s="10">
        <f>(B18-B8)/B8</f>
        <v>1.109375</v>
      </c>
      <c r="D18" s="10">
        <f>(A18*9.8/1000)/(C4)</f>
        <v>327925.65441176476</v>
      </c>
    </row>
    <row r="19" spans="1:4" x14ac:dyDescent="0.25">
      <c r="A19" s="13" t="s">
        <v>7</v>
      </c>
    </row>
    <row r="20" spans="1:4" x14ac:dyDescent="0.25">
      <c r="A20" s="7" t="s">
        <v>11</v>
      </c>
      <c r="B20" s="17">
        <v>43.12</v>
      </c>
      <c r="C20" s="7" t="s">
        <v>13</v>
      </c>
    </row>
    <row r="21" spans="1:4" x14ac:dyDescent="0.25">
      <c r="A21" s="7" t="s">
        <v>14</v>
      </c>
      <c r="B21" s="17">
        <v>3.2705788423153694</v>
      </c>
      <c r="C21" s="10">
        <f>SLOPE(D8:D18,C8:C18)</f>
        <v>290447.48683715134</v>
      </c>
    </row>
    <row r="22" spans="1:4" x14ac:dyDescent="0.25">
      <c r="A22" s="7" t="s">
        <v>16</v>
      </c>
      <c r="B22" s="10">
        <v>1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D22"/>
  <sheetViews>
    <sheetView workbookViewId="0">
      <selection activeCell="B3" sqref="B3:B4"/>
    </sheetView>
  </sheetViews>
  <sheetFormatPr defaultRowHeight="13.8" x14ac:dyDescent="0.25"/>
  <cols>
    <col min="1" max="1" width="18.5546875" customWidth="1"/>
    <col min="2" max="2" width="21" customWidth="1"/>
    <col min="3" max="3" width="24" customWidth="1"/>
    <col min="4" max="4" width="28.33203125" customWidth="1"/>
  </cols>
  <sheetData>
    <row r="1" spans="1:4" ht="14.4" x14ac:dyDescent="0.3">
      <c r="A1" s="1" t="s">
        <v>0</v>
      </c>
      <c r="B1" s="2" t="s">
        <v>25</v>
      </c>
    </row>
    <row r="2" spans="1:4" ht="14.4" x14ac:dyDescent="0.3">
      <c r="A2" s="3" t="s">
        <v>1</v>
      </c>
      <c r="B2" s="4"/>
    </row>
    <row r="3" spans="1:4" x14ac:dyDescent="0.25">
      <c r="A3" s="5" t="s">
        <v>2</v>
      </c>
      <c r="B3" s="16">
        <v>12.6</v>
      </c>
      <c r="C3" s="7" t="s">
        <v>3</v>
      </c>
    </row>
    <row r="4" spans="1:4" x14ac:dyDescent="0.25">
      <c r="A4" s="8" t="s">
        <v>4</v>
      </c>
      <c r="B4" s="16">
        <v>3.6</v>
      </c>
      <c r="C4" s="10">
        <f>(B3/1000)*(B4/1000)</f>
        <v>4.5359999999999999E-5</v>
      </c>
    </row>
    <row r="5" spans="1:4" x14ac:dyDescent="0.25">
      <c r="A5" s="11"/>
      <c r="B5" s="11"/>
    </row>
    <row r="6" spans="1:4" x14ac:dyDescent="0.25">
      <c r="A6" s="12" t="s">
        <v>5</v>
      </c>
      <c r="B6" s="12" t="s">
        <v>6</v>
      </c>
    </row>
    <row r="7" spans="1:4" x14ac:dyDescent="0.25">
      <c r="A7" s="13" t="s">
        <v>7</v>
      </c>
      <c r="B7" s="14" t="s">
        <v>8</v>
      </c>
      <c r="C7" s="7" t="s">
        <v>9</v>
      </c>
      <c r="D7" s="7" t="s">
        <v>10</v>
      </c>
    </row>
    <row r="8" spans="1:4" x14ac:dyDescent="0.25">
      <c r="A8" s="16">
        <v>0</v>
      </c>
      <c r="B8" s="16">
        <v>83.75</v>
      </c>
      <c r="C8" s="10">
        <v>0</v>
      </c>
      <c r="D8" s="10">
        <v>0</v>
      </c>
    </row>
    <row r="9" spans="1:4" x14ac:dyDescent="0.25">
      <c r="A9" s="16">
        <v>4.32</v>
      </c>
      <c r="B9" s="16">
        <v>88.75</v>
      </c>
      <c r="C9" s="10">
        <f>(B9-B8)/B8</f>
        <v>5.9701492537313432E-2</v>
      </c>
      <c r="D9" s="10">
        <f>(A9*9.8/1000)/(C4)</f>
        <v>933.33333333333348</v>
      </c>
    </row>
    <row r="10" spans="1:4" x14ac:dyDescent="0.25">
      <c r="A10" s="16">
        <v>183.852</v>
      </c>
      <c r="B10" s="16">
        <v>95.125</v>
      </c>
      <c r="C10" s="10">
        <f>(B10-B8)/B8</f>
        <v>0.13582089552238805</v>
      </c>
      <c r="D10" s="10">
        <f>(A10*9.8/1000)/(C4)</f>
        <v>39721.111111111117</v>
      </c>
    </row>
    <row r="11" spans="1:4" x14ac:dyDescent="0.25">
      <c r="A11" s="16">
        <v>273.85199999999998</v>
      </c>
      <c r="B11" s="16">
        <v>100.875</v>
      </c>
      <c r="C11" s="10">
        <f>(B11-B8)/B8</f>
        <v>0.20447761194029851</v>
      </c>
      <c r="D11" s="10">
        <f>(A11*9.8/1000)/(C4)</f>
        <v>59165.555555555555</v>
      </c>
    </row>
    <row r="12" spans="1:4" x14ac:dyDescent="0.25">
      <c r="A12" s="16">
        <v>363.77100000000002</v>
      </c>
      <c r="B12" s="16">
        <v>106.875</v>
      </c>
      <c r="C12" s="10">
        <f>(B12-B8)/B8</f>
        <v>0.27611940298507465</v>
      </c>
      <c r="D12" s="10">
        <f>(A12*9.8/1000)/(C4)</f>
        <v>78592.500000000015</v>
      </c>
    </row>
    <row r="13" spans="1:4" x14ac:dyDescent="0.25">
      <c r="A13" s="16">
        <v>453.69900000000001</v>
      </c>
      <c r="B13" s="16">
        <v>113.125</v>
      </c>
      <c r="C13" s="10">
        <f>(B13-B8)/B8</f>
        <v>0.35074626865671643</v>
      </c>
      <c r="D13" s="10">
        <f>(A13*9.8/1000)/(C4)</f>
        <v>98021.388888888905</v>
      </c>
    </row>
    <row r="14" spans="1:4" x14ac:dyDescent="0.25">
      <c r="A14" s="16">
        <v>544.03200000000004</v>
      </c>
      <c r="B14" s="16">
        <v>118.75</v>
      </c>
      <c r="C14" s="10">
        <f>(B14-B8)/B8</f>
        <v>0.41791044776119401</v>
      </c>
      <c r="D14" s="10">
        <f>(A14*9.8/1000)/(C4)</f>
        <v>117537.7777777778</v>
      </c>
    </row>
    <row r="15" spans="1:4" x14ac:dyDescent="0.25">
      <c r="A15" s="16">
        <v>634.04100000000005</v>
      </c>
      <c r="B15" s="16">
        <v>124.375</v>
      </c>
      <c r="C15" s="10">
        <f>(B15-B8)/B8</f>
        <v>0.48507462686567165</v>
      </c>
      <c r="D15" s="10">
        <f>(A15*9.8/1000)/(C4)</f>
        <v>136984.16666666669</v>
      </c>
    </row>
    <row r="16" spans="1:4" x14ac:dyDescent="0.25">
      <c r="A16" s="16">
        <v>724.72500000000002</v>
      </c>
      <c r="B16" s="16">
        <v>130</v>
      </c>
      <c r="C16" s="10">
        <f>(B16-B8)/B8</f>
        <v>0.55223880597014929</v>
      </c>
      <c r="D16" s="10">
        <f>(A16*9.8/1000)/(C4)</f>
        <v>156576.38888888891</v>
      </c>
    </row>
    <row r="17" spans="1:4" x14ac:dyDescent="0.25">
      <c r="A17" s="16">
        <v>814.149</v>
      </c>
      <c r="B17" s="16">
        <v>136.25</v>
      </c>
      <c r="C17" s="10">
        <f>(B17-B8)/B8</f>
        <v>0.62686567164179108</v>
      </c>
      <c r="D17" s="10">
        <f>(A17*9.8/1000)/(C4)</f>
        <v>175896.38888888891</v>
      </c>
    </row>
    <row r="18" spans="1:4" x14ac:dyDescent="0.25">
      <c r="A18" s="16">
        <v>904.35599999999999</v>
      </c>
      <c r="B18" s="16">
        <v>143.125</v>
      </c>
      <c r="C18" s="10">
        <f>(B18-B8)/B8</f>
        <v>0.70895522388059706</v>
      </c>
      <c r="D18" s="10">
        <f>(A18*9.8/1000)/(C4)</f>
        <v>195385.55555555553</v>
      </c>
    </row>
    <row r="19" spans="1:4" x14ac:dyDescent="0.25">
      <c r="A19" s="16"/>
      <c r="B19" s="16"/>
    </row>
    <row r="20" spans="1:4" x14ac:dyDescent="0.25">
      <c r="A20" s="7" t="s">
        <v>11</v>
      </c>
      <c r="B20" s="17">
        <v>46</v>
      </c>
      <c r="C20" s="7" t="s">
        <v>13</v>
      </c>
    </row>
    <row r="21" spans="1:4" x14ac:dyDescent="0.25">
      <c r="A21" s="7" t="s">
        <v>14</v>
      </c>
      <c r="B21" s="17">
        <v>6.9</v>
      </c>
      <c r="C21" s="10">
        <f>SLOPE(D8:D18,C8:C18)</f>
        <v>286175.21803955367</v>
      </c>
    </row>
    <row r="22" spans="1:4" x14ac:dyDescent="0.25">
      <c r="A22" s="7" t="s">
        <v>16</v>
      </c>
      <c r="B22" s="16">
        <v>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</vt:lpstr>
      <vt:lpstr>MB</vt:lpstr>
      <vt:lpstr>MC</vt:lpstr>
      <vt:lpstr>MD</vt:lpstr>
      <vt:lpstr>PA</vt:lpstr>
      <vt:lpstr>PB</vt:lpstr>
      <vt:lpstr>PC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Cavalli</dc:creator>
  <cp:lastModifiedBy>Hong Yu</cp:lastModifiedBy>
  <dcterms:created xsi:type="dcterms:W3CDTF">2018-09-06T08:42:41Z</dcterms:created>
  <dcterms:modified xsi:type="dcterms:W3CDTF">2024-02-29T05:54:39Z</dcterms:modified>
</cp:coreProperties>
</file>