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课程\Experimental in Materials 2\EXP2-1\EXP2-1\USE\"/>
    </mc:Choice>
  </mc:AlternateContent>
  <xr:revisionPtr revIDLastSave="0" documentId="13_ncr:1_{1014A421-137B-408E-92E7-C31547ADBB8D}" xr6:coauthVersionLast="47" xr6:coauthVersionMax="47" xr10:uidLastSave="{00000000-0000-0000-0000-000000000000}"/>
  <bookViews>
    <workbookView xWindow="6180" yWindow="0" windowWidth="20136" windowHeight="12360" xr2:uid="{54E84D00-2FA0-48D6-B43C-4139CA5CDFDD}"/>
  </bookViews>
  <sheets>
    <sheet name="P41" sheetId="1" r:id="rId1"/>
    <sheet name="P42" sheetId="2" r:id="rId2"/>
    <sheet name="P43" sheetId="3" r:id="rId3"/>
    <sheet name="P44" sheetId="4" r:id="rId4"/>
    <sheet name="P55" sheetId="5" r:id="rId5"/>
    <sheet name="P56" sheetId="6" r:id="rId6"/>
    <sheet name="P58" sheetId="8" r:id="rId7"/>
    <sheet name="P61" sheetId="10" r:id="rId8"/>
    <sheet name="P64" sheetId="11" r:id="rId9"/>
    <sheet name="P66" sheetId="12" r:id="rId10"/>
    <sheet name="P67" sheetId="13" r:id="rId11"/>
    <sheet name="P68" sheetId="14" r:id="rId12"/>
    <sheet name="P69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1" l="1"/>
  <c r="C17" i="11"/>
  <c r="C16" i="11"/>
  <c r="C15" i="11"/>
  <c r="C14" i="11"/>
  <c r="C13" i="11"/>
  <c r="C12" i="11"/>
  <c r="C11" i="11"/>
  <c r="C10" i="11"/>
  <c r="C9" i="11"/>
  <c r="C18" i="6"/>
  <c r="C16" i="6"/>
  <c r="C17" i="6"/>
  <c r="C18" i="15"/>
  <c r="C17" i="15"/>
  <c r="C16" i="15"/>
  <c r="C15" i="15"/>
  <c r="C14" i="15"/>
  <c r="C13" i="15"/>
  <c r="C12" i="15"/>
  <c r="C11" i="15"/>
  <c r="C10" i="15"/>
  <c r="C9" i="15"/>
  <c r="C4" i="15"/>
  <c r="D18" i="15" s="1"/>
  <c r="C4" i="14"/>
  <c r="D18" i="14" s="1"/>
  <c r="C18" i="14"/>
  <c r="C17" i="14"/>
  <c r="C16" i="14"/>
  <c r="C15" i="14"/>
  <c r="C14" i="14"/>
  <c r="C13" i="14"/>
  <c r="C12" i="14"/>
  <c r="C11" i="14"/>
  <c r="C10" i="14"/>
  <c r="C9" i="14"/>
  <c r="C18" i="13"/>
  <c r="C17" i="13"/>
  <c r="C16" i="13"/>
  <c r="C15" i="13"/>
  <c r="C14" i="13"/>
  <c r="C13" i="13"/>
  <c r="C12" i="13"/>
  <c r="C11" i="13"/>
  <c r="C10" i="13"/>
  <c r="C9" i="13"/>
  <c r="C4" i="13"/>
  <c r="D18" i="13" s="1"/>
  <c r="C18" i="12"/>
  <c r="C17" i="12"/>
  <c r="C16" i="12"/>
  <c r="C15" i="12"/>
  <c r="C14" i="12"/>
  <c r="C13" i="12"/>
  <c r="C12" i="12"/>
  <c r="C11" i="12"/>
  <c r="C10" i="12"/>
  <c r="C9" i="12"/>
  <c r="C4" i="11"/>
  <c r="D11" i="11" s="1"/>
  <c r="C18" i="10"/>
  <c r="C17" i="10"/>
  <c r="C16" i="10"/>
  <c r="C15" i="10"/>
  <c r="C14" i="10"/>
  <c r="C13" i="10"/>
  <c r="C12" i="10"/>
  <c r="C11" i="10"/>
  <c r="C10" i="10"/>
  <c r="C9" i="10"/>
  <c r="C4" i="10"/>
  <c r="D17" i="10" s="1"/>
  <c r="C18" i="8"/>
  <c r="C17" i="8"/>
  <c r="C16" i="8"/>
  <c r="C15" i="8"/>
  <c r="C14" i="8"/>
  <c r="C13" i="8"/>
  <c r="C12" i="8"/>
  <c r="C11" i="8"/>
  <c r="C10" i="8"/>
  <c r="C9" i="8"/>
  <c r="C4" i="8"/>
  <c r="D18" i="8" s="1"/>
  <c r="C15" i="6"/>
  <c r="C14" i="6"/>
  <c r="C13" i="6"/>
  <c r="C12" i="6"/>
  <c r="C11" i="6"/>
  <c r="C10" i="6"/>
  <c r="C9" i="6"/>
  <c r="C4" i="6"/>
  <c r="D16" i="6" s="1"/>
  <c r="C18" i="5"/>
  <c r="C17" i="5"/>
  <c r="C16" i="5"/>
  <c r="C15" i="5"/>
  <c r="C14" i="5"/>
  <c r="C13" i="5"/>
  <c r="C12" i="5"/>
  <c r="C11" i="5"/>
  <c r="C10" i="5"/>
  <c r="C9" i="5"/>
  <c r="C4" i="5"/>
  <c r="D18" i="5" s="1"/>
  <c r="D16" i="11" l="1"/>
  <c r="D12" i="11"/>
  <c r="D9" i="11"/>
  <c r="D13" i="11"/>
  <c r="D17" i="11"/>
  <c r="D10" i="11"/>
  <c r="C21" i="11" s="1"/>
  <c r="D18" i="11"/>
  <c r="D14" i="11"/>
  <c r="D15" i="11"/>
  <c r="D17" i="6"/>
  <c r="D18" i="6"/>
  <c r="D11" i="15"/>
  <c r="D15" i="15"/>
  <c r="D16" i="15"/>
  <c r="D12" i="15"/>
  <c r="D9" i="15"/>
  <c r="D13" i="15"/>
  <c r="D17" i="15"/>
  <c r="D10" i="15"/>
  <c r="D14" i="15"/>
  <c r="D15" i="14"/>
  <c r="D11" i="14"/>
  <c r="D12" i="14"/>
  <c r="D16" i="14"/>
  <c r="D9" i="14"/>
  <c r="D13" i="14"/>
  <c r="D17" i="14"/>
  <c r="D10" i="14"/>
  <c r="D14" i="14"/>
  <c r="D15" i="13"/>
  <c r="D11" i="13"/>
  <c r="D12" i="13"/>
  <c r="D16" i="13"/>
  <c r="D9" i="13"/>
  <c r="D13" i="13"/>
  <c r="D17" i="13"/>
  <c r="D10" i="13"/>
  <c r="D14" i="13"/>
  <c r="D14" i="10"/>
  <c r="D10" i="10"/>
  <c r="D11" i="10"/>
  <c r="D15" i="10"/>
  <c r="D18" i="10"/>
  <c r="D12" i="10"/>
  <c r="D16" i="10"/>
  <c r="D9" i="10"/>
  <c r="D13" i="10"/>
  <c r="D15" i="8"/>
  <c r="D11" i="8"/>
  <c r="D12" i="8"/>
  <c r="D16" i="8"/>
  <c r="D9" i="8"/>
  <c r="D13" i="8"/>
  <c r="D17" i="8"/>
  <c r="D10" i="8"/>
  <c r="D14" i="8"/>
  <c r="D15" i="6"/>
  <c r="D11" i="6"/>
  <c r="D12" i="6"/>
  <c r="D9" i="6"/>
  <c r="D13" i="6"/>
  <c r="D10" i="6"/>
  <c r="D14" i="6"/>
  <c r="D16" i="5"/>
  <c r="D15" i="5"/>
  <c r="D12" i="5"/>
  <c r="D11" i="5"/>
  <c r="D9" i="5"/>
  <c r="D13" i="5"/>
  <c r="D17" i="5"/>
  <c r="D10" i="5"/>
  <c r="D14" i="5"/>
  <c r="C18" i="4"/>
  <c r="C17" i="4"/>
  <c r="C16" i="4"/>
  <c r="C15" i="4"/>
  <c r="C14" i="4"/>
  <c r="C13" i="4"/>
  <c r="C12" i="4"/>
  <c r="C11" i="4"/>
  <c r="C10" i="4"/>
  <c r="C9" i="4"/>
  <c r="C4" i="4"/>
  <c r="D18" i="4" s="1"/>
  <c r="C9" i="3"/>
  <c r="C18" i="3"/>
  <c r="C17" i="3"/>
  <c r="C16" i="3"/>
  <c r="C15" i="3"/>
  <c r="C14" i="3"/>
  <c r="C13" i="3"/>
  <c r="C12" i="3"/>
  <c r="C11" i="3"/>
  <c r="C10" i="3"/>
  <c r="C4" i="3"/>
  <c r="D18" i="3" s="1"/>
  <c r="C4" i="2"/>
  <c r="D10" i="2" s="1"/>
  <c r="C18" i="2"/>
  <c r="C17" i="2"/>
  <c r="C16" i="2"/>
  <c r="C15" i="2"/>
  <c r="C14" i="2"/>
  <c r="C13" i="2"/>
  <c r="C12" i="2"/>
  <c r="C11" i="2"/>
  <c r="C10" i="2"/>
  <c r="C9" i="2"/>
  <c r="C14" i="1"/>
  <c r="C12" i="1"/>
  <c r="C10" i="1"/>
  <c r="C9" i="1"/>
  <c r="C18" i="1"/>
  <c r="C17" i="1"/>
  <c r="C16" i="1"/>
  <c r="C15" i="1"/>
  <c r="C13" i="1"/>
  <c r="C11" i="1"/>
  <c r="C4" i="1"/>
  <c r="D14" i="1" s="1"/>
  <c r="C21" i="13" l="1"/>
  <c r="C21" i="10"/>
  <c r="C21" i="5"/>
  <c r="C21" i="6"/>
  <c r="D18" i="2"/>
  <c r="D16" i="1"/>
  <c r="D10" i="1"/>
  <c r="D13" i="1"/>
  <c r="D15" i="1"/>
  <c r="D9" i="1"/>
  <c r="D17" i="1"/>
  <c r="D11" i="1"/>
  <c r="D18" i="1"/>
  <c r="D12" i="1"/>
  <c r="C21" i="15"/>
  <c r="C21" i="14"/>
  <c r="C21" i="8"/>
  <c r="D15" i="4"/>
  <c r="D11" i="4"/>
  <c r="D12" i="4"/>
  <c r="D16" i="4"/>
  <c r="D9" i="4"/>
  <c r="D13" i="4"/>
  <c r="D17" i="4"/>
  <c r="D10" i="4"/>
  <c r="D14" i="4"/>
  <c r="D15" i="3"/>
  <c r="D11" i="3"/>
  <c r="D12" i="3"/>
  <c r="D16" i="3"/>
  <c r="D9" i="3"/>
  <c r="D13" i="3"/>
  <c r="D17" i="3"/>
  <c r="D10" i="3"/>
  <c r="D14" i="3"/>
  <c r="D13" i="2"/>
  <c r="D15" i="2"/>
  <c r="D11" i="2"/>
  <c r="D16" i="2"/>
  <c r="D12" i="2"/>
  <c r="D9" i="2"/>
  <c r="D17" i="2"/>
  <c r="D14" i="2"/>
  <c r="C21" i="4" l="1"/>
  <c r="C21" i="3"/>
  <c r="C21" i="1"/>
  <c r="C21" i="2"/>
  <c r="C4" i="12"/>
  <c r="D13" i="12" s="1"/>
  <c r="D12" i="12" l="1"/>
  <c r="D17" i="12"/>
  <c r="D16" i="12"/>
  <c r="D9" i="12"/>
  <c r="D18" i="12"/>
  <c r="D15" i="12"/>
  <c r="D10" i="12"/>
  <c r="D14" i="12"/>
  <c r="D11" i="12"/>
  <c r="C21" i="12" l="1"/>
</calcChain>
</file>

<file path=xl/sharedStrings.xml><?xml version="1.0" encoding="utf-8"?>
<sst xmlns="http://schemas.openxmlformats.org/spreadsheetml/2006/main" count="245" uniqueCount="76">
  <si>
    <t>Sample Number:</t>
  </si>
  <si>
    <t>Cross-section dimensions:</t>
  </si>
  <si>
    <t>Width / mm:</t>
  </si>
  <si>
    <t>Area (m2)</t>
  </si>
  <si>
    <t>Thickness / mm:</t>
  </si>
  <si>
    <t xml:space="preserve">Weight applied </t>
  </si>
  <si>
    <t>Distance between marks</t>
  </si>
  <si>
    <t>unit = grams</t>
  </si>
  <si>
    <t>unit = mm</t>
  </si>
  <si>
    <t>Strain</t>
  </si>
  <si>
    <t>Stress</t>
  </si>
  <si>
    <t>Mass Resin</t>
  </si>
  <si>
    <t>Modulus</t>
  </si>
  <si>
    <t>Mass Crosslinker</t>
  </si>
  <si>
    <t>39.96</t>
  </si>
  <si>
    <t>6.05</t>
  </si>
  <si>
    <t>40</t>
  </si>
  <si>
    <t>4</t>
  </si>
  <si>
    <t>13.0</t>
    <phoneticPr fontId="6" type="noConversion"/>
  </si>
  <si>
    <t>72.1</t>
  </si>
  <si>
    <t>77.1</t>
  </si>
  <si>
    <t>15.43</t>
    <phoneticPr fontId="6" type="noConversion"/>
  </si>
  <si>
    <t>73.0</t>
    <phoneticPr fontId="6" type="noConversion"/>
  </si>
  <si>
    <t>P41</t>
    <phoneticPr fontId="3" type="noConversion"/>
  </si>
  <si>
    <t>P42</t>
    <phoneticPr fontId="3" type="noConversion"/>
  </si>
  <si>
    <t>P43</t>
    <phoneticPr fontId="3" type="noConversion"/>
  </si>
  <si>
    <t>P44</t>
    <phoneticPr fontId="3" type="noConversion"/>
  </si>
  <si>
    <t>69.1</t>
  </si>
  <si>
    <t>57.12</t>
  </si>
  <si>
    <t>70.2</t>
  </si>
  <si>
    <t>157.44</t>
  </si>
  <si>
    <t>71.4</t>
  </si>
  <si>
    <t>257.37</t>
  </si>
  <si>
    <t>357.42</t>
  </si>
  <si>
    <t>72.9</t>
  </si>
  <si>
    <t>556.71</t>
  </si>
  <si>
    <t>74.2</t>
  </si>
  <si>
    <t>756.74</t>
  </si>
  <si>
    <t>76.9</t>
  </si>
  <si>
    <t>856.73</t>
  </si>
  <si>
    <t>906.63</t>
  </si>
  <si>
    <t>78.2</t>
  </si>
  <si>
    <t>1006.69</t>
  </si>
  <si>
    <t>80.4</t>
  </si>
  <si>
    <t>1106.68</t>
  </si>
  <si>
    <t>81.3</t>
  </si>
  <si>
    <t xml:space="preserve">       13.0</t>
  </si>
  <si>
    <t xml:space="preserve">       3.0</t>
  </si>
  <si>
    <t>P55</t>
    <phoneticPr fontId="3" type="noConversion"/>
  </si>
  <si>
    <t>P66</t>
    <phoneticPr fontId="3" type="noConversion"/>
  </si>
  <si>
    <t>P58</t>
    <phoneticPr fontId="3" type="noConversion"/>
  </si>
  <si>
    <t>70.0</t>
    <phoneticPr fontId="6" type="noConversion"/>
  </si>
  <si>
    <t>70.9</t>
    <phoneticPr fontId="6" type="noConversion"/>
  </si>
  <si>
    <t>65.45</t>
    <phoneticPr fontId="6" type="noConversion"/>
  </si>
  <si>
    <t>71.4</t>
    <phoneticPr fontId="6" type="noConversion"/>
  </si>
  <si>
    <t>115.49</t>
    <phoneticPr fontId="6" type="noConversion"/>
  </si>
  <si>
    <t>71.6</t>
    <phoneticPr fontId="6" type="noConversion"/>
  </si>
  <si>
    <t>165.17</t>
    <phoneticPr fontId="6" type="noConversion"/>
  </si>
  <si>
    <t>72.0</t>
    <phoneticPr fontId="6" type="noConversion"/>
  </si>
  <si>
    <t>215.17</t>
    <phoneticPr fontId="6" type="noConversion"/>
  </si>
  <si>
    <t>72.5</t>
    <phoneticPr fontId="6" type="noConversion"/>
  </si>
  <si>
    <t>263.46</t>
    <phoneticPr fontId="6" type="noConversion"/>
  </si>
  <si>
    <t>310.75</t>
    <phoneticPr fontId="6" type="noConversion"/>
  </si>
  <si>
    <t>73.4</t>
    <phoneticPr fontId="6" type="noConversion"/>
  </si>
  <si>
    <t>410.90</t>
    <phoneticPr fontId="6" type="noConversion"/>
  </si>
  <si>
    <t>74.0</t>
    <phoneticPr fontId="6" type="noConversion"/>
  </si>
  <si>
    <t>511.00</t>
    <phoneticPr fontId="6" type="noConversion"/>
  </si>
  <si>
    <t>74.7</t>
    <phoneticPr fontId="6" type="noConversion"/>
  </si>
  <si>
    <t>611.10</t>
    <phoneticPr fontId="6" type="noConversion"/>
  </si>
  <si>
    <t>75.6</t>
    <phoneticPr fontId="6" type="noConversion"/>
  </si>
  <si>
    <t>3.1</t>
    <phoneticPr fontId="6" type="noConversion"/>
  </si>
  <si>
    <t>P61</t>
    <phoneticPr fontId="3" type="noConversion"/>
  </si>
  <si>
    <t>P64</t>
    <phoneticPr fontId="3" type="noConversion"/>
  </si>
  <si>
    <t>P67</t>
    <phoneticPr fontId="3" type="noConversion"/>
  </si>
  <si>
    <t>P68</t>
    <phoneticPr fontId="3" type="noConversion"/>
  </si>
  <si>
    <t>P69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</si>
</sst>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_ "/>
    <numFmt numFmtId="178" formatCode="0.00_ "/>
  </numFmts>
  <fonts count="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color indexed="8"/>
      <name val="Calibri"/>
      <family val="2"/>
    </font>
    <font>
      <sz val="9"/>
      <name val="等线"/>
      <family val="3"/>
      <charset val="134"/>
      <scheme val="minor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9" fontId="2" fillId="0" borderId="0" applyFont="0" applyFill="0" applyBorder="0" applyAlignment="0" applyProtection="0"/>
  </cellStyleXfs>
  <cellXfs count="49">
    <xf numFmtId="0" fontId="0" fillId="0" borderId="0" xfId="0">
      <alignment vertical="center"/>
    </xf>
    <xf numFmtId="0" fontId="2" fillId="0" borderId="0" xfId="1"/>
    <xf numFmtId="0" fontId="4" fillId="0" borderId="1" xfId="1" applyFont="1" applyBorder="1"/>
    <xf numFmtId="0" fontId="2" fillId="0" borderId="1" xfId="1" applyBorder="1"/>
    <xf numFmtId="0" fontId="4" fillId="0" borderId="5" xfId="1" applyFont="1" applyBorder="1"/>
    <xf numFmtId="0" fontId="2" fillId="0" borderId="5" xfId="1" applyBorder="1"/>
    <xf numFmtId="49" fontId="5" fillId="2" borderId="6" xfId="1" applyNumberFormat="1" applyFont="1" applyFill="1" applyBorder="1"/>
    <xf numFmtId="49" fontId="4" fillId="2" borderId="7" xfId="1" applyNumberFormat="1" applyFont="1" applyFill="1" applyBorder="1"/>
    <xf numFmtId="49" fontId="4" fillId="2" borderId="8" xfId="1" applyNumberFormat="1" applyFont="1" applyFill="1" applyBorder="1"/>
    <xf numFmtId="49" fontId="5" fillId="2" borderId="1" xfId="1" applyNumberFormat="1" applyFont="1" applyFill="1" applyBorder="1"/>
    <xf numFmtId="0" fontId="2" fillId="2" borderId="1" xfId="1" applyFill="1" applyBorder="1"/>
    <xf numFmtId="49" fontId="2" fillId="2" borderId="1" xfId="1" applyNumberFormat="1" applyFill="1" applyBorder="1"/>
    <xf numFmtId="49" fontId="4" fillId="2" borderId="1" xfId="1" applyNumberFormat="1" applyFont="1" applyFill="1" applyBorder="1"/>
    <xf numFmtId="0" fontId="2" fillId="0" borderId="1" xfId="1" applyBorder="1" applyAlignment="1">
      <alignment horizontal="center" vertical="center"/>
    </xf>
    <xf numFmtId="49" fontId="4" fillId="2" borderId="9" xfId="1" applyNumberFormat="1" applyFont="1" applyFill="1" applyBorder="1"/>
    <xf numFmtId="49" fontId="4" fillId="2" borderId="10" xfId="1" applyNumberFormat="1" applyFont="1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/>
    <xf numFmtId="0" fontId="0" fillId="0" borderId="1" xfId="0" applyBorder="1" applyAlignment="1"/>
    <xf numFmtId="2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177" fontId="0" fillId="0" borderId="2" xfId="0" applyNumberFormat="1" applyBorder="1" applyAlignment="1"/>
    <xf numFmtId="177" fontId="0" fillId="0" borderId="1" xfId="0" applyNumberFormat="1" applyBorder="1" applyAlignment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/>
    <xf numFmtId="0" fontId="7" fillId="0" borderId="1" xfId="0" applyFont="1" applyBorder="1" applyAlignment="1"/>
    <xf numFmtId="176" fontId="7" fillId="0" borderId="1" xfId="0" applyNumberFormat="1" applyFont="1" applyBorder="1" applyAlignment="1"/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/>
    <xf numFmtId="176" fontId="8" fillId="0" borderId="2" xfId="0" applyNumberFormat="1" applyFont="1" applyBorder="1" applyAlignment="1"/>
    <xf numFmtId="0" fontId="8" fillId="0" borderId="1" xfId="0" applyFont="1" applyBorder="1" applyAlignment="1"/>
    <xf numFmtId="176" fontId="8" fillId="0" borderId="1" xfId="0" applyNumberFormat="1" applyFont="1" applyBorder="1" applyAlignment="1"/>
    <xf numFmtId="178" fontId="0" fillId="0" borderId="1" xfId="0" applyNumberFormat="1" applyBorder="1" applyAlignment="1"/>
    <xf numFmtId="177" fontId="0" fillId="0" borderId="3" xfId="0" applyNumberFormat="1" applyBorder="1" applyAlignment="1"/>
    <xf numFmtId="176" fontId="7" fillId="0" borderId="2" xfId="0" applyNumberFormat="1" applyFont="1" applyBorder="1" applyAlignment="1"/>
    <xf numFmtId="176" fontId="7" fillId="0" borderId="4" xfId="0" applyNumberFormat="1" applyFont="1" applyBorder="1" applyAlignment="1"/>
    <xf numFmtId="0" fontId="8" fillId="0" borderId="4" xfId="0" applyFont="1" applyBorder="1" applyAlignment="1"/>
    <xf numFmtId="49" fontId="1" fillId="2" borderId="6" xfId="1" applyNumberFormat="1" applyFont="1" applyFill="1" applyBorder="1"/>
    <xf numFmtId="49" fontId="0" fillId="0" borderId="3" xfId="0" applyNumberFormat="1" applyBorder="1" applyAlignment="1"/>
    <xf numFmtId="49" fontId="0" fillId="0" borderId="4" xfId="0" applyNumberFormat="1" applyBorder="1" applyAlignment="1"/>
    <xf numFmtId="49" fontId="0" fillId="0" borderId="0" xfId="0" applyNumberFormat="1" applyAlignment="1">
      <alignment horizontal="center"/>
    </xf>
    <xf numFmtId="0" fontId="7" fillId="0" borderId="3" xfId="0" applyFont="1" applyBorder="1" applyAlignment="1"/>
    <xf numFmtId="0" fontId="8" fillId="0" borderId="3" xfId="0" applyFont="1" applyBorder="1" applyAlignment="1"/>
  </cellXfs>
  <cellStyles count="3">
    <cellStyle name="百分比 2" xfId="2" xr:uid="{278F2475-5092-406C-936F-610BAD7B7614}"/>
    <cellStyle name="常规" xfId="0" builtinId="0"/>
    <cellStyle name="常规 2" xfId="1" xr:uid="{9A530BF5-2FFE-4233-8BE5-F72A08A429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'P41'!$C$8:$C$18</c:f>
              <c:numCache>
                <c:formatCode>General</c:formatCode>
                <c:ptCount val="11"/>
                <c:pt idx="0">
                  <c:v>0</c:v>
                </c:pt>
                <c:pt idx="1">
                  <c:v>4.4117647058823532E-2</c:v>
                </c:pt>
                <c:pt idx="2">
                  <c:v>7.3529411764705885E-2</c:v>
                </c:pt>
                <c:pt idx="3">
                  <c:v>8.8235294117647065E-2</c:v>
                </c:pt>
                <c:pt idx="4">
                  <c:v>0.11029411764705882</c:v>
                </c:pt>
                <c:pt idx="5">
                  <c:v>0.14705882352941177</c:v>
                </c:pt>
                <c:pt idx="6">
                  <c:v>0.21323529411764705</c:v>
                </c:pt>
                <c:pt idx="7">
                  <c:v>0.27941176470588236</c:v>
                </c:pt>
                <c:pt idx="8">
                  <c:v>0.33823529411764708</c:v>
                </c:pt>
                <c:pt idx="9">
                  <c:v>0.38235294117647056</c:v>
                </c:pt>
                <c:pt idx="10">
                  <c:v>0.4264705882352941</c:v>
                </c:pt>
              </c:numCache>
            </c:numRef>
          </c:xVal>
          <c:yVal>
            <c:numRef>
              <c:f>'P41'!$D$8:$D$18</c:f>
              <c:numCache>
                <c:formatCode>General</c:formatCode>
                <c:ptCount val="11"/>
                <c:pt idx="0">
                  <c:v>0</c:v>
                </c:pt>
                <c:pt idx="1">
                  <c:v>22132.29974160207</c:v>
                </c:pt>
                <c:pt idx="2">
                  <c:v>34793.798449612412</c:v>
                </c:pt>
                <c:pt idx="3">
                  <c:v>47070.387596899229</c:v>
                </c:pt>
                <c:pt idx="4">
                  <c:v>59924.341085271328</c:v>
                </c:pt>
                <c:pt idx="5">
                  <c:v>72563.049095607261</c:v>
                </c:pt>
                <c:pt idx="6">
                  <c:v>98263.359173126621</c:v>
                </c:pt>
                <c:pt idx="7">
                  <c:v>123558.5012919897</c:v>
                </c:pt>
                <c:pt idx="8">
                  <c:v>135835.09043927648</c:v>
                </c:pt>
                <c:pt idx="9">
                  <c:v>148876.43410852712</c:v>
                </c:pt>
                <c:pt idx="10">
                  <c:v>161153.02325581398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1B-4CF1-B893-31245A030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364848"/>
        <c:axId val="1162059344"/>
      </c:scatterChart>
      <c:valAx>
        <c:axId val="116536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2059344"/>
        <c:crosses val="autoZero"/>
        <c:crossBetween val="midCat"/>
      </c:valAx>
      <c:valAx>
        <c:axId val="11620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536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'P66'!$C$8:$C$18</c:f>
              <c:numCache>
                <c:formatCode>General</c:formatCode>
                <c:ptCount val="11"/>
                <c:pt idx="0">
                  <c:v>0</c:v>
                </c:pt>
                <c:pt idx="1">
                  <c:v>2.2727272727272728E-2</c:v>
                </c:pt>
                <c:pt idx="2">
                  <c:v>9.2424242424242339E-2</c:v>
                </c:pt>
                <c:pt idx="3">
                  <c:v>0.11363636363636363</c:v>
                </c:pt>
                <c:pt idx="4">
                  <c:v>0.16363636363636358</c:v>
                </c:pt>
                <c:pt idx="5">
                  <c:v>0.24696969696969692</c:v>
                </c:pt>
                <c:pt idx="6">
                  <c:v>0.28030303030303028</c:v>
                </c:pt>
                <c:pt idx="7">
                  <c:v>0.33787878787878783</c:v>
                </c:pt>
                <c:pt idx="8">
                  <c:v>0.40000000000000008</c:v>
                </c:pt>
                <c:pt idx="9">
                  <c:v>0.49393939393939384</c:v>
                </c:pt>
                <c:pt idx="10">
                  <c:v>0.56818181818181823</c:v>
                </c:pt>
              </c:numCache>
            </c:numRef>
          </c:xVal>
          <c:yVal>
            <c:numRef>
              <c:f>'P66'!$D$8:$D$18</c:f>
              <c:numCache>
                <c:formatCode>General</c:formatCode>
                <c:ptCount val="11"/>
                <c:pt idx="0">
                  <c:v>0</c:v>
                </c:pt>
                <c:pt idx="1">
                  <c:v>1608.955223880597</c:v>
                </c:pt>
                <c:pt idx="2">
                  <c:v>17507.72225827385</c:v>
                </c:pt>
                <c:pt idx="3">
                  <c:v>33406.489292667102</c:v>
                </c:pt>
                <c:pt idx="4">
                  <c:v>49305.256327060357</c:v>
                </c:pt>
                <c:pt idx="5">
                  <c:v>65204.023361453612</c:v>
                </c:pt>
                <c:pt idx="6">
                  <c:v>81102.790395846852</c:v>
                </c:pt>
                <c:pt idx="7">
                  <c:v>97001.557430240122</c:v>
                </c:pt>
                <c:pt idx="8">
                  <c:v>112900.32446463336</c:v>
                </c:pt>
                <c:pt idx="9">
                  <c:v>128799.09149902662</c:v>
                </c:pt>
                <c:pt idx="10">
                  <c:v>144697.8585334199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8-458B-8AE5-33A3AF016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578448"/>
        <c:axId val="1797142672"/>
      </c:scatterChart>
      <c:valAx>
        <c:axId val="91657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142672"/>
        <c:crosses val="autoZero"/>
        <c:crossBetween val="midCat"/>
      </c:valAx>
      <c:valAx>
        <c:axId val="179714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57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'P67'!$C$8:$C$18</c:f>
              <c:numCache>
                <c:formatCode>General</c:formatCode>
                <c:ptCount val="11"/>
                <c:pt idx="0">
                  <c:v>0</c:v>
                </c:pt>
                <c:pt idx="1">
                  <c:v>7.246376811594203E-3</c:v>
                </c:pt>
                <c:pt idx="2">
                  <c:v>1.4492753623188406E-2</c:v>
                </c:pt>
                <c:pt idx="3">
                  <c:v>2.8985507246376812E-2</c:v>
                </c:pt>
                <c:pt idx="4">
                  <c:v>3.6231884057971016E-2</c:v>
                </c:pt>
                <c:pt idx="5">
                  <c:v>4.6376811594202941E-2</c:v>
                </c:pt>
                <c:pt idx="6">
                  <c:v>7.9710144927536225E-2</c:v>
                </c:pt>
                <c:pt idx="7">
                  <c:v>9.420289855072464E-2</c:v>
                </c:pt>
                <c:pt idx="8">
                  <c:v>0.10144927536231885</c:v>
                </c:pt>
                <c:pt idx="9">
                  <c:v>0.11449275362318849</c:v>
                </c:pt>
                <c:pt idx="10">
                  <c:v>0.14057971014492757</c:v>
                </c:pt>
              </c:numCache>
            </c:numRef>
          </c:xVal>
          <c:yVal>
            <c:numRef>
              <c:f>'P67'!$D$8:$D$18</c:f>
              <c:numCache>
                <c:formatCode>General</c:formatCode>
                <c:ptCount val="11"/>
                <c:pt idx="0">
                  <c:v>0</c:v>
                </c:pt>
                <c:pt idx="1">
                  <c:v>11600.378787878788</c:v>
                </c:pt>
                <c:pt idx="2">
                  <c:v>23200.757575757576</c:v>
                </c:pt>
                <c:pt idx="3">
                  <c:v>34801.13636363636</c:v>
                </c:pt>
                <c:pt idx="4">
                  <c:v>46401.515151515152</c:v>
                </c:pt>
                <c:pt idx="5">
                  <c:v>58001.893939393944</c:v>
                </c:pt>
                <c:pt idx="6">
                  <c:v>69602.272727272721</c:v>
                </c:pt>
                <c:pt idx="7">
                  <c:v>81202.65151515152</c:v>
                </c:pt>
                <c:pt idx="8">
                  <c:v>92803.030303030304</c:v>
                </c:pt>
                <c:pt idx="9">
                  <c:v>104403.40909090909</c:v>
                </c:pt>
                <c:pt idx="10">
                  <c:v>116003.78787878789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8-478E-BB96-32636E0B4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421616"/>
        <c:axId val="1314933072"/>
      </c:scatterChart>
      <c:valAx>
        <c:axId val="167042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4933072"/>
        <c:crosses val="autoZero"/>
        <c:crossBetween val="midCat"/>
      </c:valAx>
      <c:valAx>
        <c:axId val="131493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42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'P68'!$C$8:$C$18</c:f>
              <c:numCache>
                <c:formatCode>General</c:formatCode>
                <c:ptCount val="11"/>
                <c:pt idx="0">
                  <c:v>0</c:v>
                </c:pt>
                <c:pt idx="1">
                  <c:v>3.2258064516129492E-3</c:v>
                </c:pt>
                <c:pt idx="2">
                  <c:v>1.6129032258064516E-2</c:v>
                </c:pt>
                <c:pt idx="3">
                  <c:v>3.7096774193548343E-2</c:v>
                </c:pt>
                <c:pt idx="4">
                  <c:v>4.9999999999999906E-2</c:v>
                </c:pt>
                <c:pt idx="5">
                  <c:v>6.4516129032258063E-2</c:v>
                </c:pt>
                <c:pt idx="6">
                  <c:v>7.2580645161290328E-2</c:v>
                </c:pt>
                <c:pt idx="7">
                  <c:v>9.6774193548387094E-2</c:v>
                </c:pt>
                <c:pt idx="8">
                  <c:v>0.16129032258064516</c:v>
                </c:pt>
                <c:pt idx="9">
                  <c:v>0.19354838709677419</c:v>
                </c:pt>
                <c:pt idx="10">
                  <c:v>0.20967741935483872</c:v>
                </c:pt>
              </c:numCache>
            </c:numRef>
          </c:xVal>
          <c:yVal>
            <c:numRef>
              <c:f>'P68'!$D$8:$D$18</c:f>
              <c:numCache>
                <c:formatCode>General</c:formatCode>
                <c:ptCount val="11"/>
                <c:pt idx="0">
                  <c:v>0</c:v>
                </c:pt>
                <c:pt idx="1">
                  <c:v>2041.6666666666667</c:v>
                </c:pt>
                <c:pt idx="2">
                  <c:v>42874.999999999993</c:v>
                </c:pt>
                <c:pt idx="3">
                  <c:v>63291.666666666664</c:v>
                </c:pt>
                <c:pt idx="4">
                  <c:v>83708.333333333343</c:v>
                </c:pt>
                <c:pt idx="5">
                  <c:v>104125</c:v>
                </c:pt>
                <c:pt idx="6">
                  <c:v>124541.66666666666</c:v>
                </c:pt>
                <c:pt idx="7">
                  <c:v>206208.33333333331</c:v>
                </c:pt>
                <c:pt idx="8">
                  <c:v>287875</c:v>
                </c:pt>
                <c:pt idx="9">
                  <c:v>328708.33333333337</c:v>
                </c:pt>
                <c:pt idx="10">
                  <c:v>369541.66666666663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31-4044-B598-446595F63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425456"/>
        <c:axId val="1797143168"/>
      </c:scatterChart>
      <c:valAx>
        <c:axId val="167042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143168"/>
        <c:crosses val="autoZero"/>
        <c:crossBetween val="midCat"/>
      </c:valAx>
      <c:valAx>
        <c:axId val="17971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42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'P69'!$C$8:$C$18</c:f>
              <c:numCache>
                <c:formatCode>General</c:formatCode>
                <c:ptCount val="11"/>
                <c:pt idx="0">
                  <c:v>0</c:v>
                </c:pt>
                <c:pt idx="1">
                  <c:v>5.2562417871222823E-3</c:v>
                </c:pt>
                <c:pt idx="2">
                  <c:v>1.314060446780552E-2</c:v>
                </c:pt>
                <c:pt idx="3">
                  <c:v>2.3653088042050085E-2</c:v>
                </c:pt>
                <c:pt idx="4">
                  <c:v>3.0223390275952847E-2</c:v>
                </c:pt>
                <c:pt idx="5">
                  <c:v>3.9421813403416557E-2</c:v>
                </c:pt>
                <c:pt idx="6">
                  <c:v>5.1248357424441601E-2</c:v>
                </c:pt>
                <c:pt idx="7">
                  <c:v>6.4388961892247118E-2</c:v>
                </c:pt>
                <c:pt idx="8">
                  <c:v>7.7529566360052649E-2</c:v>
                </c:pt>
                <c:pt idx="9">
                  <c:v>9.0670170827858165E-2</c:v>
                </c:pt>
                <c:pt idx="10">
                  <c:v>0.11038107752956644</c:v>
                </c:pt>
              </c:numCache>
            </c:numRef>
          </c:xVal>
          <c:yVal>
            <c:numRef>
              <c:f>'P69'!$D$8:$D$18</c:f>
              <c:numCache>
                <c:formatCode>General</c:formatCode>
                <c:ptCount val="11"/>
                <c:pt idx="0">
                  <c:v>0</c:v>
                </c:pt>
                <c:pt idx="1">
                  <c:v>13358.778625954203</c:v>
                </c:pt>
                <c:pt idx="2">
                  <c:v>40076.335877862599</c:v>
                </c:pt>
                <c:pt idx="3">
                  <c:v>66793.893129771008</c:v>
                </c:pt>
                <c:pt idx="4">
                  <c:v>93511.450381679417</c:v>
                </c:pt>
                <c:pt idx="5">
                  <c:v>120229.00763358781</c:v>
                </c:pt>
                <c:pt idx="6">
                  <c:v>146946.56488549619</c:v>
                </c:pt>
                <c:pt idx="7">
                  <c:v>173664.12213740463</c:v>
                </c:pt>
                <c:pt idx="8">
                  <c:v>200381.67938931301</c:v>
                </c:pt>
                <c:pt idx="9">
                  <c:v>227099.23664122142</c:v>
                </c:pt>
                <c:pt idx="10">
                  <c:v>253816.79389312983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9-4F72-9692-637D20552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166128"/>
        <c:axId val="1797130272"/>
      </c:scatterChart>
      <c:valAx>
        <c:axId val="167216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130272"/>
        <c:crosses val="autoZero"/>
        <c:crossBetween val="midCat"/>
      </c:valAx>
      <c:valAx>
        <c:axId val="17971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'P42'!$C$8:$C$18</c:f>
              <c:numCache>
                <c:formatCode>General</c:formatCode>
                <c:ptCount val="11"/>
                <c:pt idx="0">
                  <c:v>0</c:v>
                </c:pt>
                <c:pt idx="1">
                  <c:v>9.7087378640777107E-3</c:v>
                </c:pt>
                <c:pt idx="2">
                  <c:v>2.63522884882109E-2</c:v>
                </c:pt>
                <c:pt idx="3">
                  <c:v>5.2704576976421801E-2</c:v>
                </c:pt>
                <c:pt idx="4">
                  <c:v>8.876560332871021E-2</c:v>
                </c:pt>
                <c:pt idx="5">
                  <c:v>0.12205270457697659</c:v>
                </c:pt>
                <c:pt idx="6">
                  <c:v>0.12482662968099863</c:v>
                </c:pt>
                <c:pt idx="7">
                  <c:v>0.14147018030513181</c:v>
                </c:pt>
                <c:pt idx="8">
                  <c:v>0.18169209431345368</c:v>
                </c:pt>
                <c:pt idx="9">
                  <c:v>0.19417475728155342</c:v>
                </c:pt>
                <c:pt idx="10">
                  <c:v>0.22330097087378653</c:v>
                </c:pt>
              </c:numCache>
            </c:numRef>
          </c:xVal>
          <c:yVal>
            <c:numRef>
              <c:f>'P42'!$D$8:$D$18</c:f>
              <c:numCache>
                <c:formatCode>General</c:formatCode>
                <c:ptCount val="11"/>
                <c:pt idx="0">
                  <c:v>0</c:v>
                </c:pt>
                <c:pt idx="1">
                  <c:v>690.65412186379945</c:v>
                </c:pt>
                <c:pt idx="2">
                  <c:v>2871.9444444444448</c:v>
                </c:pt>
                <c:pt idx="3">
                  <c:v>5029.525089605736</c:v>
                </c:pt>
                <c:pt idx="4">
                  <c:v>7224.8655913978509</c:v>
                </c:pt>
                <c:pt idx="5">
                  <c:v>9372.7867383512585</c:v>
                </c:pt>
                <c:pt idx="6">
                  <c:v>11568.127240143371</c:v>
                </c:pt>
                <c:pt idx="7">
                  <c:v>13760.394265232977</c:v>
                </c:pt>
                <c:pt idx="8">
                  <c:v>15840.259856630826</c:v>
                </c:pt>
                <c:pt idx="9">
                  <c:v>18032.526881720434</c:v>
                </c:pt>
                <c:pt idx="10">
                  <c:v>20227.867383512548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94-4524-B249-ADC11B7FC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748704"/>
        <c:axId val="1787653392"/>
      </c:scatterChart>
      <c:valAx>
        <c:axId val="114074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7653392"/>
        <c:crosses val="autoZero"/>
        <c:crossBetween val="midCat"/>
      </c:valAx>
      <c:valAx>
        <c:axId val="17876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074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'P43'!$C$8:$C$18</c:f>
              <c:numCache>
                <c:formatCode>General</c:formatCode>
                <c:ptCount val="11"/>
                <c:pt idx="0">
                  <c:v>0</c:v>
                </c:pt>
                <c:pt idx="1">
                  <c:v>5.3333333333334095E-3</c:v>
                </c:pt>
                <c:pt idx="2">
                  <c:v>1.466666666666659E-2</c:v>
                </c:pt>
                <c:pt idx="3">
                  <c:v>2.6666666666666668E-2</c:v>
                </c:pt>
                <c:pt idx="4">
                  <c:v>5.2000000000000074E-2</c:v>
                </c:pt>
                <c:pt idx="5">
                  <c:v>6.7999999999999922E-2</c:v>
                </c:pt>
                <c:pt idx="6">
                  <c:v>0.08</c:v>
                </c:pt>
                <c:pt idx="7">
                  <c:v>9.73333333333333E-2</c:v>
                </c:pt>
                <c:pt idx="8">
                  <c:v>0.12</c:v>
                </c:pt>
                <c:pt idx="9">
                  <c:v>0.1346666666666666</c:v>
                </c:pt>
                <c:pt idx="10">
                  <c:v>0.14799999999999994</c:v>
                </c:pt>
              </c:numCache>
            </c:numRef>
          </c:xVal>
          <c:yVal>
            <c:numRef>
              <c:f>'P43'!$D$8:$D$18</c:f>
              <c:numCache>
                <c:formatCode>General</c:formatCode>
                <c:ptCount val="11"/>
                <c:pt idx="0">
                  <c:v>0</c:v>
                </c:pt>
                <c:pt idx="1">
                  <c:v>3149.0514905149053</c:v>
                </c:pt>
                <c:pt idx="2">
                  <c:v>22119.241192411922</c:v>
                </c:pt>
                <c:pt idx="3">
                  <c:v>41089.430894308942</c:v>
                </c:pt>
                <c:pt idx="4">
                  <c:v>60059.620596205954</c:v>
                </c:pt>
                <c:pt idx="5">
                  <c:v>79105.691056910568</c:v>
                </c:pt>
                <c:pt idx="6">
                  <c:v>97696.476964769623</c:v>
                </c:pt>
                <c:pt idx="7">
                  <c:v>116666.66666666664</c:v>
                </c:pt>
                <c:pt idx="8">
                  <c:v>135636.85636856366</c:v>
                </c:pt>
                <c:pt idx="9">
                  <c:v>154910.56910569104</c:v>
                </c:pt>
                <c:pt idx="10">
                  <c:v>173880.75880758805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4-4FB9-A4AB-3D9CAEFBA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526928"/>
        <c:axId val="1671291344"/>
      </c:scatterChart>
      <c:valAx>
        <c:axId val="16245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1291344"/>
        <c:crosses val="autoZero"/>
        <c:crossBetween val="midCat"/>
      </c:valAx>
      <c:valAx>
        <c:axId val="16712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45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'P44'!$C$8:$C$18</c:f>
              <c:numCache>
                <c:formatCode>General</c:formatCode>
                <c:ptCount val="11"/>
                <c:pt idx="0">
                  <c:v>0</c:v>
                </c:pt>
                <c:pt idx="1">
                  <c:v>5.4869684499312954E-3</c:v>
                </c:pt>
                <c:pt idx="2">
                  <c:v>9.6021947873798155E-3</c:v>
                </c:pt>
                <c:pt idx="3">
                  <c:v>1.646090534979408E-2</c:v>
                </c:pt>
                <c:pt idx="4">
                  <c:v>2.3319615912208345E-2</c:v>
                </c:pt>
                <c:pt idx="5">
                  <c:v>3.0178326474622614E-2</c:v>
                </c:pt>
                <c:pt idx="6">
                  <c:v>3.978052126200262E-2</c:v>
                </c:pt>
                <c:pt idx="7">
                  <c:v>4.5267489711934117E-2</c:v>
                </c:pt>
                <c:pt idx="8">
                  <c:v>5.3497942386831157E-2</c:v>
                </c:pt>
                <c:pt idx="9">
                  <c:v>5.8984910836762647E-2</c:v>
                </c:pt>
                <c:pt idx="10">
                  <c:v>6.858710562414265E-2</c:v>
                </c:pt>
              </c:numCache>
            </c:numRef>
          </c:xVal>
          <c:yVal>
            <c:numRef>
              <c:f>'P44'!$D$8:$D$18</c:f>
              <c:numCache>
                <c:formatCode>General</c:formatCode>
                <c:ptCount val="11"/>
                <c:pt idx="0">
                  <c:v>0</c:v>
                </c:pt>
                <c:pt idx="1">
                  <c:v>21806.87022900764</c:v>
                </c:pt>
                <c:pt idx="2">
                  <c:v>40509.160305343525</c:v>
                </c:pt>
                <c:pt idx="3">
                  <c:v>59211.450381679402</c:v>
                </c:pt>
                <c:pt idx="4">
                  <c:v>77913.740458015294</c:v>
                </c:pt>
                <c:pt idx="5">
                  <c:v>96616.030534351157</c:v>
                </c:pt>
                <c:pt idx="6">
                  <c:v>115318.32061068705</c:v>
                </c:pt>
                <c:pt idx="7">
                  <c:v>134095.41984732827</c:v>
                </c:pt>
                <c:pt idx="8">
                  <c:v>152722.90076335883</c:v>
                </c:pt>
                <c:pt idx="9">
                  <c:v>171425.1908396947</c:v>
                </c:pt>
                <c:pt idx="10">
                  <c:v>190127.48091603056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08-4980-87F7-9BE9CA601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017040"/>
        <c:axId val="1314934560"/>
      </c:scatterChart>
      <c:valAx>
        <c:axId val="132001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4934560"/>
        <c:crosses val="autoZero"/>
        <c:crossBetween val="midCat"/>
      </c:valAx>
      <c:valAx>
        <c:axId val="13149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001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'P55'!$C$8:$C$18</c:f>
              <c:numCache>
                <c:formatCode>General</c:formatCode>
                <c:ptCount val="11"/>
                <c:pt idx="0">
                  <c:v>0</c:v>
                </c:pt>
                <c:pt idx="1">
                  <c:v>1.591895803183804E-2</c:v>
                </c:pt>
                <c:pt idx="2">
                  <c:v>3.3285094066570355E-2</c:v>
                </c:pt>
                <c:pt idx="3">
                  <c:v>4.3415340086830685E-2</c:v>
                </c:pt>
                <c:pt idx="4">
                  <c:v>5.4992764109985701E-2</c:v>
                </c:pt>
                <c:pt idx="5">
                  <c:v>7.3806078147612281E-2</c:v>
                </c:pt>
                <c:pt idx="6">
                  <c:v>0.11287988422575994</c:v>
                </c:pt>
                <c:pt idx="7">
                  <c:v>0.11577424023154849</c:v>
                </c:pt>
                <c:pt idx="8">
                  <c:v>0.13169319826338652</c:v>
                </c:pt>
                <c:pt idx="9">
                  <c:v>0.16353111432706241</c:v>
                </c:pt>
                <c:pt idx="10">
                  <c:v>0.17655571635311149</c:v>
                </c:pt>
              </c:numCache>
            </c:numRef>
          </c:xVal>
          <c:yVal>
            <c:numRef>
              <c:f>'P55'!$D$8:$D$18</c:f>
              <c:numCache>
                <c:formatCode>General</c:formatCode>
                <c:ptCount val="11"/>
                <c:pt idx="0">
                  <c:v>0</c:v>
                </c:pt>
                <c:pt idx="1">
                  <c:v>14353.230769230771</c:v>
                </c:pt>
                <c:pt idx="2">
                  <c:v>39561.846153846156</c:v>
                </c:pt>
                <c:pt idx="3">
                  <c:v>64672.461538461546</c:v>
                </c:pt>
                <c:pt idx="4">
                  <c:v>89813.23076923078</c:v>
                </c:pt>
                <c:pt idx="5">
                  <c:v>139891.23076923078</c:v>
                </c:pt>
                <c:pt idx="6">
                  <c:v>190155.1794871795</c:v>
                </c:pt>
                <c:pt idx="7">
                  <c:v>215280.87179487184</c:v>
                </c:pt>
                <c:pt idx="8">
                  <c:v>227819.84615384616</c:v>
                </c:pt>
                <c:pt idx="9">
                  <c:v>252963.12820512828</c:v>
                </c:pt>
                <c:pt idx="10">
                  <c:v>278088.82051282056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8-43EF-A62A-5CCA7D6E2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422096"/>
        <c:axId val="1797129776"/>
      </c:scatterChart>
      <c:valAx>
        <c:axId val="167042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129776"/>
        <c:crosses val="autoZero"/>
        <c:crossBetween val="midCat"/>
      </c:valAx>
      <c:valAx>
        <c:axId val="17971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42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'P56'!$C$8:$C$18</c:f>
              <c:numCache>
                <c:formatCode>General</c:formatCode>
                <c:ptCount val="11"/>
                <c:pt idx="0">
                  <c:v>0</c:v>
                </c:pt>
                <c:pt idx="1">
                  <c:v>2.2556390977443608E-2</c:v>
                </c:pt>
                <c:pt idx="2">
                  <c:v>7.5187969924812026E-2</c:v>
                </c:pt>
                <c:pt idx="3">
                  <c:v>0.12030075187969924</c:v>
                </c:pt>
                <c:pt idx="4">
                  <c:v>0.16541353383458646</c:v>
                </c:pt>
                <c:pt idx="5">
                  <c:v>0.20300751879699247</c:v>
                </c:pt>
                <c:pt idx="6">
                  <c:v>0.26315789473684209</c:v>
                </c:pt>
                <c:pt idx="7">
                  <c:v>0.3007518796992481</c:v>
                </c:pt>
                <c:pt idx="8">
                  <c:v>0.34586466165413532</c:v>
                </c:pt>
                <c:pt idx="9">
                  <c:v>0.42857142857142855</c:v>
                </c:pt>
                <c:pt idx="10">
                  <c:v>0.45112781954887216</c:v>
                </c:pt>
              </c:numCache>
            </c:numRef>
          </c:xVal>
          <c:yVal>
            <c:numRef>
              <c:f>'P56'!$D$8:$D$18</c:f>
              <c:numCache>
                <c:formatCode>General</c:formatCode>
                <c:ptCount val="11"/>
                <c:pt idx="0">
                  <c:v>0</c:v>
                </c:pt>
                <c:pt idx="1">
                  <c:v>17820.923076923082</c:v>
                </c:pt>
                <c:pt idx="2">
                  <c:v>31434.013986013993</c:v>
                </c:pt>
                <c:pt idx="3">
                  <c:v>44460.475524475529</c:v>
                </c:pt>
                <c:pt idx="4">
                  <c:v>57741.874125874128</c:v>
                </c:pt>
                <c:pt idx="5">
                  <c:v>71442.685314685325</c:v>
                </c:pt>
                <c:pt idx="6">
                  <c:v>85146.237762237783</c:v>
                </c:pt>
                <c:pt idx="7">
                  <c:v>98847.048951048972</c:v>
                </c:pt>
                <c:pt idx="8">
                  <c:v>112638.32167832169</c:v>
                </c:pt>
                <c:pt idx="9">
                  <c:v>126336.39160839164</c:v>
                </c:pt>
                <c:pt idx="10">
                  <c:v>139941.25874125876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8-4212-8995-C7D197705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429296"/>
        <c:axId val="1623280096"/>
      </c:scatterChart>
      <c:valAx>
        <c:axId val="167042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3280096"/>
        <c:crosses val="autoZero"/>
        <c:crossBetween val="midCat"/>
      </c:valAx>
      <c:valAx>
        <c:axId val="16232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42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'P58'!$C$8:$C$18</c:f>
              <c:numCache>
                <c:formatCode>General</c:formatCode>
                <c:ptCount val="11"/>
                <c:pt idx="0">
                  <c:v>0</c:v>
                </c:pt>
                <c:pt idx="1">
                  <c:v>1.2857142857142938E-2</c:v>
                </c:pt>
                <c:pt idx="2">
                  <c:v>2.000000000000008E-2</c:v>
                </c:pt>
                <c:pt idx="3">
                  <c:v>2.2857142857142777E-2</c:v>
                </c:pt>
                <c:pt idx="4">
                  <c:v>2.8571428571428571E-2</c:v>
                </c:pt>
                <c:pt idx="5">
                  <c:v>3.5714285714285712E-2</c:v>
                </c:pt>
                <c:pt idx="6">
                  <c:v>4.2857142857142858E-2</c:v>
                </c:pt>
                <c:pt idx="7">
                  <c:v>4.8571428571428654E-2</c:v>
                </c:pt>
                <c:pt idx="8">
                  <c:v>5.7142857142857141E-2</c:v>
                </c:pt>
                <c:pt idx="9">
                  <c:v>6.7142857142857185E-2</c:v>
                </c:pt>
                <c:pt idx="10">
                  <c:v>7.9999999999999918E-2</c:v>
                </c:pt>
              </c:numCache>
            </c:numRef>
          </c:xVal>
          <c:yVal>
            <c:numRef>
              <c:f>'P58'!$D$8:$D$18</c:f>
              <c:numCache>
                <c:formatCode>General</c:formatCode>
                <c:ptCount val="11"/>
                <c:pt idx="0">
                  <c:v>0</c:v>
                </c:pt>
                <c:pt idx="1">
                  <c:v>3752.2084367245657</c:v>
                </c:pt>
                <c:pt idx="2">
                  <c:v>15915.880893300251</c:v>
                </c:pt>
                <c:pt idx="3">
                  <c:v>28084.41687344914</c:v>
                </c:pt>
                <c:pt idx="4">
                  <c:v>40165.4094292804</c:v>
                </c:pt>
                <c:pt idx="5">
                  <c:v>52324.218362282889</c:v>
                </c:pt>
                <c:pt idx="6">
                  <c:v>64067.196029776678</c:v>
                </c:pt>
                <c:pt idx="7">
                  <c:v>75566.997518610442</c:v>
                </c:pt>
                <c:pt idx="8">
                  <c:v>99921.091811414401</c:v>
                </c:pt>
                <c:pt idx="9">
                  <c:v>124263.02729528538</c:v>
                </c:pt>
                <c:pt idx="10">
                  <c:v>148604.96277915634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1-4028-AAFD-3B4875A87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592368"/>
        <c:axId val="1138181232"/>
      </c:scatterChart>
      <c:valAx>
        <c:axId val="91659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8181232"/>
        <c:crosses val="autoZero"/>
        <c:crossBetween val="midCat"/>
      </c:valAx>
      <c:valAx>
        <c:axId val="11381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59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'P61'!$C$8:$C$18</c:f>
              <c:numCache>
                <c:formatCode>General</c:formatCode>
                <c:ptCount val="11"/>
                <c:pt idx="0">
                  <c:v>0</c:v>
                </c:pt>
                <c:pt idx="1">
                  <c:v>2.1361815754339042E-2</c:v>
                </c:pt>
                <c:pt idx="2">
                  <c:v>3.6048064085447105E-2</c:v>
                </c:pt>
                <c:pt idx="3">
                  <c:v>4.5393858477970513E-2</c:v>
                </c:pt>
                <c:pt idx="4">
                  <c:v>7.4766355140186841E-2</c:v>
                </c:pt>
                <c:pt idx="5">
                  <c:v>0.10814419225634171</c:v>
                </c:pt>
                <c:pt idx="6">
                  <c:v>0.14152202937249658</c:v>
                </c:pt>
                <c:pt idx="7">
                  <c:v>0.20160213618157535</c:v>
                </c:pt>
                <c:pt idx="8">
                  <c:v>0.24833110814419215</c:v>
                </c:pt>
                <c:pt idx="9">
                  <c:v>0.29506008010680895</c:v>
                </c:pt>
                <c:pt idx="10">
                  <c:v>0.34979973297730288</c:v>
                </c:pt>
              </c:numCache>
            </c:numRef>
          </c:xVal>
          <c:yVal>
            <c:numRef>
              <c:f>'P61'!$D$8:$D$18</c:f>
              <c:numCache>
                <c:formatCode>General</c:formatCode>
                <c:ptCount val="11"/>
                <c:pt idx="0">
                  <c:v>0</c:v>
                </c:pt>
                <c:pt idx="1">
                  <c:v>3883.5235732009937</c:v>
                </c:pt>
                <c:pt idx="2">
                  <c:v>16005.856079404466</c:v>
                </c:pt>
                <c:pt idx="3">
                  <c:v>28193.846153846156</c:v>
                </c:pt>
                <c:pt idx="4">
                  <c:v>40408.585607940448</c:v>
                </c:pt>
                <c:pt idx="5">
                  <c:v>52581.985111662543</c:v>
                </c:pt>
                <c:pt idx="6">
                  <c:v>64735.930521091817</c:v>
                </c:pt>
                <c:pt idx="7">
                  <c:v>76885.012406947906</c:v>
                </c:pt>
                <c:pt idx="8">
                  <c:v>89043.821339950387</c:v>
                </c:pt>
                <c:pt idx="9">
                  <c:v>101282.87841191069</c:v>
                </c:pt>
                <c:pt idx="10">
                  <c:v>112245.26054590574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A-4052-9A91-2835627A3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429776"/>
        <c:axId val="1671289856"/>
      </c:scatterChart>
      <c:valAx>
        <c:axId val="167042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1289856"/>
        <c:crosses val="autoZero"/>
        <c:crossBetween val="midCat"/>
      </c:valAx>
      <c:valAx>
        <c:axId val="16712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42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'P64'!$C$8:$C$18</c:f>
              <c:numCache>
                <c:formatCode>General</c:formatCode>
                <c:ptCount val="11"/>
                <c:pt idx="0">
                  <c:v>0</c:v>
                </c:pt>
                <c:pt idx="1">
                  <c:v>3.870967741935447E-3</c:v>
                </c:pt>
                <c:pt idx="2">
                  <c:v>2.5806451612903226E-2</c:v>
                </c:pt>
                <c:pt idx="3">
                  <c:v>5.4193548387096814E-2</c:v>
                </c:pt>
                <c:pt idx="4">
                  <c:v>5.9354838709677345E-2</c:v>
                </c:pt>
                <c:pt idx="5">
                  <c:v>7.0967741935483872E-2</c:v>
                </c:pt>
                <c:pt idx="6">
                  <c:v>8.1290322580645127E-2</c:v>
                </c:pt>
                <c:pt idx="7">
                  <c:v>0.10193548387096782</c:v>
                </c:pt>
                <c:pt idx="8">
                  <c:v>0.12387096774193541</c:v>
                </c:pt>
                <c:pt idx="9">
                  <c:v>0.13806451612903228</c:v>
                </c:pt>
                <c:pt idx="10">
                  <c:v>0.14580645161290318</c:v>
                </c:pt>
              </c:numCache>
            </c:numRef>
          </c:xVal>
          <c:yVal>
            <c:numRef>
              <c:f>'P64'!$D$8:$D$18</c:f>
              <c:numCache>
                <c:formatCode>General</c:formatCode>
                <c:ptCount val="11"/>
                <c:pt idx="0">
                  <c:v>0</c:v>
                </c:pt>
                <c:pt idx="1">
                  <c:v>2079.0180878552978</c:v>
                </c:pt>
                <c:pt idx="2">
                  <c:v>27402.015503875973</c:v>
                </c:pt>
                <c:pt idx="3">
                  <c:v>52725.012919896646</c:v>
                </c:pt>
                <c:pt idx="4">
                  <c:v>78048.010335917323</c:v>
                </c:pt>
                <c:pt idx="5">
                  <c:v>103371.00775193798</c:v>
                </c:pt>
                <c:pt idx="6">
                  <c:v>128694.00516795868</c:v>
                </c:pt>
                <c:pt idx="7">
                  <c:v>154017.00258397937</c:v>
                </c:pt>
                <c:pt idx="8">
                  <c:v>179340.00000000003</c:v>
                </c:pt>
                <c:pt idx="9">
                  <c:v>204662.99741602069</c:v>
                </c:pt>
                <c:pt idx="10">
                  <c:v>229985.99483204135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A-4484-A96F-773322D26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649952"/>
        <c:axId val="1787661328"/>
      </c:scatterChart>
      <c:valAx>
        <c:axId val="116764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7661328"/>
        <c:crosses val="autoZero"/>
        <c:crossBetween val="midCat"/>
      </c:valAx>
      <c:valAx>
        <c:axId val="17876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764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1554480</xdr:colOff>
      <xdr:row>5</xdr:row>
      <xdr:rowOff>26670</xdr:rowOff>
    </xdr:from>
    <xdr:to>
      <xdr:col>11</xdr:col>
      <xdr:colOff>22860</xdr:colOff>
      <xdr:row>20</xdr:row>
      <xdr:rowOff>140970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F558505-3867-2B94-CC2F-A57355121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3</xdr:row>
      <xdr:rowOff>57150</xdr:rowOff>
    </xdr:from>
    <xdr:to>
      <xdr:col>12</xdr:col>
      <xdr:colOff>137160</xdr:colOff>
      <xdr:row>18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C79D18A-A6B4-F82B-A981-D1DFE471F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3</xdr:row>
      <xdr:rowOff>102870</xdr:rowOff>
    </xdr:from>
    <xdr:to>
      <xdr:col>11</xdr:col>
      <xdr:colOff>411480</xdr:colOff>
      <xdr:row>19</xdr:row>
      <xdr:rowOff>41910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0844300-A074-F2B6-20D1-C45B073E3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5</xdr:row>
      <xdr:rowOff>11430</xdr:rowOff>
    </xdr:from>
    <xdr:to>
      <xdr:col>11</xdr:col>
      <xdr:colOff>594360</xdr:colOff>
      <xdr:row>20</xdr:row>
      <xdr:rowOff>125730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2D7B57E-A77A-3EC8-939E-33F3159DE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</xdr:row>
      <xdr:rowOff>171450</xdr:rowOff>
    </xdr:from>
    <xdr:to>
      <xdr:col>13</xdr:col>
      <xdr:colOff>38100</xdr:colOff>
      <xdr:row>18</xdr:row>
      <xdr:rowOff>110490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29BB99-DCBB-4DF3-B091-BB393F684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5</xdr:row>
      <xdr:rowOff>57150</xdr:rowOff>
    </xdr:from>
    <xdr:to>
      <xdr:col>11</xdr:col>
      <xdr:colOff>327660</xdr:colOff>
      <xdr:row>20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16C650-BFF4-5F20-1EF1-60D6B2851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582930</xdr:colOff>
      <xdr:row>3</xdr:row>
      <xdr:rowOff>133350</xdr:rowOff>
    </xdr:from>
    <xdr:to>
      <xdr:col>12</xdr:col>
      <xdr:colOff>278130</xdr:colOff>
      <xdr:row>19</xdr:row>
      <xdr:rowOff>72390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F7C846E-7C2D-88F2-785B-E06774476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102870</xdr:colOff>
      <xdr:row>2</xdr:row>
      <xdr:rowOff>163830</xdr:rowOff>
    </xdr:from>
    <xdr:to>
      <xdr:col>11</xdr:col>
      <xdr:colOff>407670</xdr:colOff>
      <xdr:row>18</xdr:row>
      <xdr:rowOff>102870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2DCEAA-FFC4-59CB-F8E4-64E74D73E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392430</xdr:colOff>
      <xdr:row>3</xdr:row>
      <xdr:rowOff>133350</xdr:rowOff>
    </xdr:from>
    <xdr:to>
      <xdr:col>12</xdr:col>
      <xdr:colOff>87630</xdr:colOff>
      <xdr:row>19</xdr:row>
      <xdr:rowOff>72390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41C8DC3-0BFD-395F-CAE9-73B4603A4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6</xdr:row>
      <xdr:rowOff>125730</xdr:rowOff>
    </xdr:from>
    <xdr:to>
      <xdr:col>11</xdr:col>
      <xdr:colOff>472440</xdr:colOff>
      <xdr:row>22</xdr:row>
      <xdr:rowOff>64770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6E48C7D-01AA-D266-3066-5263AAAB4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4</xdr:row>
      <xdr:rowOff>11430</xdr:rowOff>
    </xdr:from>
    <xdr:to>
      <xdr:col>11</xdr:col>
      <xdr:colOff>400050</xdr:colOff>
      <xdr:row>19</xdr:row>
      <xdr:rowOff>125730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35A8588-E6B8-7917-2DDE-C9B6382A9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3</xdr:row>
      <xdr:rowOff>148590</xdr:rowOff>
    </xdr:from>
    <xdr:to>
      <xdr:col>12</xdr:col>
      <xdr:colOff>15240</xdr:colOff>
      <xdr:row>19</xdr:row>
      <xdr:rowOff>87630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3B0F7C5-7C0A-A8A4-D052-CC20BAE2A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</xdr:row>
      <xdr:rowOff>102870</xdr:rowOff>
    </xdr:from>
    <xdr:to>
      <xdr:col>12</xdr:col>
      <xdr:colOff>495300</xdr:colOff>
      <xdr:row>19</xdr:row>
      <xdr:rowOff>41910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A6D504F-08CE-E4C1-0950-A4FF5ED89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A7415-27F9-4563-B2FB-615EE5B217BB}">
  <dimension ref="A1:D21"/>
  <sheetViews>
    <sheetView tabSelected="1" workbookViewId="0">
      <selection activeCell="B1" sqref="B1"/>
    </sheetView>
  </sheetViews>
  <sheetFormatPr defaultRowHeight="13.8" x14ac:dyDescent="0.25"/>
  <cols>
    <col min="1" max="1" width="24.77734375" customWidth="1"/>
    <col min="2" max="2" width="21.44140625" customWidth="1"/>
    <col min="3" max="3" width="22.6640625" customWidth="1"/>
    <col min="4" max="4" width="26.77734375" customWidth="1"/>
  </cols>
  <sheetData>
    <row r="1" spans="1:4" ht="14.4" x14ac:dyDescent="0.3">
      <c r="A1" s="6" t="s">
        <v>0</v>
      </c>
      <c r="B1" s="43" t="s">
        <v>23</v>
      </c>
      <c r="C1" s="1"/>
      <c r="D1" s="1"/>
    </row>
    <row r="2" spans="1:4" ht="14.4" x14ac:dyDescent="0.3">
      <c r="A2" s="9" t="s">
        <v>1</v>
      </c>
      <c r="B2" s="10"/>
      <c r="C2" s="1"/>
      <c r="D2" s="1"/>
    </row>
    <row r="3" spans="1:4" x14ac:dyDescent="0.25">
      <c r="A3" s="11" t="s">
        <v>2</v>
      </c>
      <c r="B3" s="25">
        <v>12.9</v>
      </c>
      <c r="C3" s="4" t="s">
        <v>3</v>
      </c>
      <c r="D3" s="1"/>
    </row>
    <row r="4" spans="1:4" x14ac:dyDescent="0.25">
      <c r="A4" s="11" t="s">
        <v>4</v>
      </c>
      <c r="B4" s="26">
        <v>3</v>
      </c>
      <c r="C4" s="5">
        <f>(B3/1000)*(B4/1000)</f>
        <v>3.8699999999999999E-5</v>
      </c>
      <c r="D4" s="1"/>
    </row>
    <row r="5" spans="1:4" x14ac:dyDescent="0.25">
      <c r="A5" s="10"/>
      <c r="B5" s="10"/>
      <c r="C5" s="1"/>
      <c r="D5" s="1"/>
    </row>
    <row r="6" spans="1:4" x14ac:dyDescent="0.25">
      <c r="A6" s="12" t="s">
        <v>5</v>
      </c>
      <c r="B6" s="12" t="s">
        <v>6</v>
      </c>
      <c r="C6" s="1"/>
      <c r="D6" s="1"/>
    </row>
    <row r="7" spans="1:4" x14ac:dyDescent="0.25">
      <c r="A7" s="7" t="s">
        <v>7</v>
      </c>
      <c r="B7" s="8" t="s">
        <v>8</v>
      </c>
      <c r="C7" s="2" t="s">
        <v>9</v>
      </c>
      <c r="D7" s="2" t="s">
        <v>10</v>
      </c>
    </row>
    <row r="8" spans="1:4" x14ac:dyDescent="0.25">
      <c r="A8" s="17">
        <v>0</v>
      </c>
      <c r="B8" s="17">
        <v>68</v>
      </c>
      <c r="C8" s="3">
        <v>0</v>
      </c>
      <c r="D8" s="3">
        <v>0</v>
      </c>
    </row>
    <row r="9" spans="1:4" x14ac:dyDescent="0.25">
      <c r="A9" s="18">
        <v>87.4</v>
      </c>
      <c r="B9" s="18">
        <v>71</v>
      </c>
      <c r="C9" s="3">
        <f>(B9-B8)/B8</f>
        <v>4.4117647058823532E-2</v>
      </c>
      <c r="D9" s="3">
        <f>(A9*9.8/1000)/(C4)</f>
        <v>22132.29974160207</v>
      </c>
    </row>
    <row r="10" spans="1:4" x14ac:dyDescent="0.25">
      <c r="A10" s="18">
        <v>137.4</v>
      </c>
      <c r="B10" s="18">
        <v>73</v>
      </c>
      <c r="C10" s="3">
        <f>(B10-B8)/B8</f>
        <v>7.3529411764705885E-2</v>
      </c>
      <c r="D10" s="3">
        <f>(A10*9.8/1000)/(C4)</f>
        <v>34793.798449612412</v>
      </c>
    </row>
    <row r="11" spans="1:4" x14ac:dyDescent="0.25">
      <c r="A11" s="18">
        <v>185.88</v>
      </c>
      <c r="B11" s="18">
        <v>74</v>
      </c>
      <c r="C11" s="3">
        <f>(B11-B8)/B8</f>
        <v>8.8235294117647065E-2</v>
      </c>
      <c r="D11" s="3">
        <f>(A11*9.8/1000)/(C4)</f>
        <v>47070.387596899229</v>
      </c>
    </row>
    <row r="12" spans="1:4" x14ac:dyDescent="0.25">
      <c r="A12" s="18">
        <v>236.64</v>
      </c>
      <c r="B12" s="18">
        <v>75.5</v>
      </c>
      <c r="C12" s="3">
        <f>(B12-B8)/B8</f>
        <v>0.11029411764705882</v>
      </c>
      <c r="D12" s="3">
        <f>(A12*9.8/1000)/(C4)</f>
        <v>59924.341085271328</v>
      </c>
    </row>
    <row r="13" spans="1:4" x14ac:dyDescent="0.25">
      <c r="A13" s="18">
        <v>286.55</v>
      </c>
      <c r="B13" s="18">
        <v>78</v>
      </c>
      <c r="C13" s="3">
        <f>(B13-B8)/B8</f>
        <v>0.14705882352941177</v>
      </c>
      <c r="D13" s="3">
        <f>(A13*9.8/1000)/(C4)</f>
        <v>72563.049095607261</v>
      </c>
    </row>
    <row r="14" spans="1:4" x14ac:dyDescent="0.25">
      <c r="A14" s="18">
        <v>388.04</v>
      </c>
      <c r="B14" s="18">
        <v>82.5</v>
      </c>
      <c r="C14" s="3">
        <f>(B14-B8)/B8</f>
        <v>0.21323529411764705</v>
      </c>
      <c r="D14" s="3">
        <f>(A14*9.8/1000)/(C4)</f>
        <v>98263.359173126621</v>
      </c>
    </row>
    <row r="15" spans="1:4" x14ac:dyDescent="0.25">
      <c r="A15" s="18">
        <v>487.93</v>
      </c>
      <c r="B15" s="18">
        <v>87</v>
      </c>
      <c r="C15" s="3">
        <f>(B15-B8)/B8</f>
        <v>0.27941176470588236</v>
      </c>
      <c r="D15" s="3">
        <f>(A15*9.8/1000)/(C4)</f>
        <v>123558.5012919897</v>
      </c>
    </row>
    <row r="16" spans="1:4" x14ac:dyDescent="0.25">
      <c r="A16" s="18">
        <v>536.41</v>
      </c>
      <c r="B16" s="18">
        <v>91</v>
      </c>
      <c r="C16" s="3">
        <f>(B16-B8)/B8</f>
        <v>0.33823529411764708</v>
      </c>
      <c r="D16" s="3">
        <f>(A16*9.8/1000)/(C4)</f>
        <v>135835.09043927648</v>
      </c>
    </row>
    <row r="17" spans="1:4" x14ac:dyDescent="0.25">
      <c r="A17" s="18">
        <v>587.91</v>
      </c>
      <c r="B17" s="18">
        <v>94</v>
      </c>
      <c r="C17" s="3">
        <f>(B17-B8)/B8</f>
        <v>0.38235294117647056</v>
      </c>
      <c r="D17" s="3">
        <f>(A17*9.8/1000)/(C4)</f>
        <v>148876.43410852712</v>
      </c>
    </row>
    <row r="18" spans="1:4" x14ac:dyDescent="0.25">
      <c r="A18" s="18">
        <v>636.39</v>
      </c>
      <c r="B18" s="18">
        <v>97</v>
      </c>
      <c r="C18" s="3">
        <f>(B18-B8)/B8</f>
        <v>0.4264705882352941</v>
      </c>
      <c r="D18" s="3">
        <f>(A18*9.8/1000)/(C4)</f>
        <v>161153.02325581398</v>
      </c>
    </row>
    <row r="20" spans="1:4" x14ac:dyDescent="0.25">
      <c r="A20" s="2" t="s">
        <v>11</v>
      </c>
      <c r="B20" s="16">
        <v>39.94</v>
      </c>
      <c r="C20" s="2" t="s">
        <v>12</v>
      </c>
      <c r="D20" s="1"/>
    </row>
    <row r="21" spans="1:4" x14ac:dyDescent="0.25">
      <c r="A21" s="2" t="s">
        <v>13</v>
      </c>
      <c r="B21" s="16">
        <v>2</v>
      </c>
      <c r="C21" s="3">
        <f>SLOPE(D8:D18,C8:C18)</f>
        <v>371910.60381652048</v>
      </c>
      <c r="D21" s="1"/>
    </row>
  </sheetData>
  <phoneticPr fontId="3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0BD6D-1E23-422A-879D-69986480876E}">
  <dimension ref="A1:D21"/>
  <sheetViews>
    <sheetView workbookViewId="0">
      <selection activeCell="D19" sqref="D19"/>
    </sheetView>
  </sheetViews>
  <sheetFormatPr defaultRowHeight="13.8" x14ac:dyDescent="0.25"/>
  <cols>
    <col min="1" max="1" width="17.21875" customWidth="1"/>
    <col min="2" max="2" width="18.6640625" customWidth="1"/>
    <col min="3" max="3" width="17.109375" customWidth="1"/>
    <col min="4" max="4" width="19.33203125" customWidth="1"/>
  </cols>
  <sheetData>
    <row r="1" spans="1:4" ht="14.4" x14ac:dyDescent="0.3">
      <c r="A1" s="6" t="s">
        <v>0</v>
      </c>
      <c r="B1" s="43" t="s">
        <v>49</v>
      </c>
      <c r="C1" s="1"/>
      <c r="D1" s="1"/>
    </row>
    <row r="2" spans="1:4" ht="14.4" x14ac:dyDescent="0.3">
      <c r="A2" s="9" t="s">
        <v>1</v>
      </c>
      <c r="B2" s="10"/>
      <c r="C2" s="1"/>
      <c r="D2" s="1"/>
    </row>
    <row r="3" spans="1:4" x14ac:dyDescent="0.25">
      <c r="A3" s="11" t="s">
        <v>2</v>
      </c>
      <c r="B3" s="25">
        <v>13.4</v>
      </c>
      <c r="C3" s="4" t="s">
        <v>3</v>
      </c>
      <c r="D3" s="1"/>
    </row>
    <row r="4" spans="1:4" x14ac:dyDescent="0.25">
      <c r="A4" s="11" t="s">
        <v>4</v>
      </c>
      <c r="B4" s="26">
        <v>2.2999999999999998</v>
      </c>
      <c r="C4" s="5">
        <f>(B3/1000)*(B4/1000)</f>
        <v>3.082E-5</v>
      </c>
      <c r="D4" s="1"/>
    </row>
    <row r="5" spans="1:4" x14ac:dyDescent="0.25">
      <c r="A5" s="10"/>
      <c r="B5" s="10"/>
      <c r="C5" s="1"/>
      <c r="D5" s="1"/>
    </row>
    <row r="6" spans="1:4" x14ac:dyDescent="0.25">
      <c r="A6" s="12" t="s">
        <v>5</v>
      </c>
      <c r="B6" s="12" t="s">
        <v>6</v>
      </c>
      <c r="C6" s="1"/>
      <c r="D6" s="1"/>
    </row>
    <row r="7" spans="1:4" x14ac:dyDescent="0.25">
      <c r="A7" s="7" t="s">
        <v>7</v>
      </c>
      <c r="B7" s="8" t="s">
        <v>8</v>
      </c>
      <c r="C7" s="2" t="s">
        <v>9</v>
      </c>
      <c r="D7" s="2" t="s">
        <v>10</v>
      </c>
    </row>
    <row r="8" spans="1:4" x14ac:dyDescent="0.25">
      <c r="A8" s="17">
        <v>0</v>
      </c>
      <c r="B8" s="17">
        <v>66</v>
      </c>
      <c r="C8" s="3">
        <v>0</v>
      </c>
      <c r="D8" s="3">
        <v>0</v>
      </c>
    </row>
    <row r="9" spans="1:4" x14ac:dyDescent="0.25">
      <c r="A9" s="18">
        <v>5.0599999999999996</v>
      </c>
      <c r="B9" s="18">
        <v>67.5</v>
      </c>
      <c r="C9" s="3">
        <f>(B9-B8)/B8</f>
        <v>2.2727272727272728E-2</v>
      </c>
      <c r="D9" s="3">
        <f>(A9*9.8/1000)/(C4)</f>
        <v>1608.955223880597</v>
      </c>
    </row>
    <row r="10" spans="1:4" x14ac:dyDescent="0.25">
      <c r="A10" s="18">
        <v>55.06</v>
      </c>
      <c r="B10" s="18">
        <v>72.099999999999994</v>
      </c>
      <c r="C10" s="3">
        <f>(B10-B8)/B8</f>
        <v>9.2424242424242339E-2</v>
      </c>
      <c r="D10" s="3">
        <f>(A10*9.8/1000)/(C4)</f>
        <v>17507.72225827385</v>
      </c>
    </row>
    <row r="11" spans="1:4" x14ac:dyDescent="0.25">
      <c r="A11" s="18">
        <v>105.06</v>
      </c>
      <c r="B11" s="18">
        <v>73.5</v>
      </c>
      <c r="C11" s="3">
        <f>(B11-B8)/B8</f>
        <v>0.11363636363636363</v>
      </c>
      <c r="D11" s="3">
        <f>(A11*9.8/1000)/(C4)</f>
        <v>33406.489292667102</v>
      </c>
    </row>
    <row r="12" spans="1:4" x14ac:dyDescent="0.25">
      <c r="A12" s="18">
        <v>155.06</v>
      </c>
      <c r="B12" s="18">
        <v>76.8</v>
      </c>
      <c r="C12" s="3">
        <f>(B12-B8)/B8</f>
        <v>0.16363636363636358</v>
      </c>
      <c r="D12" s="3">
        <f>(A12*9.8/1000)/(C4)</f>
        <v>49305.256327060357</v>
      </c>
    </row>
    <row r="13" spans="1:4" x14ac:dyDescent="0.25">
      <c r="A13" s="18">
        <v>205.06</v>
      </c>
      <c r="B13" s="18">
        <v>82.3</v>
      </c>
      <c r="C13" s="3">
        <f>(B13-B8)/B8</f>
        <v>0.24696969696969692</v>
      </c>
      <c r="D13" s="3">
        <f>(A13*9.8/1000)/(C4)</f>
        <v>65204.023361453612</v>
      </c>
    </row>
    <row r="14" spans="1:4" x14ac:dyDescent="0.25">
      <c r="A14" s="18">
        <v>255.06</v>
      </c>
      <c r="B14" s="18">
        <v>84.5</v>
      </c>
      <c r="C14" s="3">
        <f>(B14-B8)/B8</f>
        <v>0.28030303030303028</v>
      </c>
      <c r="D14" s="3">
        <f>(A14*9.8/1000)/(C4)</f>
        <v>81102.790395846852</v>
      </c>
    </row>
    <row r="15" spans="1:4" x14ac:dyDescent="0.25">
      <c r="A15" s="18">
        <v>305.06</v>
      </c>
      <c r="B15" s="18">
        <v>88.3</v>
      </c>
      <c r="C15" s="3">
        <f>(B15-B8)/B8</f>
        <v>0.33787878787878783</v>
      </c>
      <c r="D15" s="3">
        <f>(A15*9.8/1000)/(C4)</f>
        <v>97001.557430240122</v>
      </c>
    </row>
    <row r="16" spans="1:4" x14ac:dyDescent="0.25">
      <c r="A16" s="18">
        <v>355.06</v>
      </c>
      <c r="B16" s="18">
        <v>92.4</v>
      </c>
      <c r="C16" s="3">
        <f>(B16-B8)/B8</f>
        <v>0.40000000000000008</v>
      </c>
      <c r="D16" s="3">
        <f>(A16*9.8/1000)/(C4)</f>
        <v>112900.32446463336</v>
      </c>
    </row>
    <row r="17" spans="1:4" x14ac:dyDescent="0.25">
      <c r="A17" s="18">
        <v>405.06</v>
      </c>
      <c r="B17" s="18">
        <v>98.6</v>
      </c>
      <c r="C17" s="3">
        <f>(B17-B8)/B8</f>
        <v>0.49393939393939384</v>
      </c>
      <c r="D17" s="3">
        <f>(A17*9.8/1000)/(C4)</f>
        <v>128799.09149902662</v>
      </c>
    </row>
    <row r="18" spans="1:4" x14ac:dyDescent="0.25">
      <c r="A18" s="18">
        <v>455.06</v>
      </c>
      <c r="B18" s="18">
        <v>103.5</v>
      </c>
      <c r="C18" s="3">
        <f>(B18-B8)/B8</f>
        <v>0.56818181818181823</v>
      </c>
      <c r="D18" s="3">
        <f>(A18*9.8/1000)/(C4)</f>
        <v>144697.8585334199</v>
      </c>
    </row>
    <row r="20" spans="1:4" x14ac:dyDescent="0.25">
      <c r="A20" s="2" t="s">
        <v>11</v>
      </c>
      <c r="B20" s="16">
        <v>10</v>
      </c>
      <c r="C20" s="2" t="s">
        <v>12</v>
      </c>
      <c r="D20" s="1"/>
    </row>
    <row r="21" spans="1:4" x14ac:dyDescent="0.25">
      <c r="A21" s="2" t="s">
        <v>13</v>
      </c>
      <c r="B21" s="16">
        <v>0.5</v>
      </c>
      <c r="C21" s="3">
        <f>SLOPE(D8:D18,C8:C18)</f>
        <v>266936.26718980563</v>
      </c>
      <c r="D21" s="1"/>
    </row>
  </sheetData>
  <phoneticPr fontId="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6F6FB-C4C1-4A5F-B7D1-2AA165C8C0A9}">
  <dimension ref="A1:D21"/>
  <sheetViews>
    <sheetView workbookViewId="0">
      <selection activeCell="F25" sqref="F25"/>
    </sheetView>
  </sheetViews>
  <sheetFormatPr defaultRowHeight="13.8" x14ac:dyDescent="0.25"/>
  <cols>
    <col min="1" max="1" width="18" customWidth="1"/>
    <col min="2" max="2" width="18.109375" customWidth="1"/>
    <col min="3" max="3" width="17.21875" customWidth="1"/>
    <col min="4" max="4" width="17.33203125" customWidth="1"/>
  </cols>
  <sheetData>
    <row r="1" spans="1:4" ht="14.4" x14ac:dyDescent="0.3">
      <c r="A1" s="6" t="s">
        <v>0</v>
      </c>
      <c r="B1" s="43" t="s">
        <v>73</v>
      </c>
      <c r="C1" s="1"/>
      <c r="D1" s="1"/>
    </row>
    <row r="2" spans="1:4" ht="14.4" x14ac:dyDescent="0.3">
      <c r="A2" s="9" t="s">
        <v>1</v>
      </c>
      <c r="B2" s="10"/>
      <c r="C2" s="1"/>
      <c r="D2" s="1"/>
    </row>
    <row r="3" spans="1:4" ht="14.4" x14ac:dyDescent="0.25">
      <c r="A3" s="11" t="s">
        <v>2</v>
      </c>
      <c r="B3" s="48">
        <v>13.2</v>
      </c>
      <c r="C3" s="4" t="s">
        <v>3</v>
      </c>
      <c r="D3" s="1"/>
    </row>
    <row r="4" spans="1:4" ht="14.4" x14ac:dyDescent="0.25">
      <c r="A4" s="11" t="s">
        <v>4</v>
      </c>
      <c r="B4" s="42">
        <v>3.2</v>
      </c>
      <c r="C4" s="5">
        <f>(B3/1000)*(B4/1000)</f>
        <v>4.2240000000000002E-5</v>
      </c>
      <c r="D4" s="1"/>
    </row>
    <row r="5" spans="1:4" x14ac:dyDescent="0.25">
      <c r="A5" s="10"/>
      <c r="B5" s="10"/>
      <c r="C5" s="1"/>
      <c r="D5" s="1"/>
    </row>
    <row r="6" spans="1:4" x14ac:dyDescent="0.25">
      <c r="A6" s="12" t="s">
        <v>5</v>
      </c>
      <c r="B6" s="12" t="s">
        <v>6</v>
      </c>
      <c r="C6" s="1"/>
      <c r="D6" s="1"/>
    </row>
    <row r="7" spans="1:4" x14ac:dyDescent="0.25">
      <c r="A7" s="7" t="s">
        <v>7</v>
      </c>
      <c r="B7" s="8" t="s">
        <v>8</v>
      </c>
      <c r="C7" s="2" t="s">
        <v>9</v>
      </c>
      <c r="D7" s="2" t="s">
        <v>10</v>
      </c>
    </row>
    <row r="8" spans="1:4" ht="14.4" x14ac:dyDescent="0.25">
      <c r="A8" s="34">
        <v>0</v>
      </c>
      <c r="B8" s="35">
        <v>69</v>
      </c>
      <c r="C8" s="3">
        <v>0</v>
      </c>
      <c r="D8" s="3">
        <v>0</v>
      </c>
    </row>
    <row r="9" spans="1:4" ht="14.4" x14ac:dyDescent="0.25">
      <c r="A9" s="36">
        <v>50</v>
      </c>
      <c r="B9" s="36">
        <v>69.5</v>
      </c>
      <c r="C9" s="3">
        <f>(B9-B8)/B8</f>
        <v>7.246376811594203E-3</v>
      </c>
      <c r="D9" s="3">
        <f>(A9*9.8/1000)/(C4)</f>
        <v>11600.378787878788</v>
      </c>
    </row>
    <row r="10" spans="1:4" ht="14.4" x14ac:dyDescent="0.25">
      <c r="A10" s="36">
        <v>100</v>
      </c>
      <c r="B10" s="37">
        <v>70</v>
      </c>
      <c r="C10" s="3">
        <f>(B10-B8)/B8</f>
        <v>1.4492753623188406E-2</v>
      </c>
      <c r="D10" s="3">
        <f>(A10*9.8/1000)/(C4)</f>
        <v>23200.757575757576</v>
      </c>
    </row>
    <row r="11" spans="1:4" ht="14.4" x14ac:dyDescent="0.25">
      <c r="A11" s="36">
        <v>150</v>
      </c>
      <c r="B11" s="37">
        <v>71</v>
      </c>
      <c r="C11" s="3">
        <f>(B11-B8)/B8</f>
        <v>2.8985507246376812E-2</v>
      </c>
      <c r="D11" s="3">
        <f>(A11*9.8/1000)/(C4)</f>
        <v>34801.13636363636</v>
      </c>
    </row>
    <row r="12" spans="1:4" ht="14.4" x14ac:dyDescent="0.25">
      <c r="A12" s="36">
        <v>200</v>
      </c>
      <c r="B12" s="36">
        <v>71.5</v>
      </c>
      <c r="C12" s="3">
        <f>(B12-B8)/B8</f>
        <v>3.6231884057971016E-2</v>
      </c>
      <c r="D12" s="3">
        <f>(A12*9.8/1000)/(C4)</f>
        <v>46401.515151515152</v>
      </c>
    </row>
    <row r="13" spans="1:4" ht="14.4" x14ac:dyDescent="0.25">
      <c r="A13" s="36">
        <v>250</v>
      </c>
      <c r="B13" s="36">
        <v>72.2</v>
      </c>
      <c r="C13" s="3">
        <f>(B13-B8)/B8</f>
        <v>4.6376811594202941E-2</v>
      </c>
      <c r="D13" s="3">
        <f>(A13*9.8/1000)/(C4)</f>
        <v>58001.893939393944</v>
      </c>
    </row>
    <row r="14" spans="1:4" ht="14.4" x14ac:dyDescent="0.25">
      <c r="A14" s="36">
        <v>300</v>
      </c>
      <c r="B14" s="36">
        <v>74.5</v>
      </c>
      <c r="C14" s="3">
        <f>(B14-B8)/B8</f>
        <v>7.9710144927536225E-2</v>
      </c>
      <c r="D14" s="3">
        <f>(A14*9.8/1000)/(C4)</f>
        <v>69602.272727272721</v>
      </c>
    </row>
    <row r="15" spans="1:4" ht="14.4" x14ac:dyDescent="0.25">
      <c r="A15" s="36">
        <v>350</v>
      </c>
      <c r="B15" s="36">
        <v>75.5</v>
      </c>
      <c r="C15" s="3">
        <f>(B15-B8)/B8</f>
        <v>9.420289855072464E-2</v>
      </c>
      <c r="D15" s="3">
        <f>(A15*9.8/1000)/(C4)</f>
        <v>81202.65151515152</v>
      </c>
    </row>
    <row r="16" spans="1:4" ht="14.4" x14ac:dyDescent="0.25">
      <c r="A16" s="36">
        <v>400</v>
      </c>
      <c r="B16" s="37">
        <v>76</v>
      </c>
      <c r="C16" s="3">
        <f>(B16-B8)/B8</f>
        <v>0.10144927536231885</v>
      </c>
      <c r="D16" s="3">
        <f>(A16*9.8/1000)/(C4)</f>
        <v>92803.030303030304</v>
      </c>
    </row>
    <row r="17" spans="1:4" ht="14.4" x14ac:dyDescent="0.25">
      <c r="A17" s="36">
        <v>450</v>
      </c>
      <c r="B17" s="36">
        <v>76.900000000000006</v>
      </c>
      <c r="C17" s="3">
        <f>(B17-B8)/B8</f>
        <v>0.11449275362318849</v>
      </c>
      <c r="D17" s="3">
        <f>(A17*9.8/1000)/(C4)</f>
        <v>104403.40909090909</v>
      </c>
    </row>
    <row r="18" spans="1:4" ht="14.4" x14ac:dyDescent="0.25">
      <c r="A18" s="36">
        <v>500</v>
      </c>
      <c r="B18" s="36">
        <v>78.7</v>
      </c>
      <c r="C18" s="3">
        <f>(B18-B8)/B8</f>
        <v>0.14057971014492757</v>
      </c>
      <c r="D18" s="3">
        <f>(A18*9.8/1000)/(C4)</f>
        <v>116003.78787878789</v>
      </c>
    </row>
    <row r="20" spans="1:4" ht="14.4" x14ac:dyDescent="0.25">
      <c r="A20" s="2" t="s">
        <v>11</v>
      </c>
      <c r="B20" s="33">
        <v>40</v>
      </c>
      <c r="C20" s="2" t="s">
        <v>12</v>
      </c>
      <c r="D20" s="1"/>
    </row>
    <row r="21" spans="1:4" ht="14.4" x14ac:dyDescent="0.25">
      <c r="A21" s="2" t="s">
        <v>13</v>
      </c>
      <c r="B21" s="33">
        <v>3</v>
      </c>
      <c r="C21" s="3">
        <f>SLOPE(D8:D18,C8:C18)</f>
        <v>793486.21821592306</v>
      </c>
      <c r="D21" s="1"/>
    </row>
  </sheetData>
  <phoneticPr fontId="3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5F02D-09D5-41BE-8091-23729F36A977}">
  <dimension ref="A1:D21"/>
  <sheetViews>
    <sheetView workbookViewId="0">
      <selection activeCell="E21" sqref="E21"/>
    </sheetView>
  </sheetViews>
  <sheetFormatPr defaultRowHeight="13.8" x14ac:dyDescent="0.25"/>
  <cols>
    <col min="1" max="1" width="16.77734375" customWidth="1"/>
    <col min="2" max="2" width="20.21875" customWidth="1"/>
    <col min="3" max="4" width="21.109375" customWidth="1"/>
  </cols>
  <sheetData>
    <row r="1" spans="1:4" ht="14.4" x14ac:dyDescent="0.3">
      <c r="A1" s="6" t="s">
        <v>0</v>
      </c>
      <c r="B1" s="43" t="s">
        <v>74</v>
      </c>
      <c r="C1" s="1"/>
      <c r="D1" s="1"/>
    </row>
    <row r="2" spans="1:4" ht="14.4" x14ac:dyDescent="0.3">
      <c r="A2" s="9" t="s">
        <v>1</v>
      </c>
      <c r="B2" s="10"/>
      <c r="C2" s="1"/>
      <c r="D2" s="1"/>
    </row>
    <row r="3" spans="1:4" x14ac:dyDescent="0.25">
      <c r="A3" s="11" t="s">
        <v>2</v>
      </c>
      <c r="B3" s="25">
        <v>12</v>
      </c>
      <c r="C3" s="4" t="s">
        <v>3</v>
      </c>
      <c r="D3" s="1"/>
    </row>
    <row r="4" spans="1:4" x14ac:dyDescent="0.25">
      <c r="A4" s="11" t="s">
        <v>4</v>
      </c>
      <c r="B4" s="26">
        <v>2</v>
      </c>
      <c r="C4" s="5">
        <f>(B3/1000)*(B4/1000)</f>
        <v>2.4000000000000001E-5</v>
      </c>
      <c r="D4" s="1"/>
    </row>
    <row r="5" spans="1:4" x14ac:dyDescent="0.25">
      <c r="A5" s="10"/>
      <c r="B5" s="10"/>
      <c r="C5" s="1"/>
      <c r="D5" s="1"/>
    </row>
    <row r="6" spans="1:4" x14ac:dyDescent="0.25">
      <c r="A6" s="12" t="s">
        <v>5</v>
      </c>
      <c r="B6" s="12" t="s">
        <v>6</v>
      </c>
      <c r="C6" s="1"/>
      <c r="D6" s="1"/>
    </row>
    <row r="7" spans="1:4" x14ac:dyDescent="0.25">
      <c r="A7" s="7" t="s">
        <v>7</v>
      </c>
      <c r="B7" s="8" t="s">
        <v>8</v>
      </c>
      <c r="C7" s="2" t="s">
        <v>9</v>
      </c>
      <c r="D7" s="2" t="s">
        <v>10</v>
      </c>
    </row>
    <row r="8" spans="1:4" x14ac:dyDescent="0.25">
      <c r="A8" s="17">
        <v>0</v>
      </c>
      <c r="B8" s="17">
        <v>62</v>
      </c>
      <c r="C8" s="3">
        <v>0</v>
      </c>
      <c r="D8" s="3">
        <v>0</v>
      </c>
    </row>
    <row r="9" spans="1:4" x14ac:dyDescent="0.25">
      <c r="A9" s="18">
        <v>5</v>
      </c>
      <c r="B9" s="18">
        <v>62.2</v>
      </c>
      <c r="C9" s="3">
        <f>(B9-B8)/B8</f>
        <v>3.2258064516129492E-3</v>
      </c>
      <c r="D9" s="3">
        <f>(A9*9.8/1000)/(C4)</f>
        <v>2041.6666666666667</v>
      </c>
    </row>
    <row r="10" spans="1:4" x14ac:dyDescent="0.25">
      <c r="A10" s="18">
        <v>105</v>
      </c>
      <c r="B10" s="18">
        <v>63</v>
      </c>
      <c r="C10" s="3">
        <f>(B10-B8)/B8</f>
        <v>1.6129032258064516E-2</v>
      </c>
      <c r="D10" s="3">
        <f>(A10*9.8/1000)/(C4)</f>
        <v>42874.999999999993</v>
      </c>
    </row>
    <row r="11" spans="1:4" x14ac:dyDescent="0.25">
      <c r="A11" s="18">
        <v>155</v>
      </c>
      <c r="B11" s="18">
        <v>64.3</v>
      </c>
      <c r="C11" s="3">
        <f>(B11-B8)/B8</f>
        <v>3.7096774193548343E-2</v>
      </c>
      <c r="D11" s="3">
        <f>(A11*9.8/1000)/(C4)</f>
        <v>63291.666666666664</v>
      </c>
    </row>
    <row r="12" spans="1:4" x14ac:dyDescent="0.25">
      <c r="A12" s="18">
        <v>205</v>
      </c>
      <c r="B12" s="18">
        <v>65.099999999999994</v>
      </c>
      <c r="C12" s="3">
        <f>(B12-B8)/B8</f>
        <v>4.9999999999999906E-2</v>
      </c>
      <c r="D12" s="3">
        <f>(A12*9.8/1000)/(C4)</f>
        <v>83708.333333333343</v>
      </c>
    </row>
    <row r="13" spans="1:4" x14ac:dyDescent="0.25">
      <c r="A13" s="18">
        <v>255</v>
      </c>
      <c r="B13" s="18">
        <v>66</v>
      </c>
      <c r="C13" s="3">
        <f>(B13-B8)/B8</f>
        <v>6.4516129032258063E-2</v>
      </c>
      <c r="D13" s="3">
        <f>(A13*9.8/1000)/(C4)</f>
        <v>104125</v>
      </c>
    </row>
    <row r="14" spans="1:4" x14ac:dyDescent="0.25">
      <c r="A14" s="18">
        <v>305</v>
      </c>
      <c r="B14" s="18">
        <v>66.5</v>
      </c>
      <c r="C14" s="3">
        <f>(B14-B8)/B8</f>
        <v>7.2580645161290328E-2</v>
      </c>
      <c r="D14" s="3">
        <f>(A14*9.8/1000)/(C4)</f>
        <v>124541.66666666666</v>
      </c>
    </row>
    <row r="15" spans="1:4" x14ac:dyDescent="0.25">
      <c r="A15" s="18">
        <v>505</v>
      </c>
      <c r="B15" s="18">
        <v>68</v>
      </c>
      <c r="C15" s="3">
        <f>(B15-B8)/B8</f>
        <v>9.6774193548387094E-2</v>
      </c>
      <c r="D15" s="3">
        <f>(A15*9.8/1000)/(C4)</f>
        <v>206208.33333333331</v>
      </c>
    </row>
    <row r="16" spans="1:4" x14ac:dyDescent="0.25">
      <c r="A16" s="18">
        <v>705</v>
      </c>
      <c r="B16" s="18">
        <v>72</v>
      </c>
      <c r="C16" s="3">
        <f>(B16-B8)/B8</f>
        <v>0.16129032258064516</v>
      </c>
      <c r="D16" s="3">
        <f>(A16*9.8/1000)/(C4)</f>
        <v>287875</v>
      </c>
    </row>
    <row r="17" spans="1:4" x14ac:dyDescent="0.25">
      <c r="A17" s="18">
        <v>805</v>
      </c>
      <c r="B17" s="18">
        <v>74</v>
      </c>
      <c r="C17" s="3">
        <f>(B17-B8)/B8</f>
        <v>0.19354838709677419</v>
      </c>
      <c r="D17" s="3">
        <f>(A17*9.8/1000)/(C4)</f>
        <v>328708.33333333337</v>
      </c>
    </row>
    <row r="18" spans="1:4" x14ac:dyDescent="0.25">
      <c r="A18" s="18">
        <v>905</v>
      </c>
      <c r="B18" s="18">
        <v>75</v>
      </c>
      <c r="C18" s="3">
        <f>(B18-B8)/B8</f>
        <v>0.20967741935483872</v>
      </c>
      <c r="D18" s="3">
        <f>(A18*9.8/1000)/(C4)</f>
        <v>369541.66666666663</v>
      </c>
    </row>
    <row r="20" spans="1:4" x14ac:dyDescent="0.25">
      <c r="A20" s="2" t="s">
        <v>11</v>
      </c>
      <c r="B20" s="13">
        <v>40</v>
      </c>
      <c r="C20" s="2" t="s">
        <v>12</v>
      </c>
      <c r="D20" s="1"/>
    </row>
    <row r="21" spans="1:4" x14ac:dyDescent="0.25">
      <c r="A21" s="2" t="s">
        <v>13</v>
      </c>
      <c r="B21" s="13">
        <v>5</v>
      </c>
      <c r="C21" s="3">
        <f>SLOPE(D8:D18,C8:C18)</f>
        <v>1748024.7272332774</v>
      </c>
      <c r="D21" s="1"/>
    </row>
  </sheetData>
  <phoneticPr fontId="3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C2576-2BF1-44F9-A6CF-55CF52AA38F6}">
  <dimension ref="A1:D21"/>
  <sheetViews>
    <sheetView workbookViewId="0">
      <selection activeCell="F24" sqref="F24"/>
    </sheetView>
  </sheetViews>
  <sheetFormatPr defaultRowHeight="13.8" x14ac:dyDescent="0.25"/>
  <cols>
    <col min="1" max="1" width="19.44140625" customWidth="1"/>
    <col min="2" max="2" width="17.21875" customWidth="1"/>
    <col min="3" max="3" width="17.33203125" customWidth="1"/>
    <col min="4" max="4" width="19.33203125" customWidth="1"/>
  </cols>
  <sheetData>
    <row r="1" spans="1:4" ht="14.4" x14ac:dyDescent="0.3">
      <c r="A1" s="6" t="s">
        <v>0</v>
      </c>
      <c r="B1" s="43" t="s">
        <v>75</v>
      </c>
      <c r="C1" s="1"/>
      <c r="D1" s="1"/>
    </row>
    <row r="2" spans="1:4" ht="14.4" x14ac:dyDescent="0.3">
      <c r="A2" s="9" t="s">
        <v>1</v>
      </c>
      <c r="B2" s="10"/>
      <c r="C2" s="1"/>
      <c r="D2" s="1"/>
    </row>
    <row r="3" spans="1:4" x14ac:dyDescent="0.25">
      <c r="A3" s="11" t="s">
        <v>2</v>
      </c>
      <c r="B3" s="25">
        <v>13.1</v>
      </c>
      <c r="C3" s="4" t="s">
        <v>3</v>
      </c>
      <c r="D3" s="1"/>
    </row>
    <row r="4" spans="1:4" x14ac:dyDescent="0.25">
      <c r="A4" s="11" t="s">
        <v>4</v>
      </c>
      <c r="B4" s="26">
        <v>2.8</v>
      </c>
      <c r="C4" s="5">
        <f>(B3/1000)*(B4/1000)</f>
        <v>3.6679999999999994E-5</v>
      </c>
      <c r="D4" s="1"/>
    </row>
    <row r="5" spans="1:4" x14ac:dyDescent="0.25">
      <c r="A5" s="10"/>
      <c r="B5" s="10"/>
      <c r="C5" s="1"/>
      <c r="D5" s="1"/>
    </row>
    <row r="6" spans="1:4" x14ac:dyDescent="0.25">
      <c r="A6" s="12" t="s">
        <v>5</v>
      </c>
      <c r="B6" s="12" t="s">
        <v>6</v>
      </c>
      <c r="C6" s="1"/>
      <c r="D6" s="1"/>
    </row>
    <row r="7" spans="1:4" x14ac:dyDescent="0.25">
      <c r="A7" s="7" t="s">
        <v>7</v>
      </c>
      <c r="B7" s="8" t="s">
        <v>8</v>
      </c>
      <c r="C7" s="2" t="s">
        <v>9</v>
      </c>
      <c r="D7" s="2" t="s">
        <v>10</v>
      </c>
    </row>
    <row r="8" spans="1:4" x14ac:dyDescent="0.25">
      <c r="A8" s="17">
        <v>0</v>
      </c>
      <c r="B8" s="17">
        <v>76.099999999999994</v>
      </c>
      <c r="C8" s="3">
        <v>0</v>
      </c>
      <c r="D8" s="3">
        <v>0</v>
      </c>
    </row>
    <row r="9" spans="1:4" x14ac:dyDescent="0.25">
      <c r="A9" s="18">
        <v>50</v>
      </c>
      <c r="B9" s="18">
        <v>76.5</v>
      </c>
      <c r="C9" s="3">
        <f>(B9-B8)/B8</f>
        <v>5.2562417871222823E-3</v>
      </c>
      <c r="D9" s="3">
        <f>(A9*9.8/1000)/(C4)</f>
        <v>13358.778625954203</v>
      </c>
    </row>
    <row r="10" spans="1:4" x14ac:dyDescent="0.25">
      <c r="A10" s="18">
        <v>150</v>
      </c>
      <c r="B10" s="18">
        <v>77.099999999999994</v>
      </c>
      <c r="C10" s="3">
        <f>(B10-B8)/B8</f>
        <v>1.314060446780552E-2</v>
      </c>
      <c r="D10" s="3">
        <f>(A10*9.8/1000)/(C4)</f>
        <v>40076.335877862599</v>
      </c>
    </row>
    <row r="11" spans="1:4" x14ac:dyDescent="0.25">
      <c r="A11" s="18">
        <v>250</v>
      </c>
      <c r="B11" s="18">
        <v>77.900000000000006</v>
      </c>
      <c r="C11" s="3">
        <f>(B11-B8)/B8</f>
        <v>2.3653088042050085E-2</v>
      </c>
      <c r="D11" s="3">
        <f>(A11*9.8/1000)/(C4)</f>
        <v>66793.893129771008</v>
      </c>
    </row>
    <row r="12" spans="1:4" x14ac:dyDescent="0.25">
      <c r="A12" s="18">
        <v>350</v>
      </c>
      <c r="B12" s="18">
        <v>78.400000000000006</v>
      </c>
      <c r="C12" s="3">
        <f>(B12-B8)/B8</f>
        <v>3.0223390275952847E-2</v>
      </c>
      <c r="D12" s="3">
        <f>(A12*9.8/1000)/(C4)</f>
        <v>93511.450381679417</v>
      </c>
    </row>
    <row r="13" spans="1:4" x14ac:dyDescent="0.25">
      <c r="A13" s="18">
        <v>450</v>
      </c>
      <c r="B13" s="18">
        <v>79.099999999999994</v>
      </c>
      <c r="C13" s="3">
        <f>(B13-B8)/B8</f>
        <v>3.9421813403416557E-2</v>
      </c>
      <c r="D13" s="3">
        <f>(A13*9.8/1000)/(C4)</f>
        <v>120229.00763358781</v>
      </c>
    </row>
    <row r="14" spans="1:4" x14ac:dyDescent="0.25">
      <c r="A14" s="18">
        <v>550</v>
      </c>
      <c r="B14" s="18">
        <v>80</v>
      </c>
      <c r="C14" s="3">
        <f>(B14-B8)/B8</f>
        <v>5.1248357424441601E-2</v>
      </c>
      <c r="D14" s="3">
        <f>(A14*9.8/1000)/(C4)</f>
        <v>146946.56488549619</v>
      </c>
    </row>
    <row r="15" spans="1:4" x14ac:dyDescent="0.25">
      <c r="A15" s="18">
        <v>650</v>
      </c>
      <c r="B15" s="18">
        <v>81</v>
      </c>
      <c r="C15" s="3">
        <f>(B15-B8)/B8</f>
        <v>6.4388961892247118E-2</v>
      </c>
      <c r="D15" s="3">
        <f>(A15*9.8/1000)/(C4)</f>
        <v>173664.12213740463</v>
      </c>
    </row>
    <row r="16" spans="1:4" x14ac:dyDescent="0.25">
      <c r="A16" s="18">
        <v>750</v>
      </c>
      <c r="B16" s="18">
        <v>82</v>
      </c>
      <c r="C16" s="3">
        <f>(B16-B8)/B8</f>
        <v>7.7529566360052649E-2</v>
      </c>
      <c r="D16" s="3">
        <f>(A16*9.8/1000)/(C4)</f>
        <v>200381.67938931301</v>
      </c>
    </row>
    <row r="17" spans="1:4" x14ac:dyDescent="0.25">
      <c r="A17" s="18">
        <v>850</v>
      </c>
      <c r="B17" s="18">
        <v>83</v>
      </c>
      <c r="C17" s="3">
        <f>(B17-B8)/B8</f>
        <v>9.0670170827858165E-2</v>
      </c>
      <c r="D17" s="3">
        <f>(A17*9.8/1000)/(C4)</f>
        <v>227099.23664122142</v>
      </c>
    </row>
    <row r="18" spans="1:4" x14ac:dyDescent="0.25">
      <c r="A18" s="18">
        <v>950</v>
      </c>
      <c r="B18" s="18">
        <v>84.5</v>
      </c>
      <c r="C18" s="3">
        <f>(B18-B8)/B8</f>
        <v>0.11038107752956644</v>
      </c>
      <c r="D18" s="3">
        <f>(A18*9.8/1000)/(C4)</f>
        <v>253816.79389312983</v>
      </c>
    </row>
    <row r="20" spans="1:4" x14ac:dyDescent="0.25">
      <c r="A20" s="2" t="s">
        <v>11</v>
      </c>
      <c r="B20" s="16">
        <v>40.9</v>
      </c>
      <c r="C20" s="2" t="s">
        <v>12</v>
      </c>
      <c r="D20" s="1"/>
    </row>
    <row r="21" spans="1:4" x14ac:dyDescent="0.25">
      <c r="A21" s="2" t="s">
        <v>13</v>
      </c>
      <c r="B21" s="16">
        <v>5.8</v>
      </c>
      <c r="C21" s="3">
        <f>SLOPE(D8:D18,C8:C18)</f>
        <v>2369937.509649761</v>
      </c>
      <c r="D21" s="1"/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76BEB-7275-42A2-961D-A5F763C977C1}">
  <dimension ref="A1:D21"/>
  <sheetViews>
    <sheetView workbookViewId="0">
      <selection activeCell="C28" sqref="C28"/>
    </sheetView>
  </sheetViews>
  <sheetFormatPr defaultRowHeight="13.8" x14ac:dyDescent="0.25"/>
  <cols>
    <col min="1" max="1" width="22.33203125" customWidth="1"/>
    <col min="2" max="2" width="21.6640625" customWidth="1"/>
    <col min="3" max="3" width="22.44140625" customWidth="1"/>
    <col min="4" max="4" width="16" customWidth="1"/>
  </cols>
  <sheetData>
    <row r="1" spans="1:4" ht="14.4" x14ac:dyDescent="0.3">
      <c r="A1" s="6" t="s">
        <v>0</v>
      </c>
      <c r="B1" s="43" t="s">
        <v>24</v>
      </c>
      <c r="C1" s="1"/>
      <c r="D1" s="1"/>
    </row>
    <row r="2" spans="1:4" ht="14.4" x14ac:dyDescent="0.3">
      <c r="A2" s="9" t="s">
        <v>1</v>
      </c>
      <c r="B2" s="10"/>
      <c r="C2" s="1"/>
      <c r="D2" s="1"/>
    </row>
    <row r="3" spans="1:4" x14ac:dyDescent="0.25">
      <c r="A3" s="11" t="s">
        <v>2</v>
      </c>
      <c r="B3" s="25">
        <v>72</v>
      </c>
      <c r="C3" s="4" t="s">
        <v>3</v>
      </c>
      <c r="D3" s="1"/>
    </row>
    <row r="4" spans="1:4" x14ac:dyDescent="0.25">
      <c r="A4" s="11" t="s">
        <v>4</v>
      </c>
      <c r="B4" s="26">
        <v>3.1</v>
      </c>
      <c r="C4" s="5">
        <f>(B3/1000)*(B4/1000)</f>
        <v>2.2319999999999998E-4</v>
      </c>
      <c r="D4" s="1"/>
    </row>
    <row r="5" spans="1:4" x14ac:dyDescent="0.25">
      <c r="A5" s="10"/>
      <c r="B5" s="10"/>
      <c r="C5" s="1"/>
      <c r="D5" s="1"/>
    </row>
    <row r="6" spans="1:4" x14ac:dyDescent="0.25">
      <c r="A6" s="12" t="s">
        <v>5</v>
      </c>
      <c r="B6" s="12" t="s">
        <v>6</v>
      </c>
      <c r="C6" s="1"/>
      <c r="D6" s="1"/>
    </row>
    <row r="7" spans="1:4" x14ac:dyDescent="0.25">
      <c r="A7" s="7" t="s">
        <v>7</v>
      </c>
      <c r="B7" s="8" t="s">
        <v>8</v>
      </c>
      <c r="C7" s="2" t="s">
        <v>9</v>
      </c>
      <c r="D7" s="2" t="s">
        <v>10</v>
      </c>
    </row>
    <row r="8" spans="1:4" x14ac:dyDescent="0.25">
      <c r="A8" s="17">
        <v>0</v>
      </c>
      <c r="B8" s="17">
        <v>72.099999999999994</v>
      </c>
      <c r="C8" s="3">
        <v>0</v>
      </c>
      <c r="D8" s="3">
        <v>0</v>
      </c>
    </row>
    <row r="9" spans="1:4" x14ac:dyDescent="0.25">
      <c r="A9" s="18">
        <v>15.73</v>
      </c>
      <c r="B9" s="18">
        <v>72.8</v>
      </c>
      <c r="C9" s="3">
        <f>(B9-B8)/B8</f>
        <v>9.7087378640777107E-3</v>
      </c>
      <c r="D9" s="3">
        <f>(A9*9.8/1000)/(C4)</f>
        <v>690.65412186379945</v>
      </c>
    </row>
    <row r="10" spans="1:4" x14ac:dyDescent="0.25">
      <c r="A10" s="18">
        <v>65.41</v>
      </c>
      <c r="B10" s="18">
        <v>74</v>
      </c>
      <c r="C10" s="3">
        <f>(B10-B8)/B8</f>
        <v>2.63522884882109E-2</v>
      </c>
      <c r="D10" s="3">
        <f>(A10*9.8/1000)/(C4)</f>
        <v>2871.9444444444448</v>
      </c>
    </row>
    <row r="11" spans="1:4" x14ac:dyDescent="0.25">
      <c r="A11" s="18">
        <v>114.55</v>
      </c>
      <c r="B11" s="18">
        <v>75.900000000000006</v>
      </c>
      <c r="C11" s="3">
        <f>(B11-B8)/B8</f>
        <v>5.2704576976421801E-2</v>
      </c>
      <c r="D11" s="3">
        <f>(A11*9.8/1000)/(C4)</f>
        <v>5029.525089605736</v>
      </c>
    </row>
    <row r="12" spans="1:4" x14ac:dyDescent="0.25">
      <c r="A12" s="18">
        <v>164.55</v>
      </c>
      <c r="B12" s="18">
        <v>78.5</v>
      </c>
      <c r="C12" s="3">
        <f>(B12-B8)/B8</f>
        <v>8.876560332871021E-2</v>
      </c>
      <c r="D12" s="3">
        <f>(A12*9.8/1000)/(C4)</f>
        <v>7224.8655913978509</v>
      </c>
    </row>
    <row r="13" spans="1:4" x14ac:dyDescent="0.25">
      <c r="A13" s="18">
        <v>213.47</v>
      </c>
      <c r="B13" s="18">
        <v>80.900000000000006</v>
      </c>
      <c r="C13" s="3">
        <f>(B13-B8)/B8</f>
        <v>0.12205270457697659</v>
      </c>
      <c r="D13" s="3">
        <f>(A13*9.8/1000)/(C4)</f>
        <v>9372.7867383512585</v>
      </c>
    </row>
    <row r="14" spans="1:4" x14ac:dyDescent="0.25">
      <c r="A14" s="18">
        <v>263.47000000000003</v>
      </c>
      <c r="B14" s="18">
        <v>81.099999999999994</v>
      </c>
      <c r="C14" s="3">
        <f>(B14-B8)/B8</f>
        <v>0.12482662968099863</v>
      </c>
      <c r="D14" s="3">
        <f>(A14*9.8/1000)/(C4)</f>
        <v>11568.127240143371</v>
      </c>
    </row>
    <row r="15" spans="1:4" x14ac:dyDescent="0.25">
      <c r="A15" s="18">
        <v>313.39999999999998</v>
      </c>
      <c r="B15" s="18">
        <v>82.3</v>
      </c>
      <c r="C15" s="3">
        <f>(B15-B8)/B8</f>
        <v>0.14147018030513181</v>
      </c>
      <c r="D15" s="3">
        <f>(A15*9.8/1000)/(C4)</f>
        <v>13760.394265232977</v>
      </c>
    </row>
    <row r="16" spans="1:4" x14ac:dyDescent="0.25">
      <c r="A16" s="18">
        <v>360.77</v>
      </c>
      <c r="B16" s="18">
        <v>85.2</v>
      </c>
      <c r="C16" s="3">
        <f>(B16-B8)/B8</f>
        <v>0.18169209431345368</v>
      </c>
      <c r="D16" s="3">
        <f>(A16*9.8/1000)/(C4)</f>
        <v>15840.259856630826</v>
      </c>
    </row>
    <row r="17" spans="1:4" x14ac:dyDescent="0.25">
      <c r="A17" s="18">
        <v>410.7</v>
      </c>
      <c r="B17" s="18">
        <v>86.1</v>
      </c>
      <c r="C17" s="3">
        <f>(B17-B8)/B8</f>
        <v>0.19417475728155342</v>
      </c>
      <c r="D17" s="3">
        <f>(A17*9.8/1000)/(C4)</f>
        <v>18032.526881720434</v>
      </c>
    </row>
    <row r="18" spans="1:4" x14ac:dyDescent="0.25">
      <c r="A18" s="18">
        <v>460.7</v>
      </c>
      <c r="B18" s="18">
        <v>88.2</v>
      </c>
      <c r="C18" s="3">
        <f>(B18-B8)/B8</f>
        <v>0.22330097087378653</v>
      </c>
      <c r="D18" s="3">
        <f>(A18*9.8/1000)/(C4)</f>
        <v>20227.867383512548</v>
      </c>
    </row>
    <row r="20" spans="1:4" x14ac:dyDescent="0.25">
      <c r="A20" s="2" t="s">
        <v>11</v>
      </c>
      <c r="B20" s="16">
        <v>39.94</v>
      </c>
      <c r="C20" s="2" t="s">
        <v>12</v>
      </c>
      <c r="D20" s="1"/>
    </row>
    <row r="21" spans="1:4" x14ac:dyDescent="0.25">
      <c r="A21" s="2" t="s">
        <v>13</v>
      </c>
      <c r="B21" s="16">
        <v>2.98</v>
      </c>
      <c r="C21" s="3">
        <f>SLOPE(D8:D18,C8:C18)</f>
        <v>90308.553763149321</v>
      </c>
      <c r="D21" s="1"/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A2699-44E5-4E8A-82D0-B46CC061897D}">
  <dimension ref="A1:D21"/>
  <sheetViews>
    <sheetView workbookViewId="0">
      <selection activeCell="C9" sqref="C9"/>
    </sheetView>
  </sheetViews>
  <sheetFormatPr defaultRowHeight="13.8" x14ac:dyDescent="0.25"/>
  <cols>
    <col min="1" max="1" width="17" customWidth="1"/>
    <col min="2" max="2" width="14.33203125" customWidth="1"/>
    <col min="3" max="4" width="17.21875" customWidth="1"/>
  </cols>
  <sheetData>
    <row r="1" spans="1:4" ht="14.4" x14ac:dyDescent="0.3">
      <c r="A1" s="6" t="s">
        <v>0</v>
      </c>
      <c r="B1" s="43" t="s">
        <v>25</v>
      </c>
      <c r="C1" s="1"/>
      <c r="D1" s="1"/>
    </row>
    <row r="2" spans="1:4" ht="14.4" x14ac:dyDescent="0.3">
      <c r="A2" s="9" t="s">
        <v>1</v>
      </c>
      <c r="B2" s="10"/>
      <c r="C2" s="1"/>
      <c r="D2" s="1"/>
    </row>
    <row r="3" spans="1:4" x14ac:dyDescent="0.25">
      <c r="A3" s="11" t="s">
        <v>2</v>
      </c>
      <c r="B3" s="25">
        <v>12.3</v>
      </c>
      <c r="C3" s="4" t="s">
        <v>3</v>
      </c>
      <c r="D3" s="1"/>
    </row>
    <row r="4" spans="1:4" x14ac:dyDescent="0.25">
      <c r="A4" s="11" t="s">
        <v>4</v>
      </c>
      <c r="B4" s="26">
        <v>2.1</v>
      </c>
      <c r="C4" s="5">
        <f>(B3/1000)*(B4/1000)</f>
        <v>2.5830000000000005E-5</v>
      </c>
      <c r="D4" s="1"/>
    </row>
    <row r="5" spans="1:4" x14ac:dyDescent="0.25">
      <c r="A5" s="10"/>
      <c r="B5" s="10"/>
      <c r="C5" s="1"/>
      <c r="D5" s="1"/>
    </row>
    <row r="6" spans="1:4" x14ac:dyDescent="0.25">
      <c r="A6" s="12" t="s">
        <v>5</v>
      </c>
      <c r="B6" s="12" t="s">
        <v>6</v>
      </c>
      <c r="C6" s="1"/>
      <c r="D6" s="1"/>
    </row>
    <row r="7" spans="1:4" x14ac:dyDescent="0.25">
      <c r="A7" s="7" t="s">
        <v>7</v>
      </c>
      <c r="B7" s="8" t="s">
        <v>8</v>
      </c>
      <c r="C7" s="2" t="s">
        <v>9</v>
      </c>
      <c r="D7" s="2" t="s">
        <v>10</v>
      </c>
    </row>
    <row r="8" spans="1:4" x14ac:dyDescent="0.25">
      <c r="A8" s="17">
        <v>0</v>
      </c>
      <c r="B8" s="17">
        <v>75</v>
      </c>
      <c r="C8" s="3">
        <v>0</v>
      </c>
      <c r="D8" s="3">
        <v>0</v>
      </c>
    </row>
    <row r="9" spans="1:4" x14ac:dyDescent="0.25">
      <c r="A9" s="18">
        <v>8.3000000000000007</v>
      </c>
      <c r="B9" s="18">
        <v>75.400000000000006</v>
      </c>
      <c r="C9" s="3">
        <f>(B9-B8)/B8</f>
        <v>5.3333333333334095E-3</v>
      </c>
      <c r="D9" s="3">
        <f>(A9*9.8/1000)/(C4)</f>
        <v>3149.0514905149053</v>
      </c>
    </row>
    <row r="10" spans="1:4" x14ac:dyDescent="0.25">
      <c r="A10" s="18">
        <v>58.3</v>
      </c>
      <c r="B10" s="18">
        <v>76.099999999999994</v>
      </c>
      <c r="C10" s="3">
        <f>(B10-B8)/B8</f>
        <v>1.466666666666659E-2</v>
      </c>
      <c r="D10" s="3">
        <f>(A10*9.8/1000)/(C4)</f>
        <v>22119.241192411922</v>
      </c>
    </row>
    <row r="11" spans="1:4" x14ac:dyDescent="0.25">
      <c r="A11" s="18">
        <v>108.3</v>
      </c>
      <c r="B11" s="18">
        <v>77</v>
      </c>
      <c r="C11" s="3">
        <f>(B11-B8)/B8</f>
        <v>2.6666666666666668E-2</v>
      </c>
      <c r="D11" s="3">
        <f>(A11*9.8/1000)/(C4)</f>
        <v>41089.430894308942</v>
      </c>
    </row>
    <row r="12" spans="1:4" x14ac:dyDescent="0.25">
      <c r="A12" s="18">
        <v>158.30000000000001</v>
      </c>
      <c r="B12" s="18">
        <v>78.900000000000006</v>
      </c>
      <c r="C12" s="3">
        <f>(B12-B8)/B8</f>
        <v>5.2000000000000074E-2</v>
      </c>
      <c r="D12" s="3">
        <f>(A12*9.8/1000)/(C4)</f>
        <v>60059.620596205954</v>
      </c>
    </row>
    <row r="13" spans="1:4" x14ac:dyDescent="0.25">
      <c r="A13" s="18">
        <v>208.5</v>
      </c>
      <c r="B13" s="18">
        <v>80.099999999999994</v>
      </c>
      <c r="C13" s="3">
        <f>(B13-B8)/B8</f>
        <v>6.7999999999999922E-2</v>
      </c>
      <c r="D13" s="3">
        <f>(A13*9.8/1000)/(C4)</f>
        <v>79105.691056910568</v>
      </c>
    </row>
    <row r="14" spans="1:4" x14ac:dyDescent="0.25">
      <c r="A14" s="18">
        <v>257.5</v>
      </c>
      <c r="B14" s="18">
        <v>81</v>
      </c>
      <c r="C14" s="3">
        <f>(B14-B8)/B8</f>
        <v>0.08</v>
      </c>
      <c r="D14" s="3">
        <f>(A14*9.8/1000)/(C4)</f>
        <v>97696.476964769623</v>
      </c>
    </row>
    <row r="15" spans="1:4" x14ac:dyDescent="0.25">
      <c r="A15" s="18">
        <v>307.5</v>
      </c>
      <c r="B15" s="18">
        <v>82.3</v>
      </c>
      <c r="C15" s="3">
        <f>(B15-B8)/B8</f>
        <v>9.73333333333333E-2</v>
      </c>
      <c r="D15" s="3">
        <f>(A15*9.8/1000)/(C4)</f>
        <v>116666.66666666664</v>
      </c>
    </row>
    <row r="16" spans="1:4" x14ac:dyDescent="0.25">
      <c r="A16" s="18">
        <v>357.5</v>
      </c>
      <c r="B16" s="18">
        <v>84</v>
      </c>
      <c r="C16" s="3">
        <f>(B16-B8)/B8</f>
        <v>0.12</v>
      </c>
      <c r="D16" s="3">
        <f>(A16*9.8/1000)/(C4)</f>
        <v>135636.85636856366</v>
      </c>
    </row>
    <row r="17" spans="1:4" x14ac:dyDescent="0.25">
      <c r="A17" s="18">
        <v>408.3</v>
      </c>
      <c r="B17" s="18">
        <v>85.1</v>
      </c>
      <c r="C17" s="3">
        <f>(B17-B8)/B8</f>
        <v>0.1346666666666666</v>
      </c>
      <c r="D17" s="3">
        <f>(A17*9.8/1000)/(C4)</f>
        <v>154910.56910569104</v>
      </c>
    </row>
    <row r="18" spans="1:4" x14ac:dyDescent="0.25">
      <c r="A18" s="18">
        <v>458.3</v>
      </c>
      <c r="B18" s="18">
        <v>86.1</v>
      </c>
      <c r="C18" s="3">
        <f>(B18-B8)/B8</f>
        <v>0.14799999999999994</v>
      </c>
      <c r="D18" s="3">
        <f>(A18*9.8/1000)/(C4)</f>
        <v>173880.75880758805</v>
      </c>
    </row>
    <row r="20" spans="1:4" x14ac:dyDescent="0.25">
      <c r="A20" s="2" t="s">
        <v>11</v>
      </c>
      <c r="B20" s="13"/>
      <c r="C20" s="2" t="s">
        <v>12</v>
      </c>
      <c r="D20" s="1"/>
    </row>
    <row r="21" spans="1:4" x14ac:dyDescent="0.25">
      <c r="A21" s="2" t="s">
        <v>13</v>
      </c>
      <c r="B21" s="13"/>
      <c r="C21" s="3">
        <f>SLOPE(D8:D18,C8:C18)</f>
        <v>1144867.2595115744</v>
      </c>
      <c r="D21" s="1"/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1884-1E45-4C92-B896-06B7F777B70E}">
  <dimension ref="A1:D21"/>
  <sheetViews>
    <sheetView workbookViewId="0">
      <selection activeCell="B20" sqref="B20:B21"/>
    </sheetView>
  </sheetViews>
  <sheetFormatPr defaultRowHeight="13.8" x14ac:dyDescent="0.25"/>
  <cols>
    <col min="1" max="1" width="20.88671875" customWidth="1"/>
    <col min="2" max="2" width="17.5546875" customWidth="1"/>
    <col min="3" max="3" width="17.88671875" customWidth="1"/>
    <col min="4" max="4" width="23.44140625" customWidth="1"/>
  </cols>
  <sheetData>
    <row r="1" spans="1:4" ht="14.4" x14ac:dyDescent="0.3">
      <c r="A1" s="6" t="s">
        <v>0</v>
      </c>
      <c r="B1" s="43" t="s">
        <v>26</v>
      </c>
      <c r="C1" s="1"/>
      <c r="D1" s="1"/>
    </row>
    <row r="2" spans="1:4" ht="14.4" x14ac:dyDescent="0.3">
      <c r="A2" s="9" t="s">
        <v>1</v>
      </c>
      <c r="B2" s="10"/>
      <c r="C2" s="1"/>
      <c r="D2" s="1"/>
    </row>
    <row r="3" spans="1:4" x14ac:dyDescent="0.25">
      <c r="A3" s="11" t="s">
        <v>2</v>
      </c>
      <c r="B3" s="25">
        <v>13.1</v>
      </c>
      <c r="C3" s="4" t="s">
        <v>3</v>
      </c>
      <c r="D3" s="1"/>
    </row>
    <row r="4" spans="1:4" x14ac:dyDescent="0.25">
      <c r="A4" s="11" t="s">
        <v>4</v>
      </c>
      <c r="B4" s="26">
        <v>2</v>
      </c>
      <c r="C4" s="5">
        <f>(B3/1000)*(B4/1000)</f>
        <v>2.6199999999999996E-5</v>
      </c>
      <c r="D4" s="1"/>
    </row>
    <row r="5" spans="1:4" x14ac:dyDescent="0.25">
      <c r="A5" s="10"/>
      <c r="B5" s="10"/>
      <c r="C5" s="1"/>
      <c r="D5" s="1"/>
    </row>
    <row r="6" spans="1:4" x14ac:dyDescent="0.25">
      <c r="A6" s="12" t="s">
        <v>5</v>
      </c>
      <c r="B6" s="12" t="s">
        <v>6</v>
      </c>
      <c r="C6" s="1"/>
      <c r="D6" s="1"/>
    </row>
    <row r="7" spans="1:4" x14ac:dyDescent="0.25">
      <c r="A7" s="14" t="s">
        <v>7</v>
      </c>
      <c r="B7" s="15" t="s">
        <v>8</v>
      </c>
      <c r="C7" s="2" t="s">
        <v>9</v>
      </c>
      <c r="D7" s="2" t="s">
        <v>10</v>
      </c>
    </row>
    <row r="8" spans="1:4" x14ac:dyDescent="0.25">
      <c r="A8" s="17">
        <v>0</v>
      </c>
      <c r="B8" s="17">
        <v>72.900000000000006</v>
      </c>
      <c r="C8" s="3">
        <v>0</v>
      </c>
      <c r="D8" s="3">
        <v>0</v>
      </c>
    </row>
    <row r="9" spans="1:4" x14ac:dyDescent="0.25">
      <c r="A9" s="18">
        <v>58.3</v>
      </c>
      <c r="B9" s="18">
        <v>73.3</v>
      </c>
      <c r="C9" s="3">
        <f>(B9-B8)/B8</f>
        <v>5.4869684499312954E-3</v>
      </c>
      <c r="D9" s="3">
        <f>(A9*9.8/1000)/(C4)</f>
        <v>21806.87022900764</v>
      </c>
    </row>
    <row r="10" spans="1:4" x14ac:dyDescent="0.25">
      <c r="A10" s="18">
        <v>108.3</v>
      </c>
      <c r="B10" s="18">
        <v>73.599999999999994</v>
      </c>
      <c r="C10" s="3">
        <f>(B10-B8)/B8</f>
        <v>9.6021947873798155E-3</v>
      </c>
      <c r="D10" s="3">
        <f>(A10*9.8/1000)/(C4)</f>
        <v>40509.160305343525</v>
      </c>
    </row>
    <row r="11" spans="1:4" x14ac:dyDescent="0.25">
      <c r="A11" s="18">
        <v>158.30000000000001</v>
      </c>
      <c r="B11" s="18">
        <v>74.099999999999994</v>
      </c>
      <c r="C11" s="3">
        <f>(B11-B8)/B8</f>
        <v>1.646090534979408E-2</v>
      </c>
      <c r="D11" s="3">
        <f>(A11*9.8/1000)/(C4)</f>
        <v>59211.450381679402</v>
      </c>
    </row>
    <row r="12" spans="1:4" x14ac:dyDescent="0.25">
      <c r="A12" s="18">
        <v>208.3</v>
      </c>
      <c r="B12" s="18">
        <v>74.599999999999994</v>
      </c>
      <c r="C12" s="3">
        <f>(B12-B8)/B8</f>
        <v>2.3319615912208345E-2</v>
      </c>
      <c r="D12" s="3">
        <f>(A12*9.8/1000)/(C4)</f>
        <v>77913.740458015294</v>
      </c>
    </row>
    <row r="13" spans="1:4" x14ac:dyDescent="0.25">
      <c r="A13" s="18">
        <v>258.3</v>
      </c>
      <c r="B13" s="18">
        <v>75.099999999999994</v>
      </c>
      <c r="C13" s="3">
        <f>(B13-B8)/B8</f>
        <v>3.0178326474622614E-2</v>
      </c>
      <c r="D13" s="3">
        <f>(A13*9.8/1000)/(C4)</f>
        <v>96616.030534351157</v>
      </c>
    </row>
    <row r="14" spans="1:4" x14ac:dyDescent="0.25">
      <c r="A14" s="18">
        <v>308.3</v>
      </c>
      <c r="B14" s="18">
        <v>75.8</v>
      </c>
      <c r="C14" s="3">
        <f>(B14-B8)/B8</f>
        <v>3.978052126200262E-2</v>
      </c>
      <c r="D14" s="3">
        <f>(A14*9.8/1000)/(C4)</f>
        <v>115318.32061068705</v>
      </c>
    </row>
    <row r="15" spans="1:4" x14ac:dyDescent="0.25">
      <c r="A15" s="18">
        <v>358.5</v>
      </c>
      <c r="B15" s="18">
        <v>76.2</v>
      </c>
      <c r="C15" s="3">
        <f>(B15-B8)/B8</f>
        <v>4.5267489711934117E-2</v>
      </c>
      <c r="D15" s="3">
        <f>(A15*9.8/1000)/(C4)</f>
        <v>134095.41984732827</v>
      </c>
    </row>
    <row r="16" spans="1:4" x14ac:dyDescent="0.25">
      <c r="A16" s="18">
        <v>408.3</v>
      </c>
      <c r="B16" s="18">
        <v>76.8</v>
      </c>
      <c r="C16" s="3">
        <f>(B16-B8)/B8</f>
        <v>5.3497942386831157E-2</v>
      </c>
      <c r="D16" s="3">
        <f>(A16*9.8/1000)/(C4)</f>
        <v>152722.90076335883</v>
      </c>
    </row>
    <row r="17" spans="1:4" x14ac:dyDescent="0.25">
      <c r="A17" s="18">
        <v>458.3</v>
      </c>
      <c r="B17" s="18">
        <v>77.2</v>
      </c>
      <c r="C17" s="3">
        <f>(B17-B8)/B8</f>
        <v>5.8984910836762647E-2</v>
      </c>
      <c r="D17" s="3">
        <f>(A17*9.8/1000)/(C4)</f>
        <v>171425.1908396947</v>
      </c>
    </row>
    <row r="18" spans="1:4" x14ac:dyDescent="0.25">
      <c r="A18" s="18">
        <v>508.3</v>
      </c>
      <c r="B18" s="18">
        <v>77.900000000000006</v>
      </c>
      <c r="C18" s="3">
        <f>(B18-B8)/B8</f>
        <v>6.858710562414265E-2</v>
      </c>
      <c r="D18" s="3">
        <f>(A18*9.8/1000)/(C4)</f>
        <v>190127.48091603056</v>
      </c>
    </row>
    <row r="20" spans="1:4" x14ac:dyDescent="0.25">
      <c r="A20" s="2" t="s">
        <v>11</v>
      </c>
      <c r="B20" s="19"/>
      <c r="C20" s="2" t="s">
        <v>12</v>
      </c>
      <c r="D20" s="1"/>
    </row>
    <row r="21" spans="1:4" x14ac:dyDescent="0.25">
      <c r="A21" s="2" t="s">
        <v>13</v>
      </c>
      <c r="B21" s="19"/>
      <c r="C21" s="3">
        <f>SLOPE(D8:D18,C8:C18)</f>
        <v>2702973.7255279673</v>
      </c>
      <c r="D21" s="1"/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3E278-6A38-415D-8A63-FDCF5DC62061}">
  <dimension ref="A1:D21"/>
  <sheetViews>
    <sheetView workbookViewId="0">
      <selection activeCell="E27" sqref="E27"/>
    </sheetView>
  </sheetViews>
  <sheetFormatPr defaultRowHeight="13.8" x14ac:dyDescent="0.25"/>
  <cols>
    <col min="1" max="1" width="16.44140625" customWidth="1"/>
    <col min="2" max="2" width="17.6640625" customWidth="1"/>
    <col min="3" max="3" width="18.21875" customWidth="1"/>
    <col min="4" max="4" width="18.88671875" customWidth="1"/>
  </cols>
  <sheetData>
    <row r="1" spans="1:4" ht="14.4" x14ac:dyDescent="0.3">
      <c r="A1" s="6" t="s">
        <v>0</v>
      </c>
      <c r="B1" s="43" t="s">
        <v>48</v>
      </c>
      <c r="C1" s="1"/>
      <c r="D1" s="1"/>
    </row>
    <row r="2" spans="1:4" ht="14.4" x14ac:dyDescent="0.3">
      <c r="A2" s="9" t="s">
        <v>1</v>
      </c>
      <c r="B2" s="10"/>
      <c r="C2" s="1"/>
      <c r="D2" s="1"/>
    </row>
    <row r="3" spans="1:4" x14ac:dyDescent="0.25">
      <c r="A3" s="11" t="s">
        <v>2</v>
      </c>
      <c r="B3" s="44" t="s">
        <v>46</v>
      </c>
      <c r="C3" s="4" t="s">
        <v>3</v>
      </c>
      <c r="D3" s="1"/>
    </row>
    <row r="4" spans="1:4" x14ac:dyDescent="0.25">
      <c r="A4" s="11" t="s">
        <v>4</v>
      </c>
      <c r="B4" s="45" t="s">
        <v>47</v>
      </c>
      <c r="C4" s="5">
        <f>(B3/1000)*(B4/1000)</f>
        <v>3.8999999999999999E-5</v>
      </c>
      <c r="D4" s="1"/>
    </row>
    <row r="5" spans="1:4" x14ac:dyDescent="0.25">
      <c r="A5" s="10"/>
      <c r="B5" s="10"/>
      <c r="C5" s="1"/>
      <c r="D5" s="1"/>
    </row>
    <row r="6" spans="1:4" x14ac:dyDescent="0.25">
      <c r="A6" s="12" t="s">
        <v>5</v>
      </c>
      <c r="B6" s="12" t="s">
        <v>6</v>
      </c>
      <c r="C6" s="1"/>
      <c r="D6" s="1"/>
    </row>
    <row r="7" spans="1:4" x14ac:dyDescent="0.25">
      <c r="A7" s="7" t="s">
        <v>7</v>
      </c>
      <c r="B7" s="8" t="s">
        <v>8</v>
      </c>
      <c r="C7" s="2" t="s">
        <v>9</v>
      </c>
      <c r="D7" s="2" t="s">
        <v>10</v>
      </c>
    </row>
    <row r="8" spans="1:4" x14ac:dyDescent="0.25">
      <c r="A8" s="23">
        <v>0</v>
      </c>
      <c r="B8" s="23" t="s">
        <v>27</v>
      </c>
      <c r="C8" s="3">
        <v>0</v>
      </c>
      <c r="D8" s="3">
        <v>0</v>
      </c>
    </row>
    <row r="9" spans="1:4" x14ac:dyDescent="0.25">
      <c r="A9" s="24" t="s">
        <v>28</v>
      </c>
      <c r="B9" s="24" t="s">
        <v>29</v>
      </c>
      <c r="C9" s="3">
        <f>(B9-B8)/B8</f>
        <v>1.591895803183804E-2</v>
      </c>
      <c r="D9" s="3">
        <f>(A9*9.8/1000)/(C4)</f>
        <v>14353.230769230771</v>
      </c>
    </row>
    <row r="10" spans="1:4" x14ac:dyDescent="0.25">
      <c r="A10" s="24" t="s">
        <v>30</v>
      </c>
      <c r="B10" s="24" t="s">
        <v>31</v>
      </c>
      <c r="C10" s="3">
        <f>(B10-B8)/B8</f>
        <v>3.3285094066570355E-2</v>
      </c>
      <c r="D10" s="3">
        <f>(A10*9.8/1000)/(C4)</f>
        <v>39561.846153846156</v>
      </c>
    </row>
    <row r="11" spans="1:4" x14ac:dyDescent="0.25">
      <c r="A11" s="24" t="s">
        <v>32</v>
      </c>
      <c r="B11" s="24" t="s">
        <v>19</v>
      </c>
      <c r="C11" s="3">
        <f>(B11-B8)/B8</f>
        <v>4.3415340086830685E-2</v>
      </c>
      <c r="D11" s="3">
        <f>(A11*9.8/1000)/(C4)</f>
        <v>64672.461538461546</v>
      </c>
    </row>
    <row r="12" spans="1:4" x14ac:dyDescent="0.25">
      <c r="A12" s="24" t="s">
        <v>33</v>
      </c>
      <c r="B12" s="24" t="s">
        <v>34</v>
      </c>
      <c r="C12" s="3">
        <f>(B12-B8)/B8</f>
        <v>5.4992764109985701E-2</v>
      </c>
      <c r="D12" s="3">
        <f>(A12*9.8/1000)/(C4)</f>
        <v>89813.23076923078</v>
      </c>
    </row>
    <row r="13" spans="1:4" x14ac:dyDescent="0.25">
      <c r="A13" s="24" t="s">
        <v>35</v>
      </c>
      <c r="B13" s="24" t="s">
        <v>36</v>
      </c>
      <c r="C13" s="3">
        <f>(B13-B8)/B8</f>
        <v>7.3806078147612281E-2</v>
      </c>
      <c r="D13" s="3">
        <f>(A13*9.8/1000)/(C4)</f>
        <v>139891.23076923078</v>
      </c>
    </row>
    <row r="14" spans="1:4" x14ac:dyDescent="0.25">
      <c r="A14" s="24" t="s">
        <v>37</v>
      </c>
      <c r="B14" s="24" t="s">
        <v>38</v>
      </c>
      <c r="C14" s="3">
        <f>(B14-B8)/B8</f>
        <v>0.11287988422575994</v>
      </c>
      <c r="D14" s="3">
        <f>(A14*9.8/1000)/(C4)</f>
        <v>190155.1794871795</v>
      </c>
    </row>
    <row r="15" spans="1:4" x14ac:dyDescent="0.25">
      <c r="A15" s="24" t="s">
        <v>39</v>
      </c>
      <c r="B15" s="24" t="s">
        <v>20</v>
      </c>
      <c r="C15" s="3">
        <f>(B15-B8)/B8</f>
        <v>0.11577424023154849</v>
      </c>
      <c r="D15" s="3">
        <f>(A15*9.8/1000)/(C4)</f>
        <v>215280.87179487184</v>
      </c>
    </row>
    <row r="16" spans="1:4" x14ac:dyDescent="0.25">
      <c r="A16" s="24" t="s">
        <v>40</v>
      </c>
      <c r="B16" s="24" t="s">
        <v>41</v>
      </c>
      <c r="C16" s="3">
        <f>(B16-B8)/B8</f>
        <v>0.13169319826338652</v>
      </c>
      <c r="D16" s="3">
        <f>(A16*9.8/1000)/(C4)</f>
        <v>227819.84615384616</v>
      </c>
    </row>
    <row r="17" spans="1:4" x14ac:dyDescent="0.25">
      <c r="A17" s="24" t="s">
        <v>42</v>
      </c>
      <c r="B17" s="24" t="s">
        <v>43</v>
      </c>
      <c r="C17" s="3">
        <f>(B17-B8)/B8</f>
        <v>0.16353111432706241</v>
      </c>
      <c r="D17" s="3">
        <f>(A17*9.8/1000)/(C4)</f>
        <v>252963.12820512828</v>
      </c>
    </row>
    <row r="18" spans="1:4" x14ac:dyDescent="0.25">
      <c r="A18" s="24" t="s">
        <v>44</v>
      </c>
      <c r="B18" s="24" t="s">
        <v>45</v>
      </c>
      <c r="C18" s="3">
        <f>(B18-B8)/B8</f>
        <v>0.17655571635311149</v>
      </c>
      <c r="D18" s="3">
        <f>(A18*9.8/1000)/(C4)</f>
        <v>278088.82051282056</v>
      </c>
    </row>
    <row r="20" spans="1:4" x14ac:dyDescent="0.25">
      <c r="A20" s="2" t="s">
        <v>11</v>
      </c>
      <c r="B20" s="20" t="s">
        <v>14</v>
      </c>
      <c r="C20" s="2" t="s">
        <v>12</v>
      </c>
      <c r="D20" s="1"/>
    </row>
    <row r="21" spans="1:4" x14ac:dyDescent="0.25">
      <c r="A21" s="2" t="s">
        <v>13</v>
      </c>
      <c r="B21" s="20" t="s">
        <v>15</v>
      </c>
      <c r="C21" s="3">
        <f>SLOPE(D8:D18,C8:C18)</f>
        <v>1664861.0517434899</v>
      </c>
      <c r="D21" s="1"/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FBEA5-757B-42DB-876A-90E60E049BA3}">
  <dimension ref="A1:D21"/>
  <sheetViews>
    <sheetView workbookViewId="0">
      <selection activeCell="D25" sqref="D25"/>
    </sheetView>
  </sheetViews>
  <sheetFormatPr defaultRowHeight="13.8" x14ac:dyDescent="0.25"/>
  <cols>
    <col min="1" max="1" width="20.6640625" customWidth="1"/>
    <col min="2" max="2" width="19.6640625" customWidth="1"/>
    <col min="3" max="3" width="18.33203125" customWidth="1"/>
    <col min="4" max="4" width="23.6640625" customWidth="1"/>
  </cols>
  <sheetData>
    <row r="1" spans="1:4" ht="14.4" x14ac:dyDescent="0.3">
      <c r="A1" s="6" t="s">
        <v>0</v>
      </c>
      <c r="B1" s="43" t="s">
        <v>49</v>
      </c>
      <c r="C1" s="1"/>
      <c r="D1" s="1"/>
    </row>
    <row r="2" spans="1:4" ht="14.4" x14ac:dyDescent="0.3">
      <c r="A2" s="9" t="s">
        <v>1</v>
      </c>
      <c r="B2" s="10"/>
      <c r="C2" s="1"/>
      <c r="D2" s="1"/>
    </row>
    <row r="3" spans="1:4" x14ac:dyDescent="0.25">
      <c r="A3" s="11" t="s">
        <v>2</v>
      </c>
      <c r="B3" s="39">
        <v>13</v>
      </c>
      <c r="C3" s="4" t="s">
        <v>3</v>
      </c>
      <c r="D3" s="1"/>
    </row>
    <row r="4" spans="1:4" x14ac:dyDescent="0.25">
      <c r="A4" s="11" t="s">
        <v>4</v>
      </c>
      <c r="B4" s="26">
        <v>2.75</v>
      </c>
      <c r="C4" s="5">
        <f>(B3/1000)*(B4/1000)</f>
        <v>3.5749999999999995E-5</v>
      </c>
      <c r="D4" s="1"/>
    </row>
    <row r="5" spans="1:4" x14ac:dyDescent="0.25">
      <c r="A5" s="10"/>
      <c r="B5" s="10"/>
      <c r="C5" s="1"/>
      <c r="D5" s="1"/>
    </row>
    <row r="6" spans="1:4" x14ac:dyDescent="0.25">
      <c r="A6" s="12" t="s">
        <v>5</v>
      </c>
      <c r="B6" s="12" t="s">
        <v>6</v>
      </c>
      <c r="C6" s="1"/>
      <c r="D6" s="1"/>
    </row>
    <row r="7" spans="1:4" x14ac:dyDescent="0.25">
      <c r="A7" s="7" t="s">
        <v>7</v>
      </c>
      <c r="B7" s="8" t="s">
        <v>8</v>
      </c>
      <c r="C7" s="2" t="s">
        <v>9</v>
      </c>
      <c r="D7" s="2" t="s">
        <v>10</v>
      </c>
    </row>
    <row r="8" spans="1:4" x14ac:dyDescent="0.25">
      <c r="A8" s="17">
        <v>0</v>
      </c>
      <c r="B8" s="27">
        <v>66.5</v>
      </c>
      <c r="C8" s="3">
        <v>0</v>
      </c>
      <c r="D8" s="3">
        <v>0</v>
      </c>
    </row>
    <row r="9" spans="1:4" x14ac:dyDescent="0.25">
      <c r="A9" s="38">
        <v>65.010000000000005</v>
      </c>
      <c r="B9" s="28">
        <v>68</v>
      </c>
      <c r="C9" s="3">
        <f>(B9-B8)/B8</f>
        <v>2.2556390977443608E-2</v>
      </c>
      <c r="D9" s="3">
        <f>(A9*9.8/1000)/(C4)</f>
        <v>17820.923076923082</v>
      </c>
    </row>
    <row r="10" spans="1:4" x14ac:dyDescent="0.25">
      <c r="A10" s="38">
        <v>114.67</v>
      </c>
      <c r="B10" s="28">
        <v>71.5</v>
      </c>
      <c r="C10" s="3">
        <f>(B10-B8)/B8</f>
        <v>7.5187969924812026E-2</v>
      </c>
      <c r="D10" s="3">
        <f>(A10*9.8/1000)/(C4)</f>
        <v>31434.013986013993</v>
      </c>
    </row>
    <row r="11" spans="1:4" x14ac:dyDescent="0.25">
      <c r="A11" s="38">
        <v>162.19</v>
      </c>
      <c r="B11" s="28">
        <v>74.5</v>
      </c>
      <c r="C11" s="3">
        <f>(B11-B8)/B8</f>
        <v>0.12030075187969924</v>
      </c>
      <c r="D11" s="3">
        <f>(A11*9.8/1000)/(C4)</f>
        <v>44460.475524475529</v>
      </c>
    </row>
    <row r="12" spans="1:4" x14ac:dyDescent="0.25">
      <c r="A12" s="38">
        <v>210.64</v>
      </c>
      <c r="B12" s="28">
        <v>77.5</v>
      </c>
      <c r="C12" s="3">
        <f>(B12-B8)/B8</f>
        <v>0.16541353383458646</v>
      </c>
      <c r="D12" s="3">
        <f>(A12*9.8/1000)/(C4)</f>
        <v>57741.874125874128</v>
      </c>
    </row>
    <row r="13" spans="1:4" x14ac:dyDescent="0.25">
      <c r="A13" s="38">
        <v>260.62</v>
      </c>
      <c r="B13" s="28">
        <v>80</v>
      </c>
      <c r="C13" s="3">
        <f>(B13-B8)/B8</f>
        <v>0.20300751879699247</v>
      </c>
      <c r="D13" s="3">
        <f>(A13*9.8/1000)/(C4)</f>
        <v>71442.685314685325</v>
      </c>
    </row>
    <row r="14" spans="1:4" x14ac:dyDescent="0.25">
      <c r="A14" s="38">
        <v>310.61</v>
      </c>
      <c r="B14" s="28">
        <v>84</v>
      </c>
      <c r="C14" s="3">
        <f>(B14-B8)/B8</f>
        <v>0.26315789473684209</v>
      </c>
      <c r="D14" s="3">
        <f>(A14*9.8/1000)/(C4)</f>
        <v>85146.237762237783</v>
      </c>
    </row>
    <row r="15" spans="1:4" x14ac:dyDescent="0.25">
      <c r="A15" s="38">
        <v>360.59</v>
      </c>
      <c r="B15" s="28">
        <v>86.5</v>
      </c>
      <c r="C15" s="3">
        <f>(B15-B8)/B8</f>
        <v>0.3007518796992481</v>
      </c>
      <c r="D15" s="3">
        <f>(A15*9.8/1000)/(C4)</f>
        <v>98847.048951048972</v>
      </c>
    </row>
    <row r="16" spans="1:4" x14ac:dyDescent="0.25">
      <c r="A16" s="38">
        <v>410.9</v>
      </c>
      <c r="B16" s="28">
        <v>89.5</v>
      </c>
      <c r="C16" s="3">
        <f>(B16-B8)/B8</f>
        <v>0.34586466165413532</v>
      </c>
      <c r="D16" s="3">
        <f>(A16*9.8/1000)/(C4)</f>
        <v>112638.32167832169</v>
      </c>
    </row>
    <row r="17" spans="1:4" x14ac:dyDescent="0.25">
      <c r="A17" s="38">
        <v>460.87</v>
      </c>
      <c r="B17" s="28">
        <v>95</v>
      </c>
      <c r="C17" s="3">
        <f>(B17-B8)/B8</f>
        <v>0.42857142857142855</v>
      </c>
      <c r="D17" s="3">
        <f>(A17*9.8/1000)/(C4)</f>
        <v>126336.39160839164</v>
      </c>
    </row>
    <row r="18" spans="1:4" x14ac:dyDescent="0.25">
      <c r="A18" s="38">
        <v>510.5</v>
      </c>
      <c r="B18" s="28">
        <v>96.5</v>
      </c>
      <c r="C18" s="3">
        <f>(B18-B8)/B8</f>
        <v>0.45112781954887216</v>
      </c>
      <c r="D18" s="3">
        <f>(A18*9.8/1000)/(C4)</f>
        <v>139941.25874125876</v>
      </c>
    </row>
    <row r="20" spans="1:4" x14ac:dyDescent="0.25">
      <c r="A20" s="2" t="s">
        <v>11</v>
      </c>
      <c r="B20" s="16">
        <v>40.130000000000003</v>
      </c>
      <c r="C20" s="2" t="s">
        <v>12</v>
      </c>
      <c r="D20" s="1"/>
    </row>
    <row r="21" spans="1:4" x14ac:dyDescent="0.25">
      <c r="A21" s="2" t="s">
        <v>13</v>
      </c>
      <c r="B21" s="16">
        <v>1.97</v>
      </c>
      <c r="C21" s="3">
        <f>SLOPE(D8:D18,C8:C18)</f>
        <v>291945.91235802684</v>
      </c>
      <c r="D21" s="1"/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317FE-B4BA-425C-831A-93B2FCACA800}">
  <dimension ref="A1:D21"/>
  <sheetViews>
    <sheetView workbookViewId="0">
      <selection activeCell="D26" sqref="D26"/>
    </sheetView>
  </sheetViews>
  <sheetFormatPr defaultRowHeight="13.8" x14ac:dyDescent="0.25"/>
  <cols>
    <col min="1" max="1" width="19.109375" customWidth="1"/>
    <col min="2" max="2" width="17.77734375" customWidth="1"/>
    <col min="3" max="3" width="18.5546875" customWidth="1"/>
    <col min="4" max="4" width="19" customWidth="1"/>
  </cols>
  <sheetData>
    <row r="1" spans="1:4" ht="14.4" x14ac:dyDescent="0.3">
      <c r="A1" s="6" t="s">
        <v>0</v>
      </c>
      <c r="B1" s="43" t="s">
        <v>50</v>
      </c>
      <c r="C1" s="1"/>
      <c r="D1" s="1"/>
    </row>
    <row r="2" spans="1:4" ht="14.4" x14ac:dyDescent="0.3">
      <c r="A2" s="9" t="s">
        <v>1</v>
      </c>
      <c r="B2" s="10"/>
      <c r="C2" s="1"/>
      <c r="D2" s="1"/>
    </row>
    <row r="3" spans="1:4" x14ac:dyDescent="0.25">
      <c r="A3" s="11" t="s">
        <v>2</v>
      </c>
      <c r="B3" s="21" t="s">
        <v>18</v>
      </c>
      <c r="C3" s="4" t="s">
        <v>3</v>
      </c>
      <c r="D3" s="1"/>
    </row>
    <row r="4" spans="1:4" x14ac:dyDescent="0.25">
      <c r="A4" s="11" t="s">
        <v>4</v>
      </c>
      <c r="B4" s="22" t="s">
        <v>70</v>
      </c>
      <c r="C4" s="5">
        <f>(B3/1000)*(B4/1000)</f>
        <v>4.0299999999999997E-5</v>
      </c>
      <c r="D4" s="1"/>
    </row>
    <row r="5" spans="1:4" x14ac:dyDescent="0.25">
      <c r="A5" s="10"/>
      <c r="B5" s="10"/>
      <c r="C5" s="1"/>
      <c r="D5" s="1"/>
    </row>
    <row r="6" spans="1:4" x14ac:dyDescent="0.25">
      <c r="A6" s="12" t="s">
        <v>5</v>
      </c>
      <c r="B6" s="12" t="s">
        <v>6</v>
      </c>
      <c r="C6" s="1"/>
      <c r="D6" s="1"/>
    </row>
    <row r="7" spans="1:4" x14ac:dyDescent="0.25">
      <c r="A7" s="7" t="s">
        <v>7</v>
      </c>
      <c r="B7" s="8" t="s">
        <v>8</v>
      </c>
      <c r="C7" s="2" t="s">
        <v>9</v>
      </c>
      <c r="D7" s="2" t="s">
        <v>10</v>
      </c>
    </row>
    <row r="8" spans="1:4" x14ac:dyDescent="0.25">
      <c r="A8" s="23">
        <v>0</v>
      </c>
      <c r="B8" s="23" t="s">
        <v>51</v>
      </c>
      <c r="C8" s="3">
        <v>0</v>
      </c>
      <c r="D8" s="3">
        <v>0</v>
      </c>
    </row>
    <row r="9" spans="1:4" x14ac:dyDescent="0.25">
      <c r="A9" s="24" t="s">
        <v>21</v>
      </c>
      <c r="B9" s="24" t="s">
        <v>52</v>
      </c>
      <c r="C9" s="3">
        <f>(B9-B8)/B8</f>
        <v>1.2857142857142938E-2</v>
      </c>
      <c r="D9" s="3">
        <f>(A9*9.8/1000)/(C4)</f>
        <v>3752.2084367245657</v>
      </c>
    </row>
    <row r="10" spans="1:4" x14ac:dyDescent="0.25">
      <c r="A10" s="24" t="s">
        <v>53</v>
      </c>
      <c r="B10" s="24" t="s">
        <v>54</v>
      </c>
      <c r="C10" s="3">
        <f>(B10-B8)/B8</f>
        <v>2.000000000000008E-2</v>
      </c>
      <c r="D10" s="3">
        <f>(A10*9.8/1000)/(C4)</f>
        <v>15915.880893300251</v>
      </c>
    </row>
    <row r="11" spans="1:4" x14ac:dyDescent="0.25">
      <c r="A11" s="24" t="s">
        <v>55</v>
      </c>
      <c r="B11" s="24" t="s">
        <v>56</v>
      </c>
      <c r="C11" s="3">
        <f>(B11-B8)/B8</f>
        <v>2.2857142857142777E-2</v>
      </c>
      <c r="D11" s="3">
        <f>(A11*9.8/1000)/(C4)</f>
        <v>28084.41687344914</v>
      </c>
    </row>
    <row r="12" spans="1:4" x14ac:dyDescent="0.25">
      <c r="A12" s="24" t="s">
        <v>57</v>
      </c>
      <c r="B12" s="24" t="s">
        <v>58</v>
      </c>
      <c r="C12" s="3">
        <f>(B12-B8)/B8</f>
        <v>2.8571428571428571E-2</v>
      </c>
      <c r="D12" s="3">
        <f>(A12*9.8/1000)/(C4)</f>
        <v>40165.4094292804</v>
      </c>
    </row>
    <row r="13" spans="1:4" x14ac:dyDescent="0.25">
      <c r="A13" s="24" t="s">
        <v>59</v>
      </c>
      <c r="B13" s="24" t="s">
        <v>60</v>
      </c>
      <c r="C13" s="3">
        <f>(B13-B8)/B8</f>
        <v>3.5714285714285712E-2</v>
      </c>
      <c r="D13" s="3">
        <f>(A13*9.8/1000)/(C4)</f>
        <v>52324.218362282889</v>
      </c>
    </row>
    <row r="14" spans="1:4" x14ac:dyDescent="0.25">
      <c r="A14" s="24" t="s">
        <v>61</v>
      </c>
      <c r="B14" s="24" t="s">
        <v>22</v>
      </c>
      <c r="C14" s="3">
        <f>(B14-B8)/B8</f>
        <v>4.2857142857142858E-2</v>
      </c>
      <c r="D14" s="3">
        <f>(A14*9.8/1000)/(C4)</f>
        <v>64067.196029776678</v>
      </c>
    </row>
    <row r="15" spans="1:4" x14ac:dyDescent="0.25">
      <c r="A15" s="24" t="s">
        <v>62</v>
      </c>
      <c r="B15" s="24" t="s">
        <v>63</v>
      </c>
      <c r="C15" s="3">
        <f>(B15-B8)/B8</f>
        <v>4.8571428571428654E-2</v>
      </c>
      <c r="D15" s="3">
        <f>(A15*9.8/1000)/(C4)</f>
        <v>75566.997518610442</v>
      </c>
    </row>
    <row r="16" spans="1:4" x14ac:dyDescent="0.25">
      <c r="A16" s="24" t="s">
        <v>64</v>
      </c>
      <c r="B16" s="24" t="s">
        <v>65</v>
      </c>
      <c r="C16" s="3">
        <f>(B16-B8)/B8</f>
        <v>5.7142857142857141E-2</v>
      </c>
      <c r="D16" s="3">
        <f>(A16*9.8/1000)/(C4)</f>
        <v>99921.091811414401</v>
      </c>
    </row>
    <row r="17" spans="1:4" x14ac:dyDescent="0.25">
      <c r="A17" s="24" t="s">
        <v>66</v>
      </c>
      <c r="B17" s="24" t="s">
        <v>67</v>
      </c>
      <c r="C17" s="3">
        <f>(B17-B8)/B8</f>
        <v>6.7142857142857185E-2</v>
      </c>
      <c r="D17" s="3">
        <f>(A17*9.8/1000)/(C4)</f>
        <v>124263.02729528538</v>
      </c>
    </row>
    <row r="18" spans="1:4" x14ac:dyDescent="0.25">
      <c r="A18" s="24" t="s">
        <v>68</v>
      </c>
      <c r="B18" s="24" t="s">
        <v>69</v>
      </c>
      <c r="C18" s="3">
        <f>(B18-B8)/B8</f>
        <v>7.9999999999999918E-2</v>
      </c>
      <c r="D18" s="3">
        <f>(A18*9.8/1000)/(C4)</f>
        <v>148604.96277915634</v>
      </c>
    </row>
    <row r="19" spans="1:4" x14ac:dyDescent="0.25">
      <c r="A19" s="46"/>
      <c r="B19" s="46"/>
    </row>
    <row r="20" spans="1:4" x14ac:dyDescent="0.25">
      <c r="A20" s="2" t="s">
        <v>11</v>
      </c>
      <c r="B20" s="20" t="s">
        <v>16</v>
      </c>
      <c r="C20" s="2" t="s">
        <v>12</v>
      </c>
      <c r="D20" s="1"/>
    </row>
    <row r="21" spans="1:4" x14ac:dyDescent="0.25">
      <c r="A21" s="2" t="s">
        <v>13</v>
      </c>
      <c r="B21" s="20" t="s">
        <v>17</v>
      </c>
      <c r="C21" s="3">
        <f>SLOPE(D8:D18,C8:C18)</f>
        <v>2006915.2596154255</v>
      </c>
      <c r="D21" s="1"/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AD642-E136-4830-927D-CBAA32EB15A7}">
  <dimension ref="A1:D21"/>
  <sheetViews>
    <sheetView workbookViewId="0">
      <selection activeCell="B3" sqref="B3:B4"/>
    </sheetView>
  </sheetViews>
  <sheetFormatPr defaultRowHeight="13.8" x14ac:dyDescent="0.25"/>
  <cols>
    <col min="1" max="1" width="17.77734375" customWidth="1"/>
    <col min="2" max="2" width="17" customWidth="1"/>
    <col min="3" max="4" width="17.44140625" customWidth="1"/>
  </cols>
  <sheetData>
    <row r="1" spans="1:4" ht="14.4" x14ac:dyDescent="0.3">
      <c r="A1" s="6" t="s">
        <v>0</v>
      </c>
      <c r="B1" s="43" t="s">
        <v>71</v>
      </c>
      <c r="C1" s="1"/>
      <c r="D1" s="1"/>
    </row>
    <row r="2" spans="1:4" ht="14.4" x14ac:dyDescent="0.3">
      <c r="A2" s="9" t="s">
        <v>1</v>
      </c>
      <c r="B2" s="10"/>
      <c r="C2" s="1"/>
      <c r="D2" s="1"/>
    </row>
    <row r="3" spans="1:4" x14ac:dyDescent="0.25">
      <c r="A3" s="11" t="s">
        <v>2</v>
      </c>
      <c r="B3" s="25">
        <v>13</v>
      </c>
      <c r="C3" s="4" t="s">
        <v>3</v>
      </c>
      <c r="D3" s="1"/>
    </row>
    <row r="4" spans="1:4" x14ac:dyDescent="0.25">
      <c r="A4" s="11" t="s">
        <v>4</v>
      </c>
      <c r="B4" s="26">
        <v>3.1</v>
      </c>
      <c r="C4" s="5">
        <f>(B3/1000)*(B4/1000)</f>
        <v>4.0299999999999997E-5</v>
      </c>
      <c r="D4" s="1"/>
    </row>
    <row r="5" spans="1:4" x14ac:dyDescent="0.25">
      <c r="A5" s="10"/>
      <c r="B5" s="10"/>
      <c r="C5" s="1"/>
      <c r="D5" s="1"/>
    </row>
    <row r="6" spans="1:4" x14ac:dyDescent="0.25">
      <c r="A6" s="12" t="s">
        <v>5</v>
      </c>
      <c r="B6" s="12" t="s">
        <v>6</v>
      </c>
      <c r="C6" s="1"/>
      <c r="D6" s="1"/>
    </row>
    <row r="7" spans="1:4" x14ac:dyDescent="0.25">
      <c r="A7" s="7" t="s">
        <v>7</v>
      </c>
      <c r="B7" s="8" t="s">
        <v>8</v>
      </c>
      <c r="C7" s="2" t="s">
        <v>9</v>
      </c>
      <c r="D7" s="2" t="s">
        <v>10</v>
      </c>
    </row>
    <row r="8" spans="1:4" x14ac:dyDescent="0.25">
      <c r="A8" s="17">
        <v>0</v>
      </c>
      <c r="B8" s="17">
        <v>74.900000000000006</v>
      </c>
      <c r="C8" s="3">
        <v>0</v>
      </c>
      <c r="D8" s="3">
        <v>0</v>
      </c>
    </row>
    <row r="9" spans="1:4" x14ac:dyDescent="0.25">
      <c r="A9" s="18">
        <v>15.97</v>
      </c>
      <c r="B9" s="18">
        <v>76.5</v>
      </c>
      <c r="C9" s="3">
        <f>(B9-B8)/B8</f>
        <v>2.1361815754339042E-2</v>
      </c>
      <c r="D9" s="3">
        <f>(A9*9.8/1000)/(C4)</f>
        <v>3883.5235732009937</v>
      </c>
    </row>
    <row r="10" spans="1:4" x14ac:dyDescent="0.25">
      <c r="A10" s="18">
        <v>65.819999999999993</v>
      </c>
      <c r="B10" s="18">
        <v>77.599999999999994</v>
      </c>
      <c r="C10" s="3">
        <f>(B10-B8)/B8</f>
        <v>3.6048064085447105E-2</v>
      </c>
      <c r="D10" s="3">
        <f>(A10*9.8/1000)/(C4)</f>
        <v>16005.856079404466</v>
      </c>
    </row>
    <row r="11" spans="1:4" x14ac:dyDescent="0.25">
      <c r="A11" s="18">
        <v>115.94</v>
      </c>
      <c r="B11" s="18">
        <v>78.3</v>
      </c>
      <c r="C11" s="3">
        <f>(B11-B8)/B8</f>
        <v>4.5393858477970513E-2</v>
      </c>
      <c r="D11" s="3">
        <f>(A11*9.8/1000)/(C4)</f>
        <v>28193.846153846156</v>
      </c>
    </row>
    <row r="12" spans="1:4" x14ac:dyDescent="0.25">
      <c r="A12" s="18">
        <v>166.17</v>
      </c>
      <c r="B12" s="18">
        <v>80.5</v>
      </c>
      <c r="C12" s="3">
        <f>(B12-B8)/B8</f>
        <v>7.4766355140186841E-2</v>
      </c>
      <c r="D12" s="3">
        <f>(A12*9.8/1000)/(C4)</f>
        <v>40408.585607940448</v>
      </c>
    </row>
    <row r="13" spans="1:4" x14ac:dyDescent="0.25">
      <c r="A13" s="18">
        <v>216.23</v>
      </c>
      <c r="B13" s="18">
        <v>83</v>
      </c>
      <c r="C13" s="3">
        <f>(B13-B8)/B8</f>
        <v>0.10814419225634171</v>
      </c>
      <c r="D13" s="3">
        <f>(A13*9.8/1000)/(C4)</f>
        <v>52581.985111662543</v>
      </c>
    </row>
    <row r="14" spans="1:4" x14ac:dyDescent="0.25">
      <c r="A14" s="18">
        <v>266.20999999999998</v>
      </c>
      <c r="B14" s="18">
        <v>85.5</v>
      </c>
      <c r="C14" s="3">
        <f>(B14-B8)/B8</f>
        <v>0.14152202937249658</v>
      </c>
      <c r="D14" s="3">
        <f>(A14*9.8/1000)/(C4)</f>
        <v>64735.930521091817</v>
      </c>
    </row>
    <row r="15" spans="1:4" x14ac:dyDescent="0.25">
      <c r="A15" s="18">
        <v>316.17</v>
      </c>
      <c r="B15" s="18">
        <v>90</v>
      </c>
      <c r="C15" s="3">
        <f>(B15-B8)/B8</f>
        <v>0.20160213618157535</v>
      </c>
      <c r="D15" s="3">
        <f>(A15*9.8/1000)/(C4)</f>
        <v>76885.012406947906</v>
      </c>
    </row>
    <row r="16" spans="1:4" x14ac:dyDescent="0.25">
      <c r="A16" s="18">
        <v>366.17</v>
      </c>
      <c r="B16" s="18">
        <v>93.5</v>
      </c>
      <c r="C16" s="3">
        <f>(B16-B8)/B8</f>
        <v>0.24833110814419215</v>
      </c>
      <c r="D16" s="3">
        <f>(A16*9.8/1000)/(C4)</f>
        <v>89043.821339950387</v>
      </c>
    </row>
    <row r="17" spans="1:4" x14ac:dyDescent="0.25">
      <c r="A17" s="18">
        <v>416.5</v>
      </c>
      <c r="B17" s="18">
        <v>97</v>
      </c>
      <c r="C17" s="3">
        <f>(B17-B8)/B8</f>
        <v>0.29506008010680895</v>
      </c>
      <c r="D17" s="3">
        <f>(A17*9.8/1000)/(C4)</f>
        <v>101282.87841191069</v>
      </c>
    </row>
    <row r="18" spans="1:4" x14ac:dyDescent="0.25">
      <c r="A18" s="18">
        <v>461.58</v>
      </c>
      <c r="B18" s="18">
        <v>101.1</v>
      </c>
      <c r="C18" s="3">
        <f>(B18-B8)/B8</f>
        <v>0.34979973297730288</v>
      </c>
      <c r="D18" s="3">
        <f>(A18*9.8/1000)/(C4)</f>
        <v>112245.26054590574</v>
      </c>
    </row>
    <row r="20" spans="1:4" x14ac:dyDescent="0.25">
      <c r="A20" s="2" t="s">
        <v>11</v>
      </c>
      <c r="B20" s="16">
        <v>40</v>
      </c>
      <c r="C20" s="2" t="s">
        <v>12</v>
      </c>
      <c r="D20" s="1"/>
    </row>
    <row r="21" spans="1:4" x14ac:dyDescent="0.25">
      <c r="A21" s="2" t="s">
        <v>13</v>
      </c>
      <c r="B21" s="16">
        <v>2</v>
      </c>
      <c r="C21" s="3">
        <f>SLOPE(D8:D18,C8:C18)</f>
        <v>320446.72841787525</v>
      </c>
      <c r="D21" s="1"/>
    </row>
  </sheetData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A3AF2-FD17-4A94-82E8-37D8E1819268}">
  <dimension ref="A1:D21"/>
  <sheetViews>
    <sheetView workbookViewId="0">
      <selection activeCell="D24" sqref="D24"/>
    </sheetView>
  </sheetViews>
  <sheetFormatPr defaultRowHeight="13.8" x14ac:dyDescent="0.25"/>
  <cols>
    <col min="1" max="1" width="19.109375" customWidth="1"/>
    <col min="2" max="2" width="22.21875" customWidth="1"/>
    <col min="3" max="3" width="19.44140625" customWidth="1"/>
    <col min="4" max="4" width="22.33203125" customWidth="1"/>
  </cols>
  <sheetData>
    <row r="1" spans="1:4" ht="14.4" x14ac:dyDescent="0.3">
      <c r="A1" s="6" t="s">
        <v>0</v>
      </c>
      <c r="B1" s="43" t="s">
        <v>72</v>
      </c>
      <c r="C1" s="1"/>
      <c r="D1" s="1"/>
    </row>
    <row r="2" spans="1:4" ht="14.4" x14ac:dyDescent="0.3">
      <c r="A2" s="9" t="s">
        <v>1</v>
      </c>
      <c r="B2" s="10"/>
      <c r="C2" s="1"/>
      <c r="D2" s="1"/>
    </row>
    <row r="3" spans="1:4" ht="14.4" x14ac:dyDescent="0.3">
      <c r="A3" s="11" t="s">
        <v>2</v>
      </c>
      <c r="B3" s="47">
        <v>12.9</v>
      </c>
      <c r="C3" s="4" t="s">
        <v>3</v>
      </c>
      <c r="D3" s="1"/>
    </row>
    <row r="4" spans="1:4" ht="14.4" x14ac:dyDescent="0.3">
      <c r="A4" s="11" t="s">
        <v>4</v>
      </c>
      <c r="B4" s="41">
        <v>3</v>
      </c>
      <c r="C4" s="5">
        <f>(B3/1000)*(B4/1000)</f>
        <v>3.8699999999999999E-5</v>
      </c>
      <c r="D4" s="1"/>
    </row>
    <row r="5" spans="1:4" x14ac:dyDescent="0.25">
      <c r="A5" s="10"/>
      <c r="B5" s="10"/>
      <c r="C5" s="1"/>
      <c r="D5" s="1"/>
    </row>
    <row r="6" spans="1:4" x14ac:dyDescent="0.25">
      <c r="A6" s="12" t="s">
        <v>5</v>
      </c>
      <c r="B6" s="12" t="s">
        <v>6</v>
      </c>
      <c r="C6" s="1"/>
      <c r="D6" s="1"/>
    </row>
    <row r="7" spans="1:4" x14ac:dyDescent="0.25">
      <c r="A7" s="7" t="s">
        <v>7</v>
      </c>
      <c r="B7" s="8" t="s">
        <v>8</v>
      </c>
      <c r="C7" s="2" t="s">
        <v>9</v>
      </c>
      <c r="D7" s="2" t="s">
        <v>10</v>
      </c>
    </row>
    <row r="8" spans="1:4" ht="14.4" x14ac:dyDescent="0.3">
      <c r="A8" s="30">
        <v>0</v>
      </c>
      <c r="B8" s="40">
        <v>77.5</v>
      </c>
      <c r="C8" s="3">
        <v>0</v>
      </c>
      <c r="D8" s="3">
        <v>0</v>
      </c>
    </row>
    <row r="9" spans="1:4" ht="14.4" x14ac:dyDescent="0.3">
      <c r="A9" s="31">
        <v>8.2100000000000009</v>
      </c>
      <c r="B9" s="31">
        <v>77.8</v>
      </c>
      <c r="C9" s="3">
        <f>(B9-B8)/B8</f>
        <v>3.870967741935447E-3</v>
      </c>
      <c r="D9" s="3">
        <f>(A9*9.8/1000)/(C4)</f>
        <v>2079.0180878552978</v>
      </c>
    </row>
    <row r="10" spans="1:4" ht="14.4" x14ac:dyDescent="0.3">
      <c r="A10" s="31">
        <v>108.21</v>
      </c>
      <c r="B10" s="31">
        <v>79.5</v>
      </c>
      <c r="C10" s="3">
        <f>(B10-B8)/B8</f>
        <v>2.5806451612903226E-2</v>
      </c>
      <c r="D10" s="3">
        <f>(A10*9.8/1000)/(C4)</f>
        <v>27402.015503875973</v>
      </c>
    </row>
    <row r="11" spans="1:4" ht="14.4" x14ac:dyDescent="0.3">
      <c r="A11" s="31">
        <v>208.21</v>
      </c>
      <c r="B11" s="31">
        <v>81.7</v>
      </c>
      <c r="C11" s="3">
        <f>(B11-B8)/B8</f>
        <v>5.4193548387096814E-2</v>
      </c>
      <c r="D11" s="3">
        <f>(A11*9.8/1000)/(C4)</f>
        <v>52725.012919896646</v>
      </c>
    </row>
    <row r="12" spans="1:4" ht="14.4" x14ac:dyDescent="0.3">
      <c r="A12" s="31">
        <v>308.20999999999998</v>
      </c>
      <c r="B12" s="31">
        <v>82.1</v>
      </c>
      <c r="C12" s="3">
        <f>(B12-B8)/B8</f>
        <v>5.9354838709677345E-2</v>
      </c>
      <c r="D12" s="3">
        <f>(A12*9.8/1000)/(C4)</f>
        <v>78048.010335917323</v>
      </c>
    </row>
    <row r="13" spans="1:4" ht="14.4" x14ac:dyDescent="0.3">
      <c r="A13" s="31">
        <v>408.21</v>
      </c>
      <c r="B13" s="32">
        <v>83</v>
      </c>
      <c r="C13" s="3">
        <f>(B13-B8)/B8</f>
        <v>7.0967741935483872E-2</v>
      </c>
      <c r="D13" s="3">
        <f>(A13*9.8/1000)/(C4)</f>
        <v>103371.00775193798</v>
      </c>
    </row>
    <row r="14" spans="1:4" ht="14.4" x14ac:dyDescent="0.3">
      <c r="A14" s="31">
        <v>508.21</v>
      </c>
      <c r="B14" s="31">
        <v>83.8</v>
      </c>
      <c r="C14" s="3">
        <f>(B14-B8)/B8</f>
        <v>8.1290322580645127E-2</v>
      </c>
      <c r="D14" s="3">
        <f>(A14*9.8/1000)/(C4)</f>
        <v>128694.00516795868</v>
      </c>
    </row>
    <row r="15" spans="1:4" ht="14.4" x14ac:dyDescent="0.3">
      <c r="A15" s="31">
        <v>608.21</v>
      </c>
      <c r="B15" s="31">
        <v>85.4</v>
      </c>
      <c r="C15" s="3">
        <f>(B15-B8)/B8</f>
        <v>0.10193548387096782</v>
      </c>
      <c r="D15" s="3">
        <f>(A15*9.8/1000)/(C4)</f>
        <v>154017.00258397937</v>
      </c>
    </row>
    <row r="16" spans="1:4" ht="14.4" x14ac:dyDescent="0.3">
      <c r="A16" s="31">
        <v>708.21</v>
      </c>
      <c r="B16" s="31">
        <v>87.1</v>
      </c>
      <c r="C16" s="3">
        <f>(B16-B8)/B8</f>
        <v>0.12387096774193541</v>
      </c>
      <c r="D16" s="3">
        <f>(A16*9.8/1000)/(C4)</f>
        <v>179340.00000000003</v>
      </c>
    </row>
    <row r="17" spans="1:4" ht="14.4" x14ac:dyDescent="0.3">
      <c r="A17" s="31">
        <v>808.21</v>
      </c>
      <c r="B17" s="31">
        <v>88.2</v>
      </c>
      <c r="C17" s="3">
        <f>(B17-B8)/B8</f>
        <v>0.13806451612903228</v>
      </c>
      <c r="D17" s="3">
        <f>(A17*9.8/1000)/(C4)</f>
        <v>204662.99741602069</v>
      </c>
    </row>
    <row r="18" spans="1:4" ht="14.4" x14ac:dyDescent="0.3">
      <c r="A18" s="31">
        <v>908.21</v>
      </c>
      <c r="B18" s="31">
        <v>88.8</v>
      </c>
      <c r="C18" s="3">
        <f>(B18-B8)/B8</f>
        <v>0.14580645161290318</v>
      </c>
      <c r="D18" s="3">
        <f>(A18*9.8/1000)/(C4)</f>
        <v>229985.99483204135</v>
      </c>
    </row>
    <row r="20" spans="1:4" ht="14.4" x14ac:dyDescent="0.25">
      <c r="A20" s="2" t="s">
        <v>11</v>
      </c>
      <c r="B20" s="29">
        <v>39.369999999999997</v>
      </c>
      <c r="C20" s="2" t="s">
        <v>12</v>
      </c>
      <c r="D20" s="1"/>
    </row>
    <row r="21" spans="1:4" ht="14.4" x14ac:dyDescent="0.25">
      <c r="A21" s="2" t="s">
        <v>13</v>
      </c>
      <c r="B21" s="29">
        <v>4.96</v>
      </c>
      <c r="C21" s="3">
        <f>SLOPE(D8:D18,C8:C18)</f>
        <v>1573955.261447917</v>
      </c>
      <c r="D21" s="1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P41</vt:lpstr>
      <vt:lpstr>P42</vt:lpstr>
      <vt:lpstr>P43</vt:lpstr>
      <vt:lpstr>P44</vt:lpstr>
      <vt:lpstr>P55</vt:lpstr>
      <vt:lpstr>P56</vt:lpstr>
      <vt:lpstr>P58</vt:lpstr>
      <vt:lpstr>P61</vt:lpstr>
      <vt:lpstr>P64</vt:lpstr>
      <vt:lpstr>P66</vt:lpstr>
      <vt:lpstr>P67</vt:lpstr>
      <vt:lpstr>P68</vt:lpstr>
      <vt:lpstr>P69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Yu</dc:creator>
  <cp:lastModifiedBy>Hong Yu</cp:lastModifiedBy>
  <dcterms:created xsi:type="dcterms:W3CDTF">2024-02-21T11:27:00Z</dcterms:created>
  <dcterms:modified xsi:type="dcterms:W3CDTF">2024-03-03T14:37:59Z</dcterms:modified>
</cp:coreProperties>
</file>