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课程\Experimental in Materials 2\EXP2-1\EXP2-1\USE\"/>
    </mc:Choice>
  </mc:AlternateContent>
  <xr:revisionPtr revIDLastSave="0" documentId="13_ncr:1_{4889B7D2-EEE5-47A5-A952-4657650F51E5}" xr6:coauthVersionLast="47" xr6:coauthVersionMax="47" xr10:uidLastSave="{00000000-0000-0000-0000-000000000000}"/>
  <bookViews>
    <workbookView xWindow="7944" yWindow="900" windowWidth="20220" windowHeight="11640" activeTab="14" xr2:uid="{54E84D00-2FA0-48D6-B43C-4139CA5CDFDD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1" sheetId="10" r:id="rId10"/>
    <sheet name="P14" sheetId="11" r:id="rId11"/>
    <sheet name="P16" sheetId="12" r:id="rId12"/>
    <sheet name="P17" sheetId="13" r:id="rId13"/>
    <sheet name="P18" sheetId="14" r:id="rId14"/>
    <sheet name="P19" sheetId="15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3" l="1"/>
  <c r="C21" i="12"/>
  <c r="C21" i="11"/>
  <c r="C21" i="10"/>
  <c r="C21" i="9"/>
  <c r="C18" i="9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18" i="6"/>
  <c r="C18" i="6"/>
  <c r="C21" i="5"/>
  <c r="C16" i="6"/>
  <c r="D17" i="6"/>
  <c r="C17" i="6"/>
  <c r="D16" i="6"/>
  <c r="C18" i="15"/>
  <c r="C17" i="15"/>
  <c r="C16" i="15"/>
  <c r="C15" i="15"/>
  <c r="C14" i="15"/>
  <c r="C13" i="15"/>
  <c r="C12" i="15"/>
  <c r="C11" i="15"/>
  <c r="C10" i="15"/>
  <c r="C9" i="15"/>
  <c r="C4" i="15"/>
  <c r="D18" i="15" s="1"/>
  <c r="C4" i="14"/>
  <c r="C18" i="14"/>
  <c r="C17" i="14"/>
  <c r="C16" i="14"/>
  <c r="C15" i="14"/>
  <c r="C14" i="14"/>
  <c r="C13" i="14"/>
  <c r="C12" i="14"/>
  <c r="C11" i="14"/>
  <c r="C10" i="14"/>
  <c r="C9" i="14"/>
  <c r="D18" i="14"/>
  <c r="C18" i="13"/>
  <c r="C17" i="13"/>
  <c r="C16" i="13"/>
  <c r="C15" i="13"/>
  <c r="C14" i="13"/>
  <c r="C13" i="13"/>
  <c r="C12" i="13"/>
  <c r="C11" i="13"/>
  <c r="C10" i="13"/>
  <c r="C9" i="13"/>
  <c r="C4" i="13"/>
  <c r="D18" i="13" s="1"/>
  <c r="C18" i="12"/>
  <c r="C17" i="12"/>
  <c r="C16" i="12"/>
  <c r="C15" i="12"/>
  <c r="C14" i="12"/>
  <c r="C13" i="12"/>
  <c r="C12" i="12"/>
  <c r="C11" i="12"/>
  <c r="C10" i="12"/>
  <c r="C9" i="12"/>
  <c r="C4" i="11"/>
  <c r="C18" i="10"/>
  <c r="C17" i="10"/>
  <c r="C16" i="10"/>
  <c r="C15" i="10"/>
  <c r="C14" i="10"/>
  <c r="C13" i="10"/>
  <c r="C12" i="10"/>
  <c r="C11" i="10"/>
  <c r="C10" i="10"/>
  <c r="C9" i="10"/>
  <c r="C4" i="10"/>
  <c r="D17" i="10" s="1"/>
  <c r="C17" i="9"/>
  <c r="C16" i="9"/>
  <c r="C15" i="9"/>
  <c r="C14" i="9"/>
  <c r="C13" i="9"/>
  <c r="C12" i="9"/>
  <c r="C11" i="9"/>
  <c r="C10" i="9"/>
  <c r="C9" i="9"/>
  <c r="C4" i="9"/>
  <c r="D18" i="9" s="1"/>
  <c r="C18" i="8"/>
  <c r="C17" i="8"/>
  <c r="C16" i="8"/>
  <c r="C15" i="8"/>
  <c r="C14" i="8"/>
  <c r="C13" i="8"/>
  <c r="C12" i="8"/>
  <c r="C11" i="8"/>
  <c r="C10" i="8"/>
  <c r="C9" i="8"/>
  <c r="C4" i="8"/>
  <c r="D18" i="8" s="1"/>
  <c r="C17" i="7"/>
  <c r="C16" i="7"/>
  <c r="C15" i="7"/>
  <c r="C14" i="7"/>
  <c r="C13" i="7"/>
  <c r="C12" i="7"/>
  <c r="C11" i="7"/>
  <c r="C10" i="7"/>
  <c r="C9" i="7"/>
  <c r="C4" i="7"/>
  <c r="D11" i="7" s="1"/>
  <c r="C15" i="6"/>
  <c r="C14" i="6"/>
  <c r="C13" i="6"/>
  <c r="C12" i="6"/>
  <c r="C11" i="6"/>
  <c r="C10" i="6"/>
  <c r="C9" i="6"/>
  <c r="C4" i="6"/>
  <c r="C18" i="5"/>
  <c r="C17" i="5"/>
  <c r="C16" i="5"/>
  <c r="C15" i="5"/>
  <c r="C14" i="5"/>
  <c r="C13" i="5"/>
  <c r="C12" i="5"/>
  <c r="C11" i="5"/>
  <c r="C10" i="5"/>
  <c r="C9" i="5"/>
  <c r="C4" i="5"/>
  <c r="D18" i="5" s="1"/>
  <c r="D11" i="15" l="1"/>
  <c r="D15" i="15"/>
  <c r="D16" i="15"/>
  <c r="D12" i="15"/>
  <c r="D9" i="15"/>
  <c r="D13" i="15"/>
  <c r="D17" i="15"/>
  <c r="D10" i="15"/>
  <c r="D14" i="15"/>
  <c r="D15" i="14"/>
  <c r="D11" i="14"/>
  <c r="D12" i="14"/>
  <c r="D16" i="14"/>
  <c r="D9" i="14"/>
  <c r="D13" i="14"/>
  <c r="D17" i="14"/>
  <c r="D10" i="14"/>
  <c r="D14" i="14"/>
  <c r="D15" i="13"/>
  <c r="D11" i="13"/>
  <c r="D12" i="13"/>
  <c r="D16" i="13"/>
  <c r="D9" i="13"/>
  <c r="D13" i="13"/>
  <c r="D17" i="13"/>
  <c r="D10" i="13"/>
  <c r="D14" i="13"/>
  <c r="D14" i="10"/>
  <c r="D10" i="10"/>
  <c r="D11" i="10"/>
  <c r="D15" i="10"/>
  <c r="D18" i="10"/>
  <c r="D12" i="10"/>
  <c r="D16" i="10"/>
  <c r="D9" i="10"/>
  <c r="D13" i="10"/>
  <c r="D15" i="9"/>
  <c r="D11" i="9"/>
  <c r="D12" i="9"/>
  <c r="D16" i="9"/>
  <c r="D9" i="9"/>
  <c r="D13" i="9"/>
  <c r="D17" i="9"/>
  <c r="D10" i="9"/>
  <c r="D14" i="9"/>
  <c r="D15" i="8"/>
  <c r="D11" i="8"/>
  <c r="D12" i="8"/>
  <c r="D16" i="8"/>
  <c r="D9" i="8"/>
  <c r="D13" i="8"/>
  <c r="D17" i="8"/>
  <c r="D10" i="8"/>
  <c r="D14" i="8"/>
  <c r="D14" i="7"/>
  <c r="D10" i="7"/>
  <c r="D15" i="7"/>
  <c r="D12" i="7"/>
  <c r="D16" i="7"/>
  <c r="D9" i="7"/>
  <c r="D13" i="7"/>
  <c r="D17" i="7"/>
  <c r="D15" i="6"/>
  <c r="D11" i="6"/>
  <c r="D12" i="6"/>
  <c r="D9" i="6"/>
  <c r="D13" i="6"/>
  <c r="D10" i="6"/>
  <c r="D14" i="6"/>
  <c r="D16" i="5"/>
  <c r="D15" i="5"/>
  <c r="D12" i="5"/>
  <c r="D11" i="5"/>
  <c r="D9" i="5"/>
  <c r="D13" i="5"/>
  <c r="D17" i="5"/>
  <c r="D10" i="5"/>
  <c r="D14" i="5"/>
  <c r="C18" i="4"/>
  <c r="C17" i="4"/>
  <c r="C16" i="4"/>
  <c r="C15" i="4"/>
  <c r="C14" i="4"/>
  <c r="C13" i="4"/>
  <c r="C12" i="4"/>
  <c r="C11" i="4"/>
  <c r="C10" i="4"/>
  <c r="C9" i="4"/>
  <c r="C4" i="4"/>
  <c r="D18" i="4" s="1"/>
  <c r="C9" i="3"/>
  <c r="C18" i="3"/>
  <c r="C17" i="3"/>
  <c r="C16" i="3"/>
  <c r="C15" i="3"/>
  <c r="C14" i="3"/>
  <c r="C13" i="3"/>
  <c r="C12" i="3"/>
  <c r="C11" i="3"/>
  <c r="C10" i="3"/>
  <c r="C4" i="3"/>
  <c r="D18" i="3" s="1"/>
  <c r="C4" i="2"/>
  <c r="D10" i="2" s="1"/>
  <c r="C18" i="2"/>
  <c r="C17" i="2"/>
  <c r="C16" i="2"/>
  <c r="C15" i="2"/>
  <c r="C14" i="2"/>
  <c r="C13" i="2"/>
  <c r="C12" i="2"/>
  <c r="C11" i="2"/>
  <c r="C10" i="2"/>
  <c r="C9" i="2"/>
  <c r="C14" i="1"/>
  <c r="C12" i="1"/>
  <c r="C10" i="1"/>
  <c r="C9" i="1"/>
  <c r="C18" i="1"/>
  <c r="C17" i="1"/>
  <c r="C16" i="1"/>
  <c r="C15" i="1"/>
  <c r="C13" i="1"/>
  <c r="C11" i="1"/>
  <c r="C4" i="1"/>
  <c r="D14" i="1" s="1"/>
  <c r="C21" i="7" l="1"/>
  <c r="C21" i="6"/>
  <c r="D18" i="2"/>
  <c r="D16" i="1"/>
  <c r="D10" i="1"/>
  <c r="D13" i="1"/>
  <c r="D15" i="1"/>
  <c r="D9" i="1"/>
  <c r="D17" i="1"/>
  <c r="D11" i="1"/>
  <c r="D18" i="1"/>
  <c r="D12" i="1"/>
  <c r="C21" i="15"/>
  <c r="C21" i="14"/>
  <c r="C21" i="8"/>
  <c r="D15" i="4"/>
  <c r="D11" i="4"/>
  <c r="D12" i="4"/>
  <c r="D16" i="4"/>
  <c r="D9" i="4"/>
  <c r="D13" i="4"/>
  <c r="D17" i="4"/>
  <c r="D10" i="4"/>
  <c r="D14" i="4"/>
  <c r="D15" i="3"/>
  <c r="D11" i="3"/>
  <c r="D12" i="3"/>
  <c r="D16" i="3"/>
  <c r="D9" i="3"/>
  <c r="D13" i="3"/>
  <c r="D17" i="3"/>
  <c r="D10" i="3"/>
  <c r="D14" i="3"/>
  <c r="D13" i="2"/>
  <c r="D15" i="2"/>
  <c r="D11" i="2"/>
  <c r="D16" i="2"/>
  <c r="D12" i="2"/>
  <c r="D9" i="2"/>
  <c r="D17" i="2"/>
  <c r="D14" i="2"/>
  <c r="C21" i="4" l="1"/>
  <c r="C21" i="3"/>
  <c r="C21" i="1"/>
  <c r="C21" i="2"/>
  <c r="C4" i="12"/>
  <c r="D13" i="12" s="1"/>
  <c r="D12" i="12" l="1"/>
  <c r="D17" i="12"/>
  <c r="D16" i="12"/>
  <c r="D9" i="12"/>
  <c r="D18" i="12"/>
  <c r="D15" i="12"/>
  <c r="D10" i="12"/>
  <c r="D14" i="12"/>
  <c r="D11" i="12"/>
</calcChain>
</file>

<file path=xl/sharedStrings.xml><?xml version="1.0" encoding="utf-8"?>
<sst xmlns="http://schemas.openxmlformats.org/spreadsheetml/2006/main" count="275" uniqueCount="79">
  <si>
    <t>Sample Number:</t>
  </si>
  <si>
    <t>Cross-section dimensions:</t>
  </si>
  <si>
    <t>Width / mm:</t>
  </si>
  <si>
    <t>Area (m2)</t>
  </si>
  <si>
    <t>Thickness / mm:</t>
  </si>
  <si>
    <t xml:space="preserve">Weight applied </t>
  </si>
  <si>
    <t>Distance between marks</t>
  </si>
  <si>
    <t>unit = grams</t>
  </si>
  <si>
    <t>unit = mm</t>
  </si>
  <si>
    <t>Strain</t>
  </si>
  <si>
    <t>Stress</t>
  </si>
  <si>
    <t>Mass Resin</t>
  </si>
  <si>
    <t>Modulus</t>
  </si>
  <si>
    <t>Mass Crosslinker</t>
  </si>
  <si>
    <t>M4</t>
    <phoneticPr fontId="2" type="noConversion"/>
  </si>
  <si>
    <t>M5</t>
    <phoneticPr fontId="2" type="noConversion"/>
  </si>
  <si>
    <t>P1</t>
    <phoneticPr fontId="2" type="noConversion"/>
  </si>
  <si>
    <t>P2</t>
    <phoneticPr fontId="2" type="noConversion"/>
  </si>
  <si>
    <t>P3</t>
    <phoneticPr fontId="2" type="noConversion"/>
  </si>
  <si>
    <t>39.96</t>
  </si>
  <si>
    <t>6.05</t>
  </si>
  <si>
    <t>13</t>
  </si>
  <si>
    <t>2.1</t>
  </si>
  <si>
    <t>66.5</t>
  </si>
  <si>
    <t>8.49</t>
  </si>
  <si>
    <t>66.9</t>
  </si>
  <si>
    <t>29.31</t>
  </si>
  <si>
    <t>67.4</t>
  </si>
  <si>
    <t>79.26</t>
  </si>
  <si>
    <t>68.4</t>
  </si>
  <si>
    <t>129.05</t>
  </si>
  <si>
    <t>69.0</t>
  </si>
  <si>
    <t>228.93</t>
  </si>
  <si>
    <t>70.8</t>
  </si>
  <si>
    <t>299.31</t>
  </si>
  <si>
    <t>71.0</t>
  </si>
  <si>
    <t>399.37</t>
  </si>
  <si>
    <t>72.4</t>
  </si>
  <si>
    <t>499.30</t>
  </si>
  <si>
    <t>73.1</t>
  </si>
  <si>
    <t>549.62</t>
  </si>
  <si>
    <t>74.4</t>
  </si>
  <si>
    <t>649.53</t>
  </si>
  <si>
    <t>75.3</t>
  </si>
  <si>
    <t>P6</t>
    <phoneticPr fontId="2" type="noConversion"/>
  </si>
  <si>
    <t>P7</t>
    <phoneticPr fontId="2" type="noConversion"/>
  </si>
  <si>
    <t>P8</t>
    <phoneticPr fontId="2" type="noConversion"/>
  </si>
  <si>
    <t>40</t>
  </si>
  <si>
    <t>4</t>
  </si>
  <si>
    <t>13.0</t>
    <phoneticPr fontId="5" type="noConversion"/>
  </si>
  <si>
    <t>3.2</t>
    <phoneticPr fontId="5" type="noConversion"/>
  </si>
  <si>
    <t>66.5</t>
    <phoneticPr fontId="5" type="noConversion"/>
  </si>
  <si>
    <t>15.87</t>
    <phoneticPr fontId="5" type="noConversion"/>
  </si>
  <si>
    <t>66.9</t>
    <phoneticPr fontId="5" type="noConversion"/>
  </si>
  <si>
    <t>64.32</t>
    <phoneticPr fontId="5" type="noConversion"/>
  </si>
  <si>
    <t>67.3</t>
    <phoneticPr fontId="5" type="noConversion"/>
  </si>
  <si>
    <t>112.14</t>
    <phoneticPr fontId="5" type="noConversion"/>
  </si>
  <si>
    <t>67.7</t>
    <phoneticPr fontId="5" type="noConversion"/>
  </si>
  <si>
    <t>160.84</t>
    <phoneticPr fontId="5" type="noConversion"/>
  </si>
  <si>
    <t>68.0</t>
    <phoneticPr fontId="5" type="noConversion"/>
  </si>
  <si>
    <t>210.90</t>
    <phoneticPr fontId="5" type="noConversion"/>
  </si>
  <si>
    <t>68.5</t>
    <phoneticPr fontId="5" type="noConversion"/>
  </si>
  <si>
    <t>260.90</t>
    <phoneticPr fontId="5" type="noConversion"/>
  </si>
  <si>
    <t>69.0</t>
    <phoneticPr fontId="5" type="noConversion"/>
  </si>
  <si>
    <t>310.91</t>
    <phoneticPr fontId="5" type="noConversion"/>
  </si>
  <si>
    <t>69.4</t>
    <phoneticPr fontId="5" type="noConversion"/>
  </si>
  <si>
    <t>410.23</t>
    <phoneticPr fontId="5" type="noConversion"/>
  </si>
  <si>
    <t>70.5</t>
    <phoneticPr fontId="5" type="noConversion"/>
  </si>
  <si>
    <t>510.23</t>
    <phoneticPr fontId="5" type="noConversion"/>
  </si>
  <si>
    <t>71.4</t>
    <phoneticPr fontId="5" type="noConversion"/>
  </si>
  <si>
    <t>705.33</t>
    <phoneticPr fontId="5" type="noConversion"/>
  </si>
  <si>
    <t>73.9</t>
    <phoneticPr fontId="5" type="noConversion"/>
  </si>
  <si>
    <t>P9</t>
    <phoneticPr fontId="2" type="noConversion"/>
  </si>
  <si>
    <t>P11</t>
    <phoneticPr fontId="2" type="noConversion"/>
  </si>
  <si>
    <t>P14</t>
    <phoneticPr fontId="2" type="noConversion"/>
  </si>
  <si>
    <t>P16</t>
    <phoneticPr fontId="2" type="noConversion"/>
  </si>
  <si>
    <t>P17</t>
    <phoneticPr fontId="2" type="noConversion"/>
  </si>
  <si>
    <t>P18</t>
    <phoneticPr fontId="2" type="noConversion"/>
  </si>
  <si>
    <t>P19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</si>
</sst>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indexed="8"/>
      <name val="Calibri"/>
      <family val="2"/>
    </font>
    <font>
      <sz val="9"/>
      <name val="等线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</cellStyleXfs>
  <cellXfs count="47">
    <xf numFmtId="0" fontId="0" fillId="0" borderId="0" xfId="0">
      <alignment vertical="center"/>
    </xf>
    <xf numFmtId="0" fontId="1" fillId="0" borderId="0" xfId="1"/>
    <xf numFmtId="0" fontId="3" fillId="0" borderId="1" xfId="1" applyFont="1" applyBorder="1"/>
    <xf numFmtId="0" fontId="1" fillId="0" borderId="1" xfId="1" applyBorder="1"/>
    <xf numFmtId="0" fontId="3" fillId="0" borderId="5" xfId="1" applyFont="1" applyBorder="1"/>
    <xf numFmtId="0" fontId="1" fillId="0" borderId="5" xfId="1" applyBorder="1"/>
    <xf numFmtId="49" fontId="4" fillId="2" borderId="6" xfId="1" applyNumberFormat="1" applyFont="1" applyFill="1" applyBorder="1"/>
    <xf numFmtId="49" fontId="1" fillId="2" borderId="6" xfId="1" applyNumberFormat="1" applyFill="1" applyBorder="1"/>
    <xf numFmtId="49" fontId="3" fillId="2" borderId="7" xfId="1" applyNumberFormat="1" applyFont="1" applyFill="1" applyBorder="1"/>
    <xf numFmtId="49" fontId="3" fillId="2" borderId="8" xfId="1" applyNumberFormat="1" applyFont="1" applyFill="1" applyBorder="1"/>
    <xf numFmtId="49" fontId="4" fillId="2" borderId="1" xfId="1" applyNumberFormat="1" applyFont="1" applyFill="1" applyBorder="1"/>
    <xf numFmtId="0" fontId="1" fillId="2" borderId="1" xfId="1" applyFill="1" applyBorder="1"/>
    <xf numFmtId="49" fontId="1" fillId="2" borderId="1" xfId="1" applyNumberFormat="1" applyFill="1" applyBorder="1"/>
    <xf numFmtId="49" fontId="3" fillId="2" borderId="1" xfId="1" applyNumberFormat="1" applyFont="1" applyFill="1" applyBorder="1"/>
    <xf numFmtId="0" fontId="1" fillId="0" borderId="1" xfId="1" applyBorder="1" applyAlignment="1">
      <alignment horizontal="center" vertical="center"/>
    </xf>
    <xf numFmtId="49" fontId="3" fillId="2" borderId="9" xfId="1" applyNumberFormat="1" applyFont="1" applyFill="1" applyBorder="1"/>
    <xf numFmtId="49" fontId="3" fillId="2" borderId="10" xfId="1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1" xfId="0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/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176" fontId="0" fillId="0" borderId="2" xfId="0" applyNumberFormat="1" applyBorder="1" applyAlignment="1"/>
    <xf numFmtId="177" fontId="0" fillId="0" borderId="2" xfId="0" applyNumberFormat="1" applyBorder="1" applyAlignment="1"/>
    <xf numFmtId="177" fontId="0" fillId="0" borderId="1" xfId="0" applyNumberFormat="1" applyBorder="1" applyAlignment="1"/>
    <xf numFmtId="0" fontId="6" fillId="0" borderId="3" xfId="0" applyFont="1" applyBorder="1" applyAlignment="1">
      <alignment horizontal="center"/>
    </xf>
    <xf numFmtId="176" fontId="6" fillId="0" borderId="4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/>
    <xf numFmtId="0" fontId="6" fillId="0" borderId="1" xfId="0" applyFont="1" applyBorder="1" applyAlignment="1"/>
    <xf numFmtId="176" fontId="6" fillId="0" borderId="1" xfId="0" applyNumberFormat="1" applyFont="1" applyBorder="1" applyAlignment="1"/>
    <xf numFmtId="0" fontId="7" fillId="0" borderId="1" xfId="0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/>
    </xf>
    <xf numFmtId="176" fontId="7" fillId="0" borderId="4" xfId="0" applyNumberFormat="1" applyFont="1" applyBorder="1" applyAlignment="1">
      <alignment horizontal="center"/>
    </xf>
    <xf numFmtId="0" fontId="7" fillId="0" borderId="2" xfId="0" applyFont="1" applyBorder="1" applyAlignment="1"/>
    <xf numFmtId="176" fontId="7" fillId="0" borderId="2" xfId="0" applyNumberFormat="1" applyFont="1" applyBorder="1" applyAlignment="1"/>
    <xf numFmtId="0" fontId="7" fillId="0" borderId="1" xfId="0" applyFont="1" applyBorder="1" applyAlignment="1"/>
    <xf numFmtId="176" fontId="7" fillId="0" borderId="1" xfId="0" applyNumberFormat="1" applyFont="1" applyBorder="1" applyAlignment="1"/>
  </cellXfs>
  <cellStyles count="3">
    <cellStyle name="百分比 2" xfId="2" xr:uid="{278F2475-5092-406C-936F-610BAD7B7614}"/>
    <cellStyle name="常规" xfId="0" builtinId="0"/>
    <cellStyle name="常规 2" xfId="1" xr:uid="{9A530BF5-2FFE-4233-8BE5-F72A08A429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'P1'!$C$8:$C$18</c:f>
              <c:numCache>
                <c:formatCode>General</c:formatCode>
                <c:ptCount val="11"/>
                <c:pt idx="0">
                  <c:v>0</c:v>
                </c:pt>
                <c:pt idx="1">
                  <c:v>3.90625E-2</c:v>
                </c:pt>
                <c:pt idx="2">
                  <c:v>7.8125E-2</c:v>
                </c:pt>
                <c:pt idx="3">
                  <c:v>9.375E-2</c:v>
                </c:pt>
                <c:pt idx="4">
                  <c:v>0.140625</c:v>
                </c:pt>
                <c:pt idx="5">
                  <c:v>0.171875</c:v>
                </c:pt>
                <c:pt idx="6">
                  <c:v>0.203125</c:v>
                </c:pt>
                <c:pt idx="7">
                  <c:v>0.21875</c:v>
                </c:pt>
                <c:pt idx="8">
                  <c:v>0.265625</c:v>
                </c:pt>
                <c:pt idx="9">
                  <c:v>0.3046875</c:v>
                </c:pt>
                <c:pt idx="10">
                  <c:v>0.390625</c:v>
                </c:pt>
              </c:numCache>
            </c:numRef>
          </c:xVal>
          <c:yVal>
            <c:numRef>
              <c:f>'P1'!$D$8:$D$18</c:f>
              <c:numCache>
                <c:formatCode>General</c:formatCode>
                <c:ptCount val="11"/>
                <c:pt idx="0">
                  <c:v>0</c:v>
                </c:pt>
                <c:pt idx="1">
                  <c:v>23630.564102564105</c:v>
                </c:pt>
                <c:pt idx="2">
                  <c:v>36194.666666666672</c:v>
                </c:pt>
                <c:pt idx="3">
                  <c:v>48733.641025641031</c:v>
                </c:pt>
                <c:pt idx="4">
                  <c:v>61275.128205128211</c:v>
                </c:pt>
                <c:pt idx="5">
                  <c:v>73834.205128205125</c:v>
                </c:pt>
                <c:pt idx="6">
                  <c:v>86398.307692307702</c:v>
                </c:pt>
                <c:pt idx="7">
                  <c:v>98959.897435897437</c:v>
                </c:pt>
                <c:pt idx="8">
                  <c:v>111629.53846153848</c:v>
                </c:pt>
                <c:pt idx="9">
                  <c:v>124188.6153846154</c:v>
                </c:pt>
                <c:pt idx="10">
                  <c:v>149150.97435897434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B-4CF1-B893-31245A030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364848"/>
        <c:axId val="1162059344"/>
      </c:scatterChart>
      <c:valAx>
        <c:axId val="11653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059344"/>
        <c:crosses val="autoZero"/>
        <c:crossBetween val="midCat"/>
      </c:valAx>
      <c:valAx>
        <c:axId val="11620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36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'P11'!$C$8:$C$18</c:f>
              <c:numCache>
                <c:formatCode>General</c:formatCode>
                <c:ptCount val="11"/>
                <c:pt idx="0">
                  <c:v>0</c:v>
                </c:pt>
                <c:pt idx="1">
                  <c:v>1.2062726176115802E-2</c:v>
                </c:pt>
                <c:pt idx="2">
                  <c:v>6.2726176115802029E-2</c:v>
                </c:pt>
                <c:pt idx="3">
                  <c:v>9.7708082026537926E-2</c:v>
                </c:pt>
                <c:pt idx="4">
                  <c:v>0.14837153196622432</c:v>
                </c:pt>
                <c:pt idx="5">
                  <c:v>0.32448733413751496</c:v>
                </c:pt>
                <c:pt idx="6">
                  <c:v>0.27864897466827493</c:v>
                </c:pt>
                <c:pt idx="7">
                  <c:v>0.34137515078407715</c:v>
                </c:pt>
                <c:pt idx="8">
                  <c:v>0.42460796139927609</c:v>
                </c:pt>
                <c:pt idx="9">
                  <c:v>0.48009650180940888</c:v>
                </c:pt>
                <c:pt idx="10">
                  <c:v>0.55729794933654986</c:v>
                </c:pt>
              </c:numCache>
            </c:numRef>
          </c:xVal>
          <c:yVal>
            <c:numRef>
              <c:f>'P11'!$D$8:$D$18</c:f>
              <c:numCache>
                <c:formatCode>General</c:formatCode>
                <c:ptCount val="11"/>
                <c:pt idx="0">
                  <c:v>0</c:v>
                </c:pt>
                <c:pt idx="1">
                  <c:v>3728.666666666667</c:v>
                </c:pt>
                <c:pt idx="2">
                  <c:v>15409.333333333334</c:v>
                </c:pt>
                <c:pt idx="3">
                  <c:v>27076.000000000004</c:v>
                </c:pt>
                <c:pt idx="4">
                  <c:v>38745</c:v>
                </c:pt>
                <c:pt idx="5">
                  <c:v>50521.333333333328</c:v>
                </c:pt>
                <c:pt idx="6">
                  <c:v>62216</c:v>
                </c:pt>
                <c:pt idx="7">
                  <c:v>73952.666666666657</c:v>
                </c:pt>
                <c:pt idx="8">
                  <c:v>85586.666666666672</c:v>
                </c:pt>
                <c:pt idx="9">
                  <c:v>97243.999999999985</c:v>
                </c:pt>
                <c:pt idx="10">
                  <c:v>103324.66666666667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A-4052-9A91-2835627A3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9776"/>
        <c:axId val="1671289856"/>
      </c:scatterChart>
      <c:valAx>
        <c:axId val="167042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289856"/>
        <c:crosses val="autoZero"/>
        <c:crossBetween val="midCat"/>
      </c:valAx>
      <c:valAx>
        <c:axId val="16712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'P14'!$C$8:$C$18</c:f>
              <c:numCache>
                <c:formatCode>General</c:formatCode>
                <c:ptCount val="11"/>
                <c:pt idx="0">
                  <c:v>0</c:v>
                </c:pt>
                <c:pt idx="1">
                  <c:v>6.4620355411954536E-3</c:v>
                </c:pt>
                <c:pt idx="2">
                  <c:v>9.6930533117932389E-3</c:v>
                </c:pt>
                <c:pt idx="3">
                  <c:v>1.7770597738287583E-2</c:v>
                </c:pt>
                <c:pt idx="4">
                  <c:v>3.2310177705977383E-2</c:v>
                </c:pt>
                <c:pt idx="5">
                  <c:v>4.200323101777062E-2</c:v>
                </c:pt>
                <c:pt idx="6">
                  <c:v>5.0080775444264966E-2</c:v>
                </c:pt>
                <c:pt idx="7">
                  <c:v>6.6235864297253658E-2</c:v>
                </c:pt>
                <c:pt idx="8">
                  <c:v>7.4313408723748003E-2</c:v>
                </c:pt>
                <c:pt idx="9">
                  <c:v>7.7544426494345786E-2</c:v>
                </c:pt>
                <c:pt idx="10">
                  <c:v>8.0775444264943569E-2</c:v>
                </c:pt>
              </c:numCache>
            </c:numRef>
          </c:xVal>
          <c:yVal>
            <c:numRef>
              <c:f>'P14'!$D$8:$D$18</c:f>
              <c:numCache>
                <c:formatCode>General</c:formatCode>
                <c:ptCount val="11"/>
                <c:pt idx="0">
                  <c:v>0</c:v>
                </c:pt>
                <c:pt idx="1">
                  <c:v>2774.4137931034484</c:v>
                </c:pt>
                <c:pt idx="2">
                  <c:v>19670.96551724138</c:v>
                </c:pt>
                <c:pt idx="3">
                  <c:v>36567.517241379312</c:v>
                </c:pt>
                <c:pt idx="4">
                  <c:v>53464.068965517239</c:v>
                </c:pt>
                <c:pt idx="5">
                  <c:v>70360.620689655174</c:v>
                </c:pt>
                <c:pt idx="6">
                  <c:v>87257.172413793087</c:v>
                </c:pt>
                <c:pt idx="7">
                  <c:v>104153.72413793103</c:v>
                </c:pt>
                <c:pt idx="8">
                  <c:v>121050.27586206896</c:v>
                </c:pt>
                <c:pt idx="9">
                  <c:v>137946.82758620687</c:v>
                </c:pt>
                <c:pt idx="10">
                  <c:v>154843.37931034481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A-4484-A96F-773322D2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649952"/>
        <c:axId val="1787661328"/>
      </c:scatterChart>
      <c:valAx>
        <c:axId val="11676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661328"/>
        <c:crosses val="autoZero"/>
        <c:crossBetween val="midCat"/>
      </c:valAx>
      <c:valAx>
        <c:axId val="17876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6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'P16'!$C$8:$C$18</c:f>
              <c:numCache>
                <c:formatCode>General</c:formatCode>
                <c:ptCount val="11"/>
                <c:pt idx="0">
                  <c:v>0</c:v>
                </c:pt>
                <c:pt idx="1">
                  <c:v>1.0401188707280875E-2</c:v>
                </c:pt>
                <c:pt idx="2">
                  <c:v>5.6463595839524476E-2</c:v>
                </c:pt>
                <c:pt idx="3">
                  <c:v>9.8068350668647983E-2</c:v>
                </c:pt>
                <c:pt idx="4">
                  <c:v>0.1337295690936107</c:v>
                </c:pt>
                <c:pt idx="5">
                  <c:v>0.18424962852897483</c:v>
                </c:pt>
                <c:pt idx="6">
                  <c:v>0.21248142644873697</c:v>
                </c:pt>
                <c:pt idx="7">
                  <c:v>0.28528974739970286</c:v>
                </c:pt>
                <c:pt idx="8">
                  <c:v>0.32689450222882616</c:v>
                </c:pt>
                <c:pt idx="9">
                  <c:v>0.37592867756315007</c:v>
                </c:pt>
                <c:pt idx="10">
                  <c:v>0.43982169390787534</c:v>
                </c:pt>
              </c:numCache>
            </c:numRef>
          </c:xVal>
          <c:yVal>
            <c:numRef>
              <c:f>'P16'!$D$8:$D$18</c:f>
              <c:numCache>
                <c:formatCode>General</c:formatCode>
                <c:ptCount val="11"/>
                <c:pt idx="0">
                  <c:v>0</c:v>
                </c:pt>
                <c:pt idx="1">
                  <c:v>2613.757300454251</c:v>
                </c:pt>
                <c:pt idx="2">
                  <c:v>18512.524334847505</c:v>
                </c:pt>
                <c:pt idx="3">
                  <c:v>34411.291369240753</c:v>
                </c:pt>
                <c:pt idx="4">
                  <c:v>50310.058403634008</c:v>
                </c:pt>
                <c:pt idx="5">
                  <c:v>66208.825438027256</c:v>
                </c:pt>
                <c:pt idx="6">
                  <c:v>82107.592472420525</c:v>
                </c:pt>
                <c:pt idx="7">
                  <c:v>98006.35950681378</c:v>
                </c:pt>
                <c:pt idx="8">
                  <c:v>113905.12654120704</c:v>
                </c:pt>
                <c:pt idx="9">
                  <c:v>129803.89357560028</c:v>
                </c:pt>
                <c:pt idx="10">
                  <c:v>145702.66060999353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8-458B-8AE5-33A3AF016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78448"/>
        <c:axId val="1797142672"/>
      </c:scatterChart>
      <c:valAx>
        <c:axId val="9165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42672"/>
        <c:crosses val="autoZero"/>
        <c:crossBetween val="midCat"/>
      </c:valAx>
      <c:valAx>
        <c:axId val="17971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5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'P17'!$C$8:$C$18</c:f>
              <c:numCache>
                <c:formatCode>General</c:formatCode>
                <c:ptCount val="11"/>
                <c:pt idx="0">
                  <c:v>0</c:v>
                </c:pt>
                <c:pt idx="1">
                  <c:v>1.9402985074626823E-2</c:v>
                </c:pt>
                <c:pt idx="2">
                  <c:v>3.1343283582089466E-2</c:v>
                </c:pt>
                <c:pt idx="3">
                  <c:v>3.8805970149253646E-2</c:v>
                </c:pt>
                <c:pt idx="4">
                  <c:v>4.7761194029850788E-2</c:v>
                </c:pt>
                <c:pt idx="5">
                  <c:v>5.2238805970149252E-2</c:v>
                </c:pt>
                <c:pt idx="6">
                  <c:v>5.9701492537313432E-2</c:v>
                </c:pt>
                <c:pt idx="7">
                  <c:v>6.7164179104477612E-2</c:v>
                </c:pt>
                <c:pt idx="8">
                  <c:v>8.2089552238805971E-2</c:v>
                </c:pt>
                <c:pt idx="9">
                  <c:v>9.253731343283586E-2</c:v>
                </c:pt>
                <c:pt idx="10">
                  <c:v>0.1044776119402985</c:v>
                </c:pt>
              </c:numCache>
            </c:numRef>
          </c:xVal>
          <c:yVal>
            <c:numRef>
              <c:f>'P17'!$D$8:$D$18</c:f>
              <c:numCache>
                <c:formatCode>General</c:formatCode>
                <c:ptCount val="11"/>
                <c:pt idx="0">
                  <c:v>0</c:v>
                </c:pt>
                <c:pt idx="1">
                  <c:v>12564.102564102566</c:v>
                </c:pt>
                <c:pt idx="2">
                  <c:v>25128.205128205132</c:v>
                </c:pt>
                <c:pt idx="3">
                  <c:v>37692.307692307695</c:v>
                </c:pt>
                <c:pt idx="4">
                  <c:v>50256.410256410265</c:v>
                </c:pt>
                <c:pt idx="5">
                  <c:v>62820.512820512828</c:v>
                </c:pt>
                <c:pt idx="6">
                  <c:v>75384.61538461539</c:v>
                </c:pt>
                <c:pt idx="7">
                  <c:v>87948.717948717967</c:v>
                </c:pt>
                <c:pt idx="8">
                  <c:v>100512.82051282053</c:v>
                </c:pt>
                <c:pt idx="9">
                  <c:v>113076.92307692308</c:v>
                </c:pt>
                <c:pt idx="10">
                  <c:v>125641.02564102566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8-478E-BB96-32636E0B4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1616"/>
        <c:axId val="1314933072"/>
      </c:scatterChart>
      <c:valAx>
        <c:axId val="16704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933072"/>
        <c:crosses val="autoZero"/>
        <c:crossBetween val="midCat"/>
      </c:valAx>
      <c:valAx>
        <c:axId val="13149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'P18'!$C$8:$C$18</c:f>
              <c:numCache>
                <c:formatCode>General</c:formatCode>
                <c:ptCount val="11"/>
                <c:pt idx="0">
                  <c:v>0</c:v>
                </c:pt>
                <c:pt idx="1">
                  <c:v>1.398601398601319E-3</c:v>
                </c:pt>
                <c:pt idx="2">
                  <c:v>6.993006993006993E-3</c:v>
                </c:pt>
                <c:pt idx="3">
                  <c:v>2.5174825174825135E-2</c:v>
                </c:pt>
                <c:pt idx="4">
                  <c:v>3.4965034965034968E-2</c:v>
                </c:pt>
                <c:pt idx="5">
                  <c:v>4.3356643356643278E-2</c:v>
                </c:pt>
                <c:pt idx="6">
                  <c:v>4.8951048951048952E-2</c:v>
                </c:pt>
                <c:pt idx="7">
                  <c:v>5.5944055944055944E-2</c:v>
                </c:pt>
                <c:pt idx="8">
                  <c:v>6.2937062937062943E-2</c:v>
                </c:pt>
                <c:pt idx="9">
                  <c:v>7.6923076923076927E-2</c:v>
                </c:pt>
                <c:pt idx="10">
                  <c:v>9.3706293706293742E-2</c:v>
                </c:pt>
              </c:numCache>
            </c:numRef>
          </c:xVal>
          <c:yVal>
            <c:numRef>
              <c:f>'P18'!$D$8:$D$18</c:f>
              <c:numCache>
                <c:formatCode>General</c:formatCode>
                <c:ptCount val="11"/>
                <c:pt idx="0">
                  <c:v>0</c:v>
                </c:pt>
                <c:pt idx="1">
                  <c:v>1884.6153846153848</c:v>
                </c:pt>
                <c:pt idx="2">
                  <c:v>20730.769230769234</c:v>
                </c:pt>
                <c:pt idx="3">
                  <c:v>39576.923076923078</c:v>
                </c:pt>
                <c:pt idx="4">
                  <c:v>58423.076923076922</c:v>
                </c:pt>
                <c:pt idx="5">
                  <c:v>77269.23076923078</c:v>
                </c:pt>
                <c:pt idx="6">
                  <c:v>96115.384615384624</c:v>
                </c:pt>
                <c:pt idx="7">
                  <c:v>114961.53846153847</c:v>
                </c:pt>
                <c:pt idx="8">
                  <c:v>133807.69230769234</c:v>
                </c:pt>
                <c:pt idx="9">
                  <c:v>171500</c:v>
                </c:pt>
                <c:pt idx="10">
                  <c:v>209192.30769230772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1-4044-B598-446595F63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5456"/>
        <c:axId val="1797143168"/>
      </c:scatterChart>
      <c:valAx>
        <c:axId val="16704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43168"/>
        <c:crosses val="autoZero"/>
        <c:crossBetween val="midCat"/>
      </c:valAx>
      <c:valAx>
        <c:axId val="17971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'P19'!$C$8:$C$18</c:f>
              <c:numCache>
                <c:formatCode>General</c:formatCode>
                <c:ptCount val="11"/>
                <c:pt idx="0">
                  <c:v>0</c:v>
                </c:pt>
                <c:pt idx="1">
                  <c:v>2.0134228187919462E-2</c:v>
                </c:pt>
                <c:pt idx="2">
                  <c:v>2.6845637583892617E-2</c:v>
                </c:pt>
                <c:pt idx="3">
                  <c:v>4.6979865771812082E-2</c:v>
                </c:pt>
                <c:pt idx="4">
                  <c:v>8.8590604026845557E-2</c:v>
                </c:pt>
                <c:pt idx="5">
                  <c:v>0.10469798657718117</c:v>
                </c:pt>
                <c:pt idx="6">
                  <c:v>0.11677852348993292</c:v>
                </c:pt>
                <c:pt idx="7">
                  <c:v>0.14228187919463078</c:v>
                </c:pt>
                <c:pt idx="8">
                  <c:v>0.1557046979865771</c:v>
                </c:pt>
                <c:pt idx="9">
                  <c:v>0.17449664429530201</c:v>
                </c:pt>
                <c:pt idx="10">
                  <c:v>0.19597315436241602</c:v>
                </c:pt>
              </c:numCache>
            </c:numRef>
          </c:xVal>
          <c:yVal>
            <c:numRef>
              <c:f>'P19'!$D$8:$D$18</c:f>
              <c:numCache>
                <c:formatCode>General</c:formatCode>
                <c:ptCount val="11"/>
                <c:pt idx="0">
                  <c:v>0</c:v>
                </c:pt>
                <c:pt idx="1">
                  <c:v>12068.96551724138</c:v>
                </c:pt>
                <c:pt idx="2">
                  <c:v>36206.896551724138</c:v>
                </c:pt>
                <c:pt idx="3">
                  <c:v>84482.758620689681</c:v>
                </c:pt>
                <c:pt idx="4">
                  <c:v>132758.62068965516</c:v>
                </c:pt>
                <c:pt idx="5">
                  <c:v>156896.55172413797</c:v>
                </c:pt>
                <c:pt idx="6">
                  <c:v>181034.48275862072</c:v>
                </c:pt>
                <c:pt idx="7">
                  <c:v>205172.41379310345</c:v>
                </c:pt>
                <c:pt idx="8">
                  <c:v>229310.34482758623</c:v>
                </c:pt>
                <c:pt idx="9">
                  <c:v>253448.27586206896</c:v>
                </c:pt>
                <c:pt idx="10">
                  <c:v>277586.20689655171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9-4F72-9692-637D20552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166128"/>
        <c:axId val="1797130272"/>
      </c:scatterChart>
      <c:valAx>
        <c:axId val="167216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30272"/>
        <c:crosses val="autoZero"/>
        <c:crossBetween val="midCat"/>
      </c:valAx>
      <c:valAx>
        <c:axId val="17971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'P2'!$C$8:$C$18</c:f>
              <c:numCache>
                <c:formatCode>General</c:formatCode>
                <c:ptCount val="11"/>
                <c:pt idx="0">
                  <c:v>0</c:v>
                </c:pt>
                <c:pt idx="1">
                  <c:v>2.7700831024931143E-3</c:v>
                </c:pt>
                <c:pt idx="2">
                  <c:v>1.8005540166204946E-2</c:v>
                </c:pt>
                <c:pt idx="3">
                  <c:v>4.0166204986149465E-2</c:v>
                </c:pt>
                <c:pt idx="4">
                  <c:v>5.6786703601107949E-2</c:v>
                </c:pt>
                <c:pt idx="5">
                  <c:v>7.8947368421052669E-2</c:v>
                </c:pt>
                <c:pt idx="6">
                  <c:v>9.2797783933518035E-2</c:v>
                </c:pt>
                <c:pt idx="7">
                  <c:v>0.11911357340720213</c:v>
                </c:pt>
                <c:pt idx="8">
                  <c:v>0.13434903047091415</c:v>
                </c:pt>
                <c:pt idx="9">
                  <c:v>0.15650969529085867</c:v>
                </c:pt>
                <c:pt idx="10">
                  <c:v>0.17451523545706363</c:v>
                </c:pt>
              </c:numCache>
            </c:numRef>
          </c:xVal>
          <c:yVal>
            <c:numRef>
              <c:f>'P2'!$D$8:$D$18</c:f>
              <c:numCache>
                <c:formatCode>General</c:formatCode>
                <c:ptCount val="11"/>
                <c:pt idx="0">
                  <c:v>0</c:v>
                </c:pt>
                <c:pt idx="1">
                  <c:v>215.03868253178305</c:v>
                </c:pt>
                <c:pt idx="2">
                  <c:v>2427.4985296113655</c:v>
                </c:pt>
                <c:pt idx="3">
                  <c:v>4642.618649052165</c:v>
                </c:pt>
                <c:pt idx="4">
                  <c:v>6859.5122834004442</c:v>
                </c:pt>
                <c:pt idx="5">
                  <c:v>9079.509568836811</c:v>
                </c:pt>
                <c:pt idx="6">
                  <c:v>11296.403203185087</c:v>
                </c:pt>
                <c:pt idx="7">
                  <c:v>13501.768990634755</c:v>
                </c:pt>
                <c:pt idx="8">
                  <c:v>15673.8813735692</c:v>
                </c:pt>
                <c:pt idx="9">
                  <c:v>17875.256752477046</c:v>
                </c:pt>
                <c:pt idx="10">
                  <c:v>20019.436275618693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4-4524-B249-ADC11B7FC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748704"/>
        <c:axId val="1787653392"/>
      </c:scatterChart>
      <c:valAx>
        <c:axId val="114074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653392"/>
        <c:crosses val="autoZero"/>
        <c:crossBetween val="midCat"/>
      </c:valAx>
      <c:valAx>
        <c:axId val="17876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74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'P3'!$C$8:$C$18</c:f>
              <c:numCache>
                <c:formatCode>General</c:formatCode>
                <c:ptCount val="11"/>
                <c:pt idx="0">
                  <c:v>0</c:v>
                </c:pt>
                <c:pt idx="1">
                  <c:v>1.4440433212996467E-2</c:v>
                </c:pt>
                <c:pt idx="2">
                  <c:v>3.0685920577617379E-2</c:v>
                </c:pt>
                <c:pt idx="3">
                  <c:v>5.0541516245487444E-2</c:v>
                </c:pt>
                <c:pt idx="4">
                  <c:v>8.6642599277978419E-2</c:v>
                </c:pt>
                <c:pt idx="5">
                  <c:v>0.10108303249097476</c:v>
                </c:pt>
                <c:pt idx="6">
                  <c:v>0.11913357400722024</c:v>
                </c:pt>
                <c:pt idx="7">
                  <c:v>0.13898916967509031</c:v>
                </c:pt>
                <c:pt idx="8">
                  <c:v>0.15703971119133567</c:v>
                </c:pt>
                <c:pt idx="9">
                  <c:v>0.17870036101083031</c:v>
                </c:pt>
                <c:pt idx="10">
                  <c:v>0.20758122743682325</c:v>
                </c:pt>
              </c:numCache>
            </c:numRef>
          </c:xVal>
          <c:yVal>
            <c:numRef>
              <c:f>'P3'!$D$8:$D$18</c:f>
              <c:numCache>
                <c:formatCode>General</c:formatCode>
                <c:ptCount val="11"/>
                <c:pt idx="0">
                  <c:v>0</c:v>
                </c:pt>
                <c:pt idx="1">
                  <c:v>19643.410852713176</c:v>
                </c:pt>
                <c:pt idx="2">
                  <c:v>39178.294573643412</c:v>
                </c:pt>
                <c:pt idx="3">
                  <c:v>75173.126614987079</c:v>
                </c:pt>
                <c:pt idx="4">
                  <c:v>92175.710594315256</c:v>
                </c:pt>
                <c:pt idx="5">
                  <c:v>111529.7157622739</c:v>
                </c:pt>
                <c:pt idx="6">
                  <c:v>147524.54780361758</c:v>
                </c:pt>
                <c:pt idx="7">
                  <c:v>165576.22739018084</c:v>
                </c:pt>
                <c:pt idx="8">
                  <c:v>183664.08268733846</c:v>
                </c:pt>
                <c:pt idx="9">
                  <c:v>201788.1136950904</c:v>
                </c:pt>
                <c:pt idx="10">
                  <c:v>237095.60723514212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4-4FB9-A4AB-3D9CAEFBA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526928"/>
        <c:axId val="1671291344"/>
      </c:scatterChart>
      <c:valAx>
        <c:axId val="16245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291344"/>
        <c:crosses val="autoZero"/>
        <c:crossBetween val="midCat"/>
      </c:valAx>
      <c:valAx>
        <c:axId val="16712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5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'P4'!$C$8:$C$18</c:f>
              <c:numCache>
                <c:formatCode>General</c:formatCode>
                <c:ptCount val="11"/>
                <c:pt idx="0">
                  <c:v>0</c:v>
                </c:pt>
                <c:pt idx="1">
                  <c:v>6.9767441860465115E-2</c:v>
                </c:pt>
                <c:pt idx="2">
                  <c:v>0.13953488372093023</c:v>
                </c:pt>
                <c:pt idx="3">
                  <c:v>0.21705426356589147</c:v>
                </c:pt>
                <c:pt idx="4">
                  <c:v>0.2868217054263566</c:v>
                </c:pt>
                <c:pt idx="5">
                  <c:v>0.35658914728682173</c:v>
                </c:pt>
                <c:pt idx="6">
                  <c:v>0.4263565891472868</c:v>
                </c:pt>
                <c:pt idx="7">
                  <c:v>0.49612403100775193</c:v>
                </c:pt>
                <c:pt idx="8">
                  <c:v>0.56589147286821706</c:v>
                </c:pt>
                <c:pt idx="9">
                  <c:v>0.64341085271317833</c:v>
                </c:pt>
                <c:pt idx="10">
                  <c:v>0.72093023255813948</c:v>
                </c:pt>
              </c:numCache>
            </c:numRef>
          </c:xVal>
          <c:yVal>
            <c:numRef>
              <c:f>'P4'!$D$8:$D$18</c:f>
              <c:numCache>
                <c:formatCode>General</c:formatCode>
                <c:ptCount val="11"/>
                <c:pt idx="0">
                  <c:v>0</c:v>
                </c:pt>
                <c:pt idx="1">
                  <c:v>3273.5294117647068</c:v>
                </c:pt>
                <c:pt idx="2">
                  <c:v>23859.705882352948</c:v>
                </c:pt>
                <c:pt idx="3">
                  <c:v>44441.764705882364</c:v>
                </c:pt>
                <c:pt idx="4">
                  <c:v>54735.882352941189</c:v>
                </c:pt>
                <c:pt idx="5">
                  <c:v>75688.529411764728</c:v>
                </c:pt>
                <c:pt idx="6">
                  <c:v>96880.000000000015</c:v>
                </c:pt>
                <c:pt idx="7">
                  <c:v>107170.00000000001</c:v>
                </c:pt>
                <c:pt idx="8">
                  <c:v>127758.23529411765</c:v>
                </c:pt>
                <c:pt idx="9">
                  <c:v>148354.70588235295</c:v>
                </c:pt>
                <c:pt idx="10">
                  <c:v>168825.58823529416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8-4980-87F7-9BE9CA601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017040"/>
        <c:axId val="1314934560"/>
      </c:scatterChart>
      <c:valAx>
        <c:axId val="13200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934560"/>
        <c:crosses val="autoZero"/>
        <c:crossBetween val="midCat"/>
      </c:valAx>
      <c:valAx>
        <c:axId val="13149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0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'P5'!$C$8:$C$18</c:f>
              <c:numCache>
                <c:formatCode>General</c:formatCode>
                <c:ptCount val="11"/>
                <c:pt idx="0">
                  <c:v>0</c:v>
                </c:pt>
                <c:pt idx="1">
                  <c:v>6.0150375939850478E-3</c:v>
                </c:pt>
                <c:pt idx="2">
                  <c:v>1.353383458646625E-2</c:v>
                </c:pt>
                <c:pt idx="3">
                  <c:v>2.8571428571428657E-2</c:v>
                </c:pt>
                <c:pt idx="4">
                  <c:v>3.7593984962406013E-2</c:v>
                </c:pt>
                <c:pt idx="5">
                  <c:v>6.4661654135338309E-2</c:v>
                </c:pt>
                <c:pt idx="6">
                  <c:v>6.7669172932330823E-2</c:v>
                </c:pt>
                <c:pt idx="7">
                  <c:v>8.8721804511278285E-2</c:v>
                </c:pt>
                <c:pt idx="8">
                  <c:v>9.9248120300751794E-2</c:v>
                </c:pt>
                <c:pt idx="9">
                  <c:v>0.1187969924812031</c:v>
                </c:pt>
                <c:pt idx="10">
                  <c:v>0.13233082706766913</c:v>
                </c:pt>
              </c:numCache>
            </c:numRef>
          </c:xVal>
          <c:yVal>
            <c:numRef>
              <c:f>'P5'!$D$8:$D$18</c:f>
              <c:numCache>
                <c:formatCode>General</c:formatCode>
                <c:ptCount val="11"/>
                <c:pt idx="0">
                  <c:v>0</c:v>
                </c:pt>
                <c:pt idx="1">
                  <c:v>3047.6923076923076</c:v>
                </c:pt>
                <c:pt idx="2">
                  <c:v>10521.538461538461</c:v>
                </c:pt>
                <c:pt idx="3">
                  <c:v>28452.307692307699</c:v>
                </c:pt>
                <c:pt idx="4">
                  <c:v>46325.641025641031</c:v>
                </c:pt>
                <c:pt idx="5">
                  <c:v>82180</c:v>
                </c:pt>
                <c:pt idx="6">
                  <c:v>107444.61538461538</c:v>
                </c:pt>
                <c:pt idx="7">
                  <c:v>143363.58974358975</c:v>
                </c:pt>
                <c:pt idx="8">
                  <c:v>179235.89743589744</c:v>
                </c:pt>
                <c:pt idx="9">
                  <c:v>197299.48717948719</c:v>
                </c:pt>
                <c:pt idx="10">
                  <c:v>233164.61538461538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8-43EF-A62A-5CCA7D6E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2096"/>
        <c:axId val="1797129776"/>
      </c:scatterChart>
      <c:valAx>
        <c:axId val="16704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29776"/>
        <c:crosses val="autoZero"/>
        <c:crossBetween val="midCat"/>
      </c:valAx>
      <c:valAx>
        <c:axId val="17971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'P6'!$C$8:$C$18</c:f>
              <c:numCache>
                <c:formatCode>General</c:formatCode>
                <c:ptCount val="11"/>
                <c:pt idx="0">
                  <c:v>0</c:v>
                </c:pt>
                <c:pt idx="1">
                  <c:v>0.10606060606060606</c:v>
                </c:pt>
                <c:pt idx="2">
                  <c:v>0.18181818181818182</c:v>
                </c:pt>
                <c:pt idx="3">
                  <c:v>0.2878787878787879</c:v>
                </c:pt>
                <c:pt idx="4">
                  <c:v>0.37878787878787878</c:v>
                </c:pt>
                <c:pt idx="5">
                  <c:v>0.48484848484848486</c:v>
                </c:pt>
                <c:pt idx="6">
                  <c:v>0.59090909090909094</c:v>
                </c:pt>
                <c:pt idx="7">
                  <c:v>1.4242424242424243</c:v>
                </c:pt>
                <c:pt idx="8">
                  <c:v>1.6666666666666667</c:v>
                </c:pt>
                <c:pt idx="9">
                  <c:v>1.9090909090909092</c:v>
                </c:pt>
                <c:pt idx="10">
                  <c:v>2.0303030303030303</c:v>
                </c:pt>
              </c:numCache>
            </c:numRef>
          </c:xVal>
          <c:yVal>
            <c:numRef>
              <c:f>'P6'!$D$8:$D$18</c:f>
              <c:numCache>
                <c:formatCode>General</c:formatCode>
                <c:ptCount val="11"/>
                <c:pt idx="0">
                  <c:v>0</c:v>
                </c:pt>
                <c:pt idx="1">
                  <c:v>18075.555555555555</c:v>
                </c:pt>
                <c:pt idx="2">
                  <c:v>33621.777777777781</c:v>
                </c:pt>
                <c:pt idx="3">
                  <c:v>49273.777777777788</c:v>
                </c:pt>
                <c:pt idx="4">
                  <c:v>64823.111111111117</c:v>
                </c:pt>
                <c:pt idx="5">
                  <c:v>80375.555555555577</c:v>
                </c:pt>
                <c:pt idx="6">
                  <c:v>95924.888888888891</c:v>
                </c:pt>
                <c:pt idx="7">
                  <c:v>110998.22222222223</c:v>
                </c:pt>
                <c:pt idx="8">
                  <c:v>235061.72839506177</c:v>
                </c:pt>
                <c:pt idx="9">
                  <c:v>248888.88888888893</c:v>
                </c:pt>
                <c:pt idx="10">
                  <c:v>276543.20987654326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8-4212-8995-C7D197705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9296"/>
        <c:axId val="1623280096"/>
      </c:scatterChart>
      <c:valAx>
        <c:axId val="16704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280096"/>
        <c:crosses val="autoZero"/>
        <c:crossBetween val="midCat"/>
      </c:valAx>
      <c:valAx>
        <c:axId val="16232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'P7'!$C$8:$C$18</c:f>
              <c:numCache>
                <c:formatCode>General</c:formatCode>
                <c:ptCount val="11"/>
                <c:pt idx="0">
                  <c:v>0</c:v>
                </c:pt>
                <c:pt idx="1">
                  <c:v>3.5862068965517163E-2</c:v>
                </c:pt>
                <c:pt idx="2">
                  <c:v>5.5172413793103448E-2</c:v>
                </c:pt>
                <c:pt idx="3">
                  <c:v>0.10482758620689647</c:v>
                </c:pt>
                <c:pt idx="4">
                  <c:v>0.13517241379310341</c:v>
                </c:pt>
                <c:pt idx="5">
                  <c:v>0.16827586206896555</c:v>
                </c:pt>
                <c:pt idx="6">
                  <c:v>0.21517241379310337</c:v>
                </c:pt>
                <c:pt idx="7">
                  <c:v>0.26068965517241388</c:v>
                </c:pt>
                <c:pt idx="8">
                  <c:v>0.33931034482758615</c:v>
                </c:pt>
                <c:pt idx="9">
                  <c:v>0.43034482758620696</c:v>
                </c:pt>
              </c:numCache>
            </c:numRef>
          </c:xVal>
          <c:yVal>
            <c:numRef>
              <c:f>'P7'!$D$8:$D$18</c:f>
              <c:numCache>
                <c:formatCode>General</c:formatCode>
                <c:ptCount val="11"/>
                <c:pt idx="0">
                  <c:v>0</c:v>
                </c:pt>
                <c:pt idx="1">
                  <c:v>47898.338220918871</c:v>
                </c:pt>
                <c:pt idx="2">
                  <c:v>71847.507331378292</c:v>
                </c:pt>
                <c:pt idx="3">
                  <c:v>95796.676441837742</c:v>
                </c:pt>
                <c:pt idx="4">
                  <c:v>119745.84555229716</c:v>
                </c:pt>
                <c:pt idx="5">
                  <c:v>143695.01466275658</c:v>
                </c:pt>
                <c:pt idx="6">
                  <c:v>167644.18377321606</c:v>
                </c:pt>
                <c:pt idx="7">
                  <c:v>191593.35288367548</c:v>
                </c:pt>
                <c:pt idx="8">
                  <c:v>239491.69110459433</c:v>
                </c:pt>
                <c:pt idx="9">
                  <c:v>287390.02932551317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D-4A8E-BB7B-5B056B01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4496"/>
        <c:axId val="1630563024"/>
      </c:scatterChart>
      <c:valAx>
        <c:axId val="16704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563024"/>
        <c:crosses val="autoZero"/>
        <c:crossBetween val="midCat"/>
      </c:valAx>
      <c:valAx>
        <c:axId val="1630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'P8'!$C$8:$C$18</c:f>
              <c:numCache>
                <c:formatCode>General</c:formatCode>
                <c:ptCount val="11"/>
                <c:pt idx="0">
                  <c:v>0</c:v>
                </c:pt>
                <c:pt idx="1">
                  <c:v>6.0150375939850478E-3</c:v>
                </c:pt>
                <c:pt idx="2">
                  <c:v>1.2030075187969882E-2</c:v>
                </c:pt>
                <c:pt idx="3">
                  <c:v>1.804511278195493E-2</c:v>
                </c:pt>
                <c:pt idx="4">
                  <c:v>2.2556390977443608E-2</c:v>
                </c:pt>
                <c:pt idx="5">
                  <c:v>3.007518796992481E-2</c:v>
                </c:pt>
                <c:pt idx="6">
                  <c:v>3.7593984962406013E-2</c:v>
                </c:pt>
                <c:pt idx="7">
                  <c:v>4.3609022556391062E-2</c:v>
                </c:pt>
                <c:pt idx="8">
                  <c:v>6.0150375939849621E-2</c:v>
                </c:pt>
                <c:pt idx="9">
                  <c:v>7.368421052631588E-2</c:v>
                </c:pt>
                <c:pt idx="10">
                  <c:v>0.11127819548872189</c:v>
                </c:pt>
              </c:numCache>
            </c:numRef>
          </c:xVal>
          <c:yVal>
            <c:numRef>
              <c:f>'P8'!$D$8:$D$18</c:f>
              <c:numCache>
                <c:formatCode>General</c:formatCode>
                <c:ptCount val="11"/>
                <c:pt idx="0">
                  <c:v>0</c:v>
                </c:pt>
                <c:pt idx="1">
                  <c:v>3738.6057692307691</c:v>
                </c:pt>
                <c:pt idx="2">
                  <c:v>15152.307692307691</c:v>
                </c:pt>
                <c:pt idx="3">
                  <c:v>26417.596153846156</c:v>
                </c:pt>
                <c:pt idx="4">
                  <c:v>37890.192307692312</c:v>
                </c:pt>
                <c:pt idx="5">
                  <c:v>49683.173076923085</c:v>
                </c:pt>
                <c:pt idx="6">
                  <c:v>61462.019230769234</c:v>
                </c:pt>
                <c:pt idx="7">
                  <c:v>73243.221153846171</c:v>
                </c:pt>
                <c:pt idx="8">
                  <c:v>96640.721153846156</c:v>
                </c:pt>
                <c:pt idx="9">
                  <c:v>120198.41346153848</c:v>
                </c:pt>
                <c:pt idx="10">
                  <c:v>166159.47115384619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1-4028-AAFD-3B4875A87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92368"/>
        <c:axId val="1138181232"/>
      </c:scatterChart>
      <c:valAx>
        <c:axId val="9165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8181232"/>
        <c:crosses val="autoZero"/>
        <c:crossBetween val="midCat"/>
      </c:valAx>
      <c:valAx>
        <c:axId val="11381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5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'P9'!$C$8:$C$18</c:f>
              <c:numCache>
                <c:formatCode>General</c:formatCode>
                <c:ptCount val="11"/>
                <c:pt idx="0">
                  <c:v>0</c:v>
                </c:pt>
                <c:pt idx="1">
                  <c:v>2.5423728813559324E-2</c:v>
                </c:pt>
                <c:pt idx="2">
                  <c:v>3.3898305084745763E-2</c:v>
                </c:pt>
                <c:pt idx="3">
                  <c:v>4.2372881355932202E-2</c:v>
                </c:pt>
                <c:pt idx="4">
                  <c:v>4.915254237288133E-2</c:v>
                </c:pt>
                <c:pt idx="5">
                  <c:v>5.0847457627118647E-2</c:v>
                </c:pt>
                <c:pt idx="6">
                  <c:v>5.2542372881355957E-2</c:v>
                </c:pt>
                <c:pt idx="7">
                  <c:v>5.9322033898305086E-2</c:v>
                </c:pt>
                <c:pt idx="8">
                  <c:v>6.7796610169491525E-2</c:v>
                </c:pt>
                <c:pt idx="9">
                  <c:v>8.1355932203389783E-2</c:v>
                </c:pt>
                <c:pt idx="10">
                  <c:v>0.10169491525423729</c:v>
                </c:pt>
              </c:numCache>
            </c:numRef>
          </c:xVal>
          <c:yVal>
            <c:numRef>
              <c:f>'P9'!$D$8:$D$18</c:f>
              <c:numCache>
                <c:formatCode>General</c:formatCode>
                <c:ptCount val="11"/>
                <c:pt idx="0">
                  <c:v>0</c:v>
                </c:pt>
                <c:pt idx="1">
                  <c:v>14833.636363636364</c:v>
                </c:pt>
                <c:pt idx="2">
                  <c:v>29682.121212121212</c:v>
                </c:pt>
                <c:pt idx="3">
                  <c:v>44521.696969696961</c:v>
                </c:pt>
                <c:pt idx="4">
                  <c:v>59438.484848484855</c:v>
                </c:pt>
                <c:pt idx="5">
                  <c:v>74278.060606060608</c:v>
                </c:pt>
                <c:pt idx="6">
                  <c:v>89141.393939393936</c:v>
                </c:pt>
                <c:pt idx="7">
                  <c:v>103868.1212121212</c:v>
                </c:pt>
                <c:pt idx="8">
                  <c:v>118722.54545454546</c:v>
                </c:pt>
                <c:pt idx="9">
                  <c:v>148410.60606060605</c:v>
                </c:pt>
                <c:pt idx="10">
                  <c:v>178074.90909090909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9-4E5D-995F-420C0AEE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512528"/>
        <c:axId val="1671288368"/>
      </c:scatterChart>
      <c:valAx>
        <c:axId val="162451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288368"/>
        <c:crosses val="autoZero"/>
        <c:crossBetween val="midCat"/>
      </c:valAx>
      <c:valAx>
        <c:axId val="16712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5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7</xdr:row>
      <xdr:rowOff>41910</xdr:rowOff>
    </xdr:from>
    <xdr:to>
      <xdr:col>12</xdr:col>
      <xdr:colOff>373380</xdr:colOff>
      <xdr:row>22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558505-3867-2B94-CC2F-A57355121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3</xdr:row>
      <xdr:rowOff>148590</xdr:rowOff>
    </xdr:from>
    <xdr:to>
      <xdr:col>12</xdr:col>
      <xdr:colOff>15240</xdr:colOff>
      <xdr:row>19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B0F7C5-7C0A-A8A4-D052-CC20BAE2A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102870</xdr:rowOff>
    </xdr:from>
    <xdr:to>
      <xdr:col>12</xdr:col>
      <xdr:colOff>495300</xdr:colOff>
      <xdr:row>19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6D504F-08CE-E4C1-0950-A4FF5ED89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3</xdr:row>
      <xdr:rowOff>57150</xdr:rowOff>
    </xdr:from>
    <xdr:to>
      <xdr:col>12</xdr:col>
      <xdr:colOff>137160</xdr:colOff>
      <xdr:row>18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79D18A-A6B4-F82B-A981-D1DFE471F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102870</xdr:rowOff>
    </xdr:from>
    <xdr:to>
      <xdr:col>11</xdr:col>
      <xdr:colOff>411480</xdr:colOff>
      <xdr:row>19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844300-A074-F2B6-20D1-C45B073E3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5</xdr:row>
      <xdr:rowOff>11430</xdr:rowOff>
    </xdr:from>
    <xdr:to>
      <xdr:col>11</xdr:col>
      <xdr:colOff>594360</xdr:colOff>
      <xdr:row>20</xdr:row>
      <xdr:rowOff>125730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D7B57E-A77A-3EC8-939E-33F3159DE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171450</xdr:rowOff>
    </xdr:from>
    <xdr:to>
      <xdr:col>13</xdr:col>
      <xdr:colOff>38100</xdr:colOff>
      <xdr:row>18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29BB99-DCBB-4DF3-B091-BB393F684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7</xdr:row>
      <xdr:rowOff>41910</xdr:rowOff>
    </xdr:from>
    <xdr:to>
      <xdr:col>14</xdr:col>
      <xdr:colOff>60960</xdr:colOff>
      <xdr:row>22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16C650-BFF4-5F20-1EF1-60D6B2851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582930</xdr:colOff>
      <xdr:row>3</xdr:row>
      <xdr:rowOff>133350</xdr:rowOff>
    </xdr:from>
    <xdr:to>
      <xdr:col>12</xdr:col>
      <xdr:colOff>278130</xdr:colOff>
      <xdr:row>19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7C846E-7C2D-88F2-785B-E06774476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</xdr:colOff>
      <xdr:row>2</xdr:row>
      <xdr:rowOff>163830</xdr:rowOff>
    </xdr:from>
    <xdr:to>
      <xdr:col>11</xdr:col>
      <xdr:colOff>407670</xdr:colOff>
      <xdr:row>18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2DCEAA-FFC4-59CB-F8E4-64E74D73E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392430</xdr:colOff>
      <xdr:row>3</xdr:row>
      <xdr:rowOff>133350</xdr:rowOff>
    </xdr:from>
    <xdr:to>
      <xdr:col>12</xdr:col>
      <xdr:colOff>87630</xdr:colOff>
      <xdr:row>19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1C8DC3-0BFD-395F-CAE9-73B4603A4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7</xdr:row>
      <xdr:rowOff>41910</xdr:rowOff>
    </xdr:from>
    <xdr:to>
      <xdr:col>14</xdr:col>
      <xdr:colOff>68580</xdr:colOff>
      <xdr:row>22</xdr:row>
      <xdr:rowOff>156210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E48C7D-01AA-D266-3066-5263AAAB4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1299210</xdr:colOff>
      <xdr:row>1</xdr:row>
      <xdr:rowOff>102870</xdr:rowOff>
    </xdr:from>
    <xdr:to>
      <xdr:col>11</xdr:col>
      <xdr:colOff>133350</xdr:colOff>
      <xdr:row>17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2C20DD-7971-449E-E411-4B9C0A2F1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11430</xdr:rowOff>
    </xdr:from>
    <xdr:to>
      <xdr:col>11</xdr:col>
      <xdr:colOff>400050</xdr:colOff>
      <xdr:row>19</xdr:row>
      <xdr:rowOff>125730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5A8588-E6B8-7917-2DDE-C9B6382A9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316230</xdr:colOff>
      <xdr:row>5</xdr:row>
      <xdr:rowOff>19050</xdr:rowOff>
    </xdr:from>
    <xdr:to>
      <xdr:col>14</xdr:col>
      <xdr:colOff>11430</xdr:colOff>
      <xdr:row>20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DE0365-7187-F0CE-1461-376F2C7E2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A7415-27F9-4563-B2FB-615EE5B217BB}">
  <dimension ref="A1:D21"/>
  <sheetViews>
    <sheetView workbookViewId="0">
      <selection activeCell="E25" sqref="E25"/>
    </sheetView>
  </sheetViews>
  <sheetFormatPr defaultRowHeight="13.8" x14ac:dyDescent="0.25"/>
  <cols>
    <col min="1" max="1" width="24.77734375" customWidth="1"/>
    <col min="2" max="2" width="21.44140625" customWidth="1"/>
    <col min="3" max="3" width="22.6640625" customWidth="1"/>
    <col min="4" max="4" width="26.77734375" customWidth="1"/>
  </cols>
  <sheetData>
    <row r="1" spans="1:4" ht="14.4" x14ac:dyDescent="0.3">
      <c r="A1" s="6" t="s">
        <v>0</v>
      </c>
      <c r="B1" s="7" t="s">
        <v>16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20">
        <v>13</v>
      </c>
      <c r="C3" s="4" t="s">
        <v>3</v>
      </c>
      <c r="D3" s="1"/>
    </row>
    <row r="4" spans="1:4" x14ac:dyDescent="0.25">
      <c r="A4" s="12" t="s">
        <v>4</v>
      </c>
      <c r="B4" s="21">
        <v>3</v>
      </c>
      <c r="C4" s="5">
        <f>(B3/1000)*(B4/1000)</f>
        <v>3.8999999999999999E-5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18">
        <v>0</v>
      </c>
      <c r="B8" s="18">
        <v>64</v>
      </c>
      <c r="C8" s="3">
        <v>0</v>
      </c>
      <c r="D8" s="3">
        <v>0</v>
      </c>
    </row>
    <row r="9" spans="1:4" x14ac:dyDescent="0.25">
      <c r="A9" s="19">
        <v>94.04</v>
      </c>
      <c r="B9" s="19">
        <v>66.5</v>
      </c>
      <c r="C9" s="3">
        <f>(B9-B8)/B8</f>
        <v>3.90625E-2</v>
      </c>
      <c r="D9" s="3">
        <f>(A9*9.8/1000)/(C4)</f>
        <v>23630.564102564105</v>
      </c>
    </row>
    <row r="10" spans="1:4" x14ac:dyDescent="0.25">
      <c r="A10" s="19">
        <v>144.04</v>
      </c>
      <c r="B10" s="19">
        <v>69</v>
      </c>
      <c r="C10" s="3">
        <f>(B10-B8)/B8</f>
        <v>7.8125E-2</v>
      </c>
      <c r="D10" s="3">
        <f>(A10*9.8/1000)/(C4)</f>
        <v>36194.666666666672</v>
      </c>
    </row>
    <row r="11" spans="1:4" x14ac:dyDescent="0.25">
      <c r="A11" s="19">
        <v>193.94</v>
      </c>
      <c r="B11" s="19">
        <v>70</v>
      </c>
      <c r="C11" s="3">
        <f>(B11-B8)/B8</f>
        <v>9.375E-2</v>
      </c>
      <c r="D11" s="3">
        <f>(A11*9.8/1000)/(C4)</f>
        <v>48733.641025641031</v>
      </c>
    </row>
    <row r="12" spans="1:4" x14ac:dyDescent="0.25">
      <c r="A12" s="19">
        <v>243.85</v>
      </c>
      <c r="B12" s="19">
        <v>73</v>
      </c>
      <c r="C12" s="3">
        <f>(B12-B8)/B8</f>
        <v>0.140625</v>
      </c>
      <c r="D12" s="3">
        <f>(A12*9.8/1000)/(C4)</f>
        <v>61275.128205128211</v>
      </c>
    </row>
    <row r="13" spans="1:4" x14ac:dyDescent="0.25">
      <c r="A13" s="19">
        <v>293.83</v>
      </c>
      <c r="B13" s="19">
        <v>75</v>
      </c>
      <c r="C13" s="3">
        <f>(B13-B8)/B8</f>
        <v>0.171875</v>
      </c>
      <c r="D13" s="3">
        <f>(A13*9.8/1000)/(C4)</f>
        <v>73834.205128205125</v>
      </c>
    </row>
    <row r="14" spans="1:4" x14ac:dyDescent="0.25">
      <c r="A14" s="19">
        <v>343.83</v>
      </c>
      <c r="B14" s="19">
        <v>77</v>
      </c>
      <c r="C14" s="3">
        <f>(B14-B8)/B8</f>
        <v>0.203125</v>
      </c>
      <c r="D14" s="3">
        <f>(A14*9.8/1000)/(C4)</f>
        <v>86398.307692307702</v>
      </c>
    </row>
    <row r="15" spans="1:4" x14ac:dyDescent="0.25">
      <c r="A15" s="19">
        <v>393.82</v>
      </c>
      <c r="B15" s="19">
        <v>78</v>
      </c>
      <c r="C15" s="3">
        <f>(B15-B8)/B8</f>
        <v>0.21875</v>
      </c>
      <c r="D15" s="3">
        <f>(A15*9.8/1000)/(C4)</f>
        <v>98959.897435897437</v>
      </c>
    </row>
    <row r="16" spans="1:4" x14ac:dyDescent="0.25">
      <c r="A16" s="19">
        <v>444.24</v>
      </c>
      <c r="B16" s="19">
        <v>81</v>
      </c>
      <c r="C16" s="3">
        <f>(B16-B8)/B8</f>
        <v>0.265625</v>
      </c>
      <c r="D16" s="3">
        <f>(A16*9.8/1000)/(C4)</f>
        <v>111629.53846153848</v>
      </c>
    </row>
    <row r="17" spans="1:4" x14ac:dyDescent="0.25">
      <c r="A17" s="19">
        <v>494.22</v>
      </c>
      <c r="B17" s="19">
        <v>83.5</v>
      </c>
      <c r="C17" s="3">
        <f>(B17-B8)/B8</f>
        <v>0.3046875</v>
      </c>
      <c r="D17" s="3">
        <f>(A17*9.8/1000)/(C4)</f>
        <v>124188.6153846154</v>
      </c>
    </row>
    <row r="18" spans="1:4" x14ac:dyDescent="0.25">
      <c r="A18" s="19">
        <v>593.55999999999995</v>
      </c>
      <c r="B18" s="19">
        <v>89</v>
      </c>
      <c r="C18" s="3">
        <f>(B18-B8)/B8</f>
        <v>0.390625</v>
      </c>
      <c r="D18" s="3">
        <f>(A18*9.8/1000)/(C4)</f>
        <v>149150.97435897434</v>
      </c>
    </row>
    <row r="20" spans="1:4" x14ac:dyDescent="0.25">
      <c r="A20" s="2" t="s">
        <v>11</v>
      </c>
      <c r="B20" s="17">
        <v>39.94</v>
      </c>
      <c r="C20" s="2" t="s">
        <v>12</v>
      </c>
      <c r="D20" s="1"/>
    </row>
    <row r="21" spans="1:4" x14ac:dyDescent="0.25">
      <c r="A21" s="2" t="s">
        <v>13</v>
      </c>
      <c r="B21" s="17">
        <v>2</v>
      </c>
      <c r="C21" s="3">
        <f>SLOPE(D8:D18,C8:C18)</f>
        <v>380937.97137943812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AD642-E136-4830-927D-CBAA32EB15A7}">
  <dimension ref="A1:D21"/>
  <sheetViews>
    <sheetView workbookViewId="0">
      <selection activeCell="C22" sqref="C22"/>
    </sheetView>
  </sheetViews>
  <sheetFormatPr defaultRowHeight="13.8" x14ac:dyDescent="0.25"/>
  <cols>
    <col min="1" max="1" width="17.77734375" customWidth="1"/>
    <col min="2" max="2" width="17" customWidth="1"/>
    <col min="3" max="4" width="17.44140625" customWidth="1"/>
  </cols>
  <sheetData>
    <row r="1" spans="1:4" ht="14.4" x14ac:dyDescent="0.3">
      <c r="A1" s="6" t="s">
        <v>0</v>
      </c>
      <c r="B1" s="7" t="s">
        <v>73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20">
        <v>14</v>
      </c>
      <c r="C3" s="4" t="s">
        <v>3</v>
      </c>
      <c r="D3" s="1"/>
    </row>
    <row r="4" spans="1:4" x14ac:dyDescent="0.25">
      <c r="A4" s="12" t="s">
        <v>4</v>
      </c>
      <c r="B4" s="21">
        <v>3</v>
      </c>
      <c r="C4" s="5">
        <f>(B3/1000)*(B4/1000)</f>
        <v>4.2000000000000004E-5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18">
        <v>0</v>
      </c>
      <c r="B8" s="18">
        <v>82.9</v>
      </c>
      <c r="C8" s="3">
        <v>0</v>
      </c>
      <c r="D8" s="3">
        <v>0</v>
      </c>
    </row>
    <row r="9" spans="1:4" x14ac:dyDescent="0.25">
      <c r="A9" s="19">
        <v>15.98</v>
      </c>
      <c r="B9" s="19">
        <v>83.9</v>
      </c>
      <c r="C9" s="3">
        <f>(B9-B8)/B8</f>
        <v>1.2062726176115802E-2</v>
      </c>
      <c r="D9" s="3">
        <f>(A9*9.8/1000)/(C4)</f>
        <v>3728.666666666667</v>
      </c>
    </row>
    <row r="10" spans="1:4" x14ac:dyDescent="0.25">
      <c r="A10" s="19">
        <v>66.040000000000006</v>
      </c>
      <c r="B10" s="19">
        <v>88.1</v>
      </c>
      <c r="C10" s="3">
        <f>(B10-B8)/B8</f>
        <v>6.2726176115802029E-2</v>
      </c>
      <c r="D10" s="3">
        <f>(A10*9.8/1000)/(C4)</f>
        <v>15409.333333333334</v>
      </c>
    </row>
    <row r="11" spans="1:4" x14ac:dyDescent="0.25">
      <c r="A11" s="19">
        <v>116.04</v>
      </c>
      <c r="B11" s="19">
        <v>91</v>
      </c>
      <c r="C11" s="3">
        <f>(B11-B8)/B8</f>
        <v>9.7708082026537926E-2</v>
      </c>
      <c r="D11" s="3">
        <f>(A11*9.8/1000)/(C4)</f>
        <v>27076.000000000004</v>
      </c>
    </row>
    <row r="12" spans="1:4" x14ac:dyDescent="0.25">
      <c r="A12" s="19">
        <v>166.05</v>
      </c>
      <c r="B12" s="19">
        <v>95.2</v>
      </c>
      <c r="C12" s="3">
        <f>(B12-B8)/B8</f>
        <v>0.14837153196622432</v>
      </c>
      <c r="D12" s="3">
        <f>(A12*9.8/1000)/(C4)</f>
        <v>38745</v>
      </c>
    </row>
    <row r="13" spans="1:4" x14ac:dyDescent="0.25">
      <c r="A13" s="19">
        <v>216.52</v>
      </c>
      <c r="B13" s="19">
        <v>109.8</v>
      </c>
      <c r="C13" s="3">
        <f>(B13-B8)/B8</f>
        <v>0.32448733413751496</v>
      </c>
      <c r="D13" s="3">
        <f>(A13*9.8/1000)/(C4)</f>
        <v>50521.333333333328</v>
      </c>
    </row>
    <row r="14" spans="1:4" x14ac:dyDescent="0.25">
      <c r="A14" s="19">
        <v>266.64</v>
      </c>
      <c r="B14" s="19">
        <v>106</v>
      </c>
      <c r="C14" s="3">
        <f>(B14-B8)/B8</f>
        <v>0.27864897466827493</v>
      </c>
      <c r="D14" s="3">
        <f>(A14*9.8/1000)/(C4)</f>
        <v>62216</v>
      </c>
    </row>
    <row r="15" spans="1:4" x14ac:dyDescent="0.25">
      <c r="A15" s="19">
        <v>316.94</v>
      </c>
      <c r="B15" s="19">
        <v>111.2</v>
      </c>
      <c r="C15" s="3">
        <f>(B15-B8)/B8</f>
        <v>0.34137515078407715</v>
      </c>
      <c r="D15" s="3">
        <f>(A15*9.8/1000)/(C4)</f>
        <v>73952.666666666657</v>
      </c>
    </row>
    <row r="16" spans="1:4" x14ac:dyDescent="0.25">
      <c r="A16" s="19">
        <v>366.8</v>
      </c>
      <c r="B16" s="19">
        <v>118.1</v>
      </c>
      <c r="C16" s="3">
        <f>(B16-B8)/B8</f>
        <v>0.42460796139927609</v>
      </c>
      <c r="D16" s="3">
        <f>(A16*9.8/1000)/(C4)</f>
        <v>85586.666666666672</v>
      </c>
    </row>
    <row r="17" spans="1:4" x14ac:dyDescent="0.25">
      <c r="A17" s="19">
        <v>416.76</v>
      </c>
      <c r="B17" s="19">
        <v>122.7</v>
      </c>
      <c r="C17" s="3">
        <f>(B17-B8)/B8</f>
        <v>0.48009650180940888</v>
      </c>
      <c r="D17" s="3">
        <f>(A17*9.8/1000)/(C4)</f>
        <v>97243.999999999985</v>
      </c>
    </row>
    <row r="18" spans="1:4" x14ac:dyDescent="0.25">
      <c r="A18" s="19">
        <v>442.82</v>
      </c>
      <c r="B18" s="19">
        <v>129.1</v>
      </c>
      <c r="C18" s="3">
        <f>(B18-B8)/B8</f>
        <v>0.55729794933654986</v>
      </c>
      <c r="D18" s="3">
        <f>(A18*9.8/1000)/(C4)</f>
        <v>103324.66666666667</v>
      </c>
    </row>
    <row r="20" spans="1:4" x14ac:dyDescent="0.25">
      <c r="A20" s="2" t="s">
        <v>11</v>
      </c>
      <c r="B20" s="17">
        <v>40</v>
      </c>
      <c r="C20" s="2" t="s">
        <v>12</v>
      </c>
      <c r="D20" s="1"/>
    </row>
    <row r="21" spans="1:4" x14ac:dyDescent="0.25">
      <c r="A21" s="2" t="s">
        <v>13</v>
      </c>
      <c r="B21" s="17">
        <v>2</v>
      </c>
      <c r="C21" s="3">
        <f>SLOPE(D8:D18,C8:C18)</f>
        <v>185899.59278475447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3AF2-FD17-4A94-82E8-37D8E1819268}">
  <dimension ref="A1:D21"/>
  <sheetViews>
    <sheetView workbookViewId="0">
      <selection activeCell="G22" sqref="G22"/>
    </sheetView>
  </sheetViews>
  <sheetFormatPr defaultRowHeight="13.8" x14ac:dyDescent="0.25"/>
  <cols>
    <col min="1" max="1" width="19.109375" customWidth="1"/>
    <col min="2" max="2" width="22.21875" customWidth="1"/>
    <col min="3" max="3" width="19.44140625" customWidth="1"/>
    <col min="4" max="4" width="22.33203125" customWidth="1"/>
  </cols>
  <sheetData>
    <row r="1" spans="1:4" ht="14.4" x14ac:dyDescent="0.3">
      <c r="A1" s="6" t="s">
        <v>0</v>
      </c>
      <c r="B1" s="7" t="s">
        <v>74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ht="14.4" x14ac:dyDescent="0.3">
      <c r="A3" s="12" t="s">
        <v>2</v>
      </c>
      <c r="B3" s="34">
        <v>14.5</v>
      </c>
      <c r="C3" s="4" t="s">
        <v>3</v>
      </c>
      <c r="D3" s="1"/>
    </row>
    <row r="4" spans="1:4" ht="14.4" x14ac:dyDescent="0.3">
      <c r="A4" s="12" t="s">
        <v>4</v>
      </c>
      <c r="B4" s="35">
        <v>2</v>
      </c>
      <c r="C4" s="5">
        <f>(B3/1000)*(B4/1000)</f>
        <v>2.9000000000000004E-5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ht="14.4" x14ac:dyDescent="0.3">
      <c r="A8" s="37">
        <v>0</v>
      </c>
      <c r="B8" s="37">
        <v>61.9</v>
      </c>
      <c r="C8" s="3">
        <v>0</v>
      </c>
      <c r="D8" s="3">
        <v>0</v>
      </c>
    </row>
    <row r="9" spans="1:4" ht="14.4" x14ac:dyDescent="0.3">
      <c r="A9" s="38">
        <v>8.2100000000000009</v>
      </c>
      <c r="B9" s="38">
        <v>62.3</v>
      </c>
      <c r="C9" s="3">
        <f>(B9-B8)/B8</f>
        <v>6.4620355411954536E-3</v>
      </c>
      <c r="D9" s="3">
        <f>(A9*9.8/1000)/(C4)</f>
        <v>2774.4137931034484</v>
      </c>
    </row>
    <row r="10" spans="1:4" ht="14.4" x14ac:dyDescent="0.3">
      <c r="A10" s="38">
        <v>58.21</v>
      </c>
      <c r="B10" s="38">
        <v>62.5</v>
      </c>
      <c r="C10" s="3">
        <f>(B10-B8)/B8</f>
        <v>9.6930533117932389E-3</v>
      </c>
      <c r="D10" s="3">
        <f>(A10*9.8/1000)/(C4)</f>
        <v>19670.96551724138</v>
      </c>
    </row>
    <row r="11" spans="1:4" ht="14.4" x14ac:dyDescent="0.3">
      <c r="A11" s="38">
        <v>108.21</v>
      </c>
      <c r="B11" s="39">
        <v>63</v>
      </c>
      <c r="C11" s="3">
        <f>(B11-B8)/B8</f>
        <v>1.7770597738287583E-2</v>
      </c>
      <c r="D11" s="3">
        <f>(A11*9.8/1000)/(C4)</f>
        <v>36567.517241379312</v>
      </c>
    </row>
    <row r="12" spans="1:4" ht="14.4" x14ac:dyDescent="0.3">
      <c r="A12" s="38">
        <v>158.21</v>
      </c>
      <c r="B12" s="38">
        <v>63.9</v>
      </c>
      <c r="C12" s="3">
        <f>(B12-B8)/B8</f>
        <v>3.2310177705977383E-2</v>
      </c>
      <c r="D12" s="3">
        <f>(A12*9.8/1000)/(C4)</f>
        <v>53464.068965517239</v>
      </c>
    </row>
    <row r="13" spans="1:4" ht="14.4" x14ac:dyDescent="0.3">
      <c r="A13" s="38">
        <v>208.21</v>
      </c>
      <c r="B13" s="38">
        <v>64.5</v>
      </c>
      <c r="C13" s="3">
        <f>(B13-B8)/B8</f>
        <v>4.200323101777062E-2</v>
      </c>
      <c r="D13" s="3">
        <f>(A13*9.8/1000)/(C4)</f>
        <v>70360.620689655174</v>
      </c>
    </row>
    <row r="14" spans="1:4" ht="14.4" x14ac:dyDescent="0.3">
      <c r="A14" s="38">
        <v>258.20999999999998</v>
      </c>
      <c r="B14" s="39">
        <v>65</v>
      </c>
      <c r="C14" s="3">
        <f>(B14-B8)/B8</f>
        <v>5.0080775444264966E-2</v>
      </c>
      <c r="D14" s="3">
        <f>(A14*9.8/1000)/(C4)</f>
        <v>87257.172413793087</v>
      </c>
    </row>
    <row r="15" spans="1:4" ht="14.4" x14ac:dyDescent="0.3">
      <c r="A15" s="38">
        <v>308.20999999999998</v>
      </c>
      <c r="B15" s="39">
        <v>66</v>
      </c>
      <c r="C15" s="3">
        <f>(B15-B8)/B8</f>
        <v>6.6235864297253658E-2</v>
      </c>
      <c r="D15" s="3">
        <f>(A15*9.8/1000)/(C4)</f>
        <v>104153.72413793103</v>
      </c>
    </row>
    <row r="16" spans="1:4" ht="14.4" x14ac:dyDescent="0.3">
      <c r="A16" s="38">
        <v>358.21</v>
      </c>
      <c r="B16" s="38">
        <v>66.5</v>
      </c>
      <c r="C16" s="3">
        <f>(B16-B8)/B8</f>
        <v>7.4313408723748003E-2</v>
      </c>
      <c r="D16" s="3">
        <f>(A16*9.8/1000)/(C4)</f>
        <v>121050.27586206896</v>
      </c>
    </row>
    <row r="17" spans="1:4" ht="14.4" x14ac:dyDescent="0.3">
      <c r="A17" s="38">
        <v>408.21</v>
      </c>
      <c r="B17" s="38">
        <v>66.7</v>
      </c>
      <c r="C17" s="3">
        <f>(B17-B8)/B8</f>
        <v>7.7544426494345786E-2</v>
      </c>
      <c r="D17" s="3">
        <f>(A17*9.8/1000)/(C4)</f>
        <v>137946.82758620687</v>
      </c>
    </row>
    <row r="18" spans="1:4" ht="14.4" x14ac:dyDescent="0.3">
      <c r="A18" s="38">
        <v>458.21</v>
      </c>
      <c r="B18" s="38">
        <v>66.900000000000006</v>
      </c>
      <c r="C18" s="3">
        <f>(B18-B8)/B8</f>
        <v>8.0775444264943569E-2</v>
      </c>
      <c r="D18" s="3">
        <f>(A18*9.8/1000)/(C4)</f>
        <v>154843.37931034481</v>
      </c>
    </row>
    <row r="20" spans="1:4" ht="14.4" x14ac:dyDescent="0.25">
      <c r="A20" s="2" t="s">
        <v>11</v>
      </c>
      <c r="B20" s="36">
        <v>39.369999999999997</v>
      </c>
      <c r="C20" s="2" t="s">
        <v>12</v>
      </c>
      <c r="D20" s="1"/>
    </row>
    <row r="21" spans="1:4" ht="14.4" x14ac:dyDescent="0.25">
      <c r="A21" s="2" t="s">
        <v>13</v>
      </c>
      <c r="B21" s="36">
        <v>4.96</v>
      </c>
      <c r="C21" s="3">
        <f>SLOPE(D8:D18,C8:C18)</f>
        <v>1764295.5605987932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BD6D-1E23-422A-879D-69986480876E}">
  <dimension ref="A1:D21"/>
  <sheetViews>
    <sheetView workbookViewId="0">
      <selection activeCell="B2" sqref="B2"/>
    </sheetView>
  </sheetViews>
  <sheetFormatPr defaultRowHeight="13.8" x14ac:dyDescent="0.25"/>
  <cols>
    <col min="1" max="1" width="17.21875" customWidth="1"/>
    <col min="2" max="2" width="18.6640625" customWidth="1"/>
    <col min="3" max="3" width="17.109375" customWidth="1"/>
    <col min="4" max="4" width="19.33203125" customWidth="1"/>
  </cols>
  <sheetData>
    <row r="1" spans="1:4" ht="14.4" x14ac:dyDescent="0.3">
      <c r="A1" s="6" t="s">
        <v>0</v>
      </c>
      <c r="B1" s="7" t="s">
        <v>75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29">
        <v>13.4</v>
      </c>
      <c r="C3" s="4" t="s">
        <v>3</v>
      </c>
      <c r="D3" s="1"/>
    </row>
    <row r="4" spans="1:4" x14ac:dyDescent="0.25">
      <c r="A4" s="12" t="s">
        <v>4</v>
      </c>
      <c r="B4" s="30">
        <v>2.2999999999999998</v>
      </c>
      <c r="C4" s="5">
        <f>(B3/1000)*(B4/1000)</f>
        <v>3.082E-5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18">
        <v>0</v>
      </c>
      <c r="B8" s="18">
        <v>67.3</v>
      </c>
      <c r="C8" s="3">
        <v>0</v>
      </c>
      <c r="D8" s="3">
        <v>0</v>
      </c>
    </row>
    <row r="9" spans="1:4" x14ac:dyDescent="0.25">
      <c r="A9" s="19">
        <v>8.2200000000000006</v>
      </c>
      <c r="B9" s="19">
        <v>68</v>
      </c>
      <c r="C9" s="3">
        <f>(B9-B8)/B8</f>
        <v>1.0401188707280875E-2</v>
      </c>
      <c r="D9" s="3">
        <f>(A9*9.8/1000)/(C4)</f>
        <v>2613.757300454251</v>
      </c>
    </row>
    <row r="10" spans="1:4" x14ac:dyDescent="0.25">
      <c r="A10" s="19">
        <v>58.22</v>
      </c>
      <c r="B10" s="19">
        <v>71.099999999999994</v>
      </c>
      <c r="C10" s="3">
        <f>(B10-B8)/B8</f>
        <v>5.6463595839524476E-2</v>
      </c>
      <c r="D10" s="3">
        <f>(A10*9.8/1000)/(C4)</f>
        <v>18512.524334847505</v>
      </c>
    </row>
    <row r="11" spans="1:4" x14ac:dyDescent="0.25">
      <c r="A11" s="19">
        <v>108.22</v>
      </c>
      <c r="B11" s="19">
        <v>73.900000000000006</v>
      </c>
      <c r="C11" s="3">
        <f>(B11-B8)/B8</f>
        <v>9.8068350668647983E-2</v>
      </c>
      <c r="D11" s="3">
        <f>(A11*9.8/1000)/(C4)</f>
        <v>34411.291369240753</v>
      </c>
    </row>
    <row r="12" spans="1:4" x14ac:dyDescent="0.25">
      <c r="A12" s="19">
        <v>158.22</v>
      </c>
      <c r="B12" s="19">
        <v>76.3</v>
      </c>
      <c r="C12" s="3">
        <f>(B12-B8)/B8</f>
        <v>0.1337295690936107</v>
      </c>
      <c r="D12" s="3">
        <f>(A12*9.8/1000)/(C4)</f>
        <v>50310.058403634008</v>
      </c>
    </row>
    <row r="13" spans="1:4" x14ac:dyDescent="0.25">
      <c r="A13" s="19">
        <v>208.22</v>
      </c>
      <c r="B13" s="19">
        <v>79.7</v>
      </c>
      <c r="C13" s="3">
        <f>(B13-B8)/B8</f>
        <v>0.18424962852897483</v>
      </c>
      <c r="D13" s="3">
        <f>(A13*9.8/1000)/(C4)</f>
        <v>66208.825438027256</v>
      </c>
    </row>
    <row r="14" spans="1:4" x14ac:dyDescent="0.25">
      <c r="A14" s="19">
        <v>258.22000000000003</v>
      </c>
      <c r="B14" s="19">
        <v>81.599999999999994</v>
      </c>
      <c r="C14" s="3">
        <f>(B14-B8)/B8</f>
        <v>0.21248142644873697</v>
      </c>
      <c r="D14" s="3">
        <f>(A14*9.8/1000)/(C4)</f>
        <v>82107.592472420525</v>
      </c>
    </row>
    <row r="15" spans="1:4" x14ac:dyDescent="0.25">
      <c r="A15" s="19">
        <v>308.22000000000003</v>
      </c>
      <c r="B15" s="19">
        <v>86.5</v>
      </c>
      <c r="C15" s="3">
        <f>(B15-B8)/B8</f>
        <v>0.28528974739970286</v>
      </c>
      <c r="D15" s="3">
        <f>(A15*9.8/1000)/(C4)</f>
        <v>98006.35950681378</v>
      </c>
    </row>
    <row r="16" spans="1:4" x14ac:dyDescent="0.25">
      <c r="A16" s="19">
        <v>358.22</v>
      </c>
      <c r="B16" s="19">
        <v>89.3</v>
      </c>
      <c r="C16" s="3">
        <f>(B16-B8)/B8</f>
        <v>0.32689450222882616</v>
      </c>
      <c r="D16" s="3">
        <f>(A16*9.8/1000)/(C4)</f>
        <v>113905.12654120704</v>
      </c>
    </row>
    <row r="17" spans="1:4" x14ac:dyDescent="0.25">
      <c r="A17" s="19">
        <v>408.22</v>
      </c>
      <c r="B17" s="19">
        <v>92.6</v>
      </c>
      <c r="C17" s="3">
        <f>(B17-B8)/B8</f>
        <v>0.37592867756315007</v>
      </c>
      <c r="D17" s="3">
        <f>(A17*9.8/1000)/(C4)</f>
        <v>129803.89357560028</v>
      </c>
    </row>
    <row r="18" spans="1:4" x14ac:dyDescent="0.25">
      <c r="A18" s="19">
        <v>458.22</v>
      </c>
      <c r="B18" s="19">
        <v>96.9</v>
      </c>
      <c r="C18" s="3">
        <f>(B18-B8)/B8</f>
        <v>0.43982169390787534</v>
      </c>
      <c r="D18" s="3">
        <f>(A18*9.8/1000)/(C4)</f>
        <v>145702.66060999353</v>
      </c>
    </row>
    <row r="20" spans="1:4" x14ac:dyDescent="0.25">
      <c r="A20" s="2" t="s">
        <v>11</v>
      </c>
      <c r="B20" s="17">
        <v>10</v>
      </c>
      <c r="C20" s="2" t="s">
        <v>12</v>
      </c>
      <c r="D20" s="1"/>
    </row>
    <row r="21" spans="1:4" x14ac:dyDescent="0.25">
      <c r="A21" s="2" t="s">
        <v>13</v>
      </c>
      <c r="B21" s="17">
        <v>0.5</v>
      </c>
      <c r="C21" s="3">
        <f>SLOPE(D8:D18,C8:C18)</f>
        <v>339611.85010471364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6F6FB-C4C1-4A5F-B7D1-2AA165C8C0A9}">
  <dimension ref="A1:D21"/>
  <sheetViews>
    <sheetView workbookViewId="0">
      <selection activeCell="C22" sqref="C22"/>
    </sheetView>
  </sheetViews>
  <sheetFormatPr defaultRowHeight="13.8" x14ac:dyDescent="0.25"/>
  <cols>
    <col min="1" max="1" width="18" customWidth="1"/>
    <col min="2" max="2" width="18.109375" customWidth="1"/>
    <col min="3" max="3" width="17.21875" customWidth="1"/>
    <col min="4" max="4" width="17.33203125" customWidth="1"/>
  </cols>
  <sheetData>
    <row r="1" spans="1:4" ht="14.4" x14ac:dyDescent="0.3">
      <c r="A1" s="6" t="s">
        <v>0</v>
      </c>
      <c r="B1" s="7" t="s">
        <v>76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ht="14.4" x14ac:dyDescent="0.25">
      <c r="A3" s="12" t="s">
        <v>2</v>
      </c>
      <c r="B3" s="41">
        <v>13</v>
      </c>
      <c r="C3" s="4" t="s">
        <v>3</v>
      </c>
      <c r="D3" s="1"/>
    </row>
    <row r="4" spans="1:4" ht="14.4" x14ac:dyDescent="0.25">
      <c r="A4" s="12" t="s">
        <v>4</v>
      </c>
      <c r="B4" s="42">
        <v>3</v>
      </c>
      <c r="C4" s="5">
        <f>(B3/1000)*(B4/1000)</f>
        <v>3.8999999999999999E-5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ht="14.4" x14ac:dyDescent="0.25">
      <c r="A8" s="43">
        <v>0</v>
      </c>
      <c r="B8" s="44">
        <v>67</v>
      </c>
      <c r="C8" s="3">
        <v>0</v>
      </c>
      <c r="D8" s="3">
        <v>0</v>
      </c>
    </row>
    <row r="9" spans="1:4" ht="14.4" x14ac:dyDescent="0.25">
      <c r="A9" s="45">
        <v>50</v>
      </c>
      <c r="B9" s="45">
        <v>68.3</v>
      </c>
      <c r="C9" s="3">
        <f>(B9-B8)/B8</f>
        <v>1.9402985074626823E-2</v>
      </c>
      <c r="D9" s="3">
        <f>(A9*9.8/1000)/(C4)</f>
        <v>12564.102564102566</v>
      </c>
    </row>
    <row r="10" spans="1:4" ht="14.4" x14ac:dyDescent="0.25">
      <c r="A10" s="45">
        <v>100</v>
      </c>
      <c r="B10" s="45">
        <v>69.099999999999994</v>
      </c>
      <c r="C10" s="3">
        <f>(B10-B8)/B8</f>
        <v>3.1343283582089466E-2</v>
      </c>
      <c r="D10" s="3">
        <f>(A10*9.8/1000)/(C4)</f>
        <v>25128.205128205132</v>
      </c>
    </row>
    <row r="11" spans="1:4" ht="14.4" x14ac:dyDescent="0.25">
      <c r="A11" s="45">
        <v>150</v>
      </c>
      <c r="B11" s="45">
        <v>69.599999999999994</v>
      </c>
      <c r="C11" s="3">
        <f>(B11-B8)/B8</f>
        <v>3.8805970149253646E-2</v>
      </c>
      <c r="D11" s="3">
        <f>(A11*9.8/1000)/(C4)</f>
        <v>37692.307692307695</v>
      </c>
    </row>
    <row r="12" spans="1:4" ht="14.4" x14ac:dyDescent="0.25">
      <c r="A12" s="45">
        <v>200</v>
      </c>
      <c r="B12" s="45">
        <v>70.2</v>
      </c>
      <c r="C12" s="3">
        <f>(B12-B8)/B8</f>
        <v>4.7761194029850788E-2</v>
      </c>
      <c r="D12" s="3">
        <f>(A12*9.8/1000)/(C4)</f>
        <v>50256.410256410265</v>
      </c>
    </row>
    <row r="13" spans="1:4" ht="14.4" x14ac:dyDescent="0.25">
      <c r="A13" s="45">
        <v>250</v>
      </c>
      <c r="B13" s="45">
        <v>70.5</v>
      </c>
      <c r="C13" s="3">
        <f>(B13-B8)/B8</f>
        <v>5.2238805970149252E-2</v>
      </c>
      <c r="D13" s="3">
        <f>(A13*9.8/1000)/(C4)</f>
        <v>62820.512820512828</v>
      </c>
    </row>
    <row r="14" spans="1:4" ht="14.4" x14ac:dyDescent="0.25">
      <c r="A14" s="45">
        <v>300</v>
      </c>
      <c r="B14" s="46">
        <v>71</v>
      </c>
      <c r="C14" s="3">
        <f>(B14-B8)/B8</f>
        <v>5.9701492537313432E-2</v>
      </c>
      <c r="D14" s="3">
        <f>(A14*9.8/1000)/(C4)</f>
        <v>75384.61538461539</v>
      </c>
    </row>
    <row r="15" spans="1:4" ht="14.4" x14ac:dyDescent="0.25">
      <c r="A15" s="45">
        <v>350</v>
      </c>
      <c r="B15" s="45">
        <v>71.5</v>
      </c>
      <c r="C15" s="3">
        <f>(B15-B8)/B8</f>
        <v>6.7164179104477612E-2</v>
      </c>
      <c r="D15" s="3">
        <f>(A15*9.8/1000)/(C4)</f>
        <v>87948.717948717967</v>
      </c>
    </row>
    <row r="16" spans="1:4" ht="14.4" x14ac:dyDescent="0.25">
      <c r="A16" s="45">
        <v>400</v>
      </c>
      <c r="B16" s="45">
        <v>72.5</v>
      </c>
      <c r="C16" s="3">
        <f>(B16-B8)/B8</f>
        <v>8.2089552238805971E-2</v>
      </c>
      <c r="D16" s="3">
        <f>(A16*9.8/1000)/(C4)</f>
        <v>100512.82051282053</v>
      </c>
    </row>
    <row r="17" spans="1:4" ht="14.4" x14ac:dyDescent="0.25">
      <c r="A17" s="45">
        <v>450</v>
      </c>
      <c r="B17" s="45">
        <v>73.2</v>
      </c>
      <c r="C17" s="3">
        <f>(B17-B8)/B8</f>
        <v>9.253731343283586E-2</v>
      </c>
      <c r="D17" s="3">
        <f>(A17*9.8/1000)/(C4)</f>
        <v>113076.92307692308</v>
      </c>
    </row>
    <row r="18" spans="1:4" ht="14.4" x14ac:dyDescent="0.25">
      <c r="A18" s="45">
        <v>500</v>
      </c>
      <c r="B18" s="46">
        <v>74</v>
      </c>
      <c r="C18" s="3">
        <f>(B18-B8)/B8</f>
        <v>0.1044776119402985</v>
      </c>
      <c r="D18" s="3">
        <f>(A18*9.8/1000)/(C4)</f>
        <v>125641.02564102566</v>
      </c>
    </row>
    <row r="20" spans="1:4" ht="14.4" x14ac:dyDescent="0.25">
      <c r="A20" s="2" t="s">
        <v>11</v>
      </c>
      <c r="B20" s="40">
        <v>40</v>
      </c>
      <c r="C20" s="2" t="s">
        <v>12</v>
      </c>
      <c r="D20" s="1"/>
    </row>
    <row r="21" spans="1:4" ht="14.4" x14ac:dyDescent="0.25">
      <c r="A21" s="2" t="s">
        <v>13</v>
      </c>
      <c r="B21" s="40">
        <v>3</v>
      </c>
      <c r="C21" s="3">
        <f>SLOPE(D8:D18,C8:C18)</f>
        <v>1311000.4592766021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F02D-09D5-41BE-8091-23729F36A977}">
  <dimension ref="A1:D21"/>
  <sheetViews>
    <sheetView workbookViewId="0">
      <selection activeCell="D22" sqref="D22"/>
    </sheetView>
  </sheetViews>
  <sheetFormatPr defaultRowHeight="13.8" x14ac:dyDescent="0.25"/>
  <cols>
    <col min="1" max="1" width="16.77734375" customWidth="1"/>
    <col min="2" max="2" width="20.21875" customWidth="1"/>
    <col min="3" max="4" width="21.109375" customWidth="1"/>
  </cols>
  <sheetData>
    <row r="1" spans="1:4" ht="14.4" x14ac:dyDescent="0.3">
      <c r="A1" s="6" t="s">
        <v>0</v>
      </c>
      <c r="B1" s="7" t="s">
        <v>77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20">
        <v>13</v>
      </c>
      <c r="C3" s="4" t="s">
        <v>3</v>
      </c>
      <c r="D3" s="1"/>
    </row>
    <row r="4" spans="1:4" x14ac:dyDescent="0.25">
      <c r="A4" s="12" t="s">
        <v>4</v>
      </c>
      <c r="B4" s="21">
        <v>2</v>
      </c>
      <c r="C4" s="5">
        <f>(B3/1000)*(B4/1000)</f>
        <v>2.5999999999999998E-5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18">
        <v>0</v>
      </c>
      <c r="B8" s="18">
        <v>71.5</v>
      </c>
      <c r="C8" s="3">
        <v>0</v>
      </c>
      <c r="D8" s="3">
        <v>0</v>
      </c>
    </row>
    <row r="9" spans="1:4" x14ac:dyDescent="0.25">
      <c r="A9" s="19">
        <v>5</v>
      </c>
      <c r="B9" s="19">
        <v>71.599999999999994</v>
      </c>
      <c r="C9" s="3">
        <f>(B9-B8)/B8</f>
        <v>1.398601398601319E-3</v>
      </c>
      <c r="D9" s="3">
        <f>(A9*9.8/1000)/(C4)</f>
        <v>1884.6153846153848</v>
      </c>
    </row>
    <row r="10" spans="1:4" x14ac:dyDescent="0.25">
      <c r="A10" s="19">
        <v>55</v>
      </c>
      <c r="B10" s="19">
        <v>72</v>
      </c>
      <c r="C10" s="3">
        <f>(B10-B8)/B8</f>
        <v>6.993006993006993E-3</v>
      </c>
      <c r="D10" s="3">
        <f>(A10*9.8/1000)/(C4)</f>
        <v>20730.769230769234</v>
      </c>
    </row>
    <row r="11" spans="1:4" x14ac:dyDescent="0.25">
      <c r="A11" s="19">
        <v>105</v>
      </c>
      <c r="B11" s="19">
        <v>73.3</v>
      </c>
      <c r="C11" s="3">
        <f>(B11-B8)/B8</f>
        <v>2.5174825174825135E-2</v>
      </c>
      <c r="D11" s="3">
        <f>(A11*9.8/1000)/(C4)</f>
        <v>39576.923076923078</v>
      </c>
    </row>
    <row r="12" spans="1:4" x14ac:dyDescent="0.25">
      <c r="A12" s="19">
        <v>155</v>
      </c>
      <c r="B12" s="19">
        <v>74</v>
      </c>
      <c r="C12" s="3">
        <f>(B12-B8)/B8</f>
        <v>3.4965034965034968E-2</v>
      </c>
      <c r="D12" s="3">
        <f>(A12*9.8/1000)/(C4)</f>
        <v>58423.076923076922</v>
      </c>
    </row>
    <row r="13" spans="1:4" x14ac:dyDescent="0.25">
      <c r="A13" s="19">
        <v>205</v>
      </c>
      <c r="B13" s="19">
        <v>74.599999999999994</v>
      </c>
      <c r="C13" s="3">
        <f>(B13-B8)/B8</f>
        <v>4.3356643356643278E-2</v>
      </c>
      <c r="D13" s="3">
        <f>(A13*9.8/1000)/(C4)</f>
        <v>77269.23076923078</v>
      </c>
    </row>
    <row r="14" spans="1:4" x14ac:dyDescent="0.25">
      <c r="A14" s="19">
        <v>255</v>
      </c>
      <c r="B14" s="19">
        <v>75</v>
      </c>
      <c r="C14" s="3">
        <f>(B14-B8)/B8</f>
        <v>4.8951048951048952E-2</v>
      </c>
      <c r="D14" s="3">
        <f>(A14*9.8/1000)/(C4)</f>
        <v>96115.384615384624</v>
      </c>
    </row>
    <row r="15" spans="1:4" x14ac:dyDescent="0.25">
      <c r="A15" s="19">
        <v>305</v>
      </c>
      <c r="B15" s="19">
        <v>75.5</v>
      </c>
      <c r="C15" s="3">
        <f>(B15-B8)/B8</f>
        <v>5.5944055944055944E-2</v>
      </c>
      <c r="D15" s="3">
        <f>(A15*9.8/1000)/(C4)</f>
        <v>114961.53846153847</v>
      </c>
    </row>
    <row r="16" spans="1:4" x14ac:dyDescent="0.25">
      <c r="A16" s="19">
        <v>355</v>
      </c>
      <c r="B16" s="19">
        <v>76</v>
      </c>
      <c r="C16" s="3">
        <f>(B16-B8)/B8</f>
        <v>6.2937062937062943E-2</v>
      </c>
      <c r="D16" s="3">
        <f>(A16*9.8/1000)/(C4)</f>
        <v>133807.69230769234</v>
      </c>
    </row>
    <row r="17" spans="1:4" x14ac:dyDescent="0.25">
      <c r="A17" s="19">
        <v>455</v>
      </c>
      <c r="B17" s="19">
        <v>77</v>
      </c>
      <c r="C17" s="3">
        <f>(B17-B8)/B8</f>
        <v>7.6923076923076927E-2</v>
      </c>
      <c r="D17" s="3">
        <f>(A17*9.8/1000)/(C4)</f>
        <v>171500</v>
      </c>
    </row>
    <row r="18" spans="1:4" x14ac:dyDescent="0.25">
      <c r="A18" s="19">
        <v>555</v>
      </c>
      <c r="B18" s="19">
        <v>78.2</v>
      </c>
      <c r="C18" s="3">
        <f>(B18-B8)/B8</f>
        <v>9.3706293706293742E-2</v>
      </c>
      <c r="D18" s="3">
        <f>(A18*9.8/1000)/(C4)</f>
        <v>209192.30769230772</v>
      </c>
    </row>
    <row r="20" spans="1:4" x14ac:dyDescent="0.25">
      <c r="A20" s="2" t="s">
        <v>11</v>
      </c>
      <c r="B20" s="14">
        <v>40</v>
      </c>
      <c r="C20" s="2" t="s">
        <v>12</v>
      </c>
      <c r="D20" s="1"/>
    </row>
    <row r="21" spans="1:4" x14ac:dyDescent="0.25">
      <c r="A21" s="2" t="s">
        <v>13</v>
      </c>
      <c r="B21" s="14">
        <v>5</v>
      </c>
      <c r="C21" s="3">
        <f>SLOPE(D8:D18,C8:C18)</f>
        <v>2211200.854222619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2576-2BF1-44F9-A6CF-55CF52AA38F6}">
  <dimension ref="A1:D21"/>
  <sheetViews>
    <sheetView tabSelected="1" workbookViewId="0">
      <selection activeCell="D22" sqref="D22"/>
    </sheetView>
  </sheetViews>
  <sheetFormatPr defaultRowHeight="13.8" x14ac:dyDescent="0.25"/>
  <cols>
    <col min="1" max="1" width="19.44140625" customWidth="1"/>
    <col min="2" max="2" width="17.21875" customWidth="1"/>
    <col min="3" max="3" width="17.33203125" customWidth="1"/>
    <col min="4" max="4" width="19.33203125" customWidth="1"/>
  </cols>
  <sheetData>
    <row r="1" spans="1:4" ht="14.4" x14ac:dyDescent="0.3">
      <c r="A1" s="6" t="s">
        <v>0</v>
      </c>
      <c r="B1" s="7" t="s">
        <v>78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20">
        <v>14</v>
      </c>
      <c r="C3" s="4" t="s">
        <v>3</v>
      </c>
      <c r="D3" s="1"/>
    </row>
    <row r="4" spans="1:4" x14ac:dyDescent="0.25">
      <c r="A4" s="12" t="s">
        <v>4</v>
      </c>
      <c r="B4" s="21">
        <v>2.9</v>
      </c>
      <c r="C4" s="5">
        <f>(B3/1000)*(B4/1000)</f>
        <v>4.0599999999999998E-5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18">
        <v>0</v>
      </c>
      <c r="B8" s="18">
        <v>74.5</v>
      </c>
      <c r="C8" s="3">
        <v>0</v>
      </c>
      <c r="D8" s="3">
        <v>0</v>
      </c>
    </row>
    <row r="9" spans="1:4" x14ac:dyDescent="0.25">
      <c r="A9" s="19">
        <v>50</v>
      </c>
      <c r="B9" s="19">
        <v>76</v>
      </c>
      <c r="C9" s="3">
        <f>(B9-B8)/B8</f>
        <v>2.0134228187919462E-2</v>
      </c>
      <c r="D9" s="3">
        <f>(A9*9.8/1000)/(C4)</f>
        <v>12068.96551724138</v>
      </c>
    </row>
    <row r="10" spans="1:4" x14ac:dyDescent="0.25">
      <c r="A10" s="19">
        <v>150</v>
      </c>
      <c r="B10" s="19">
        <v>76.5</v>
      </c>
      <c r="C10" s="3">
        <f>(B10-B8)/B8</f>
        <v>2.6845637583892617E-2</v>
      </c>
      <c r="D10" s="3">
        <f>(A10*9.8/1000)/(C4)</f>
        <v>36206.896551724138</v>
      </c>
    </row>
    <row r="11" spans="1:4" x14ac:dyDescent="0.25">
      <c r="A11" s="19">
        <v>350</v>
      </c>
      <c r="B11" s="19">
        <v>78</v>
      </c>
      <c r="C11" s="3">
        <f>(B11-B8)/B8</f>
        <v>4.6979865771812082E-2</v>
      </c>
      <c r="D11" s="3">
        <f>(A11*9.8/1000)/(C4)</f>
        <v>84482.758620689681</v>
      </c>
    </row>
    <row r="12" spans="1:4" x14ac:dyDescent="0.25">
      <c r="A12" s="19">
        <v>550</v>
      </c>
      <c r="B12" s="19">
        <v>81.099999999999994</v>
      </c>
      <c r="C12" s="3">
        <f>(B12-B8)/B8</f>
        <v>8.8590604026845557E-2</v>
      </c>
      <c r="D12" s="3">
        <f>(A12*9.8/1000)/(C4)</f>
        <v>132758.62068965516</v>
      </c>
    </row>
    <row r="13" spans="1:4" x14ac:dyDescent="0.25">
      <c r="A13" s="19">
        <v>650</v>
      </c>
      <c r="B13" s="19">
        <v>82.3</v>
      </c>
      <c r="C13" s="3">
        <f>(B13-B8)/B8</f>
        <v>0.10469798657718117</v>
      </c>
      <c r="D13" s="3">
        <f>(A13*9.8/1000)/(C4)</f>
        <v>156896.55172413797</v>
      </c>
    </row>
    <row r="14" spans="1:4" x14ac:dyDescent="0.25">
      <c r="A14" s="19">
        <v>750</v>
      </c>
      <c r="B14" s="19">
        <v>83.2</v>
      </c>
      <c r="C14" s="3">
        <f>(B14-B8)/B8</f>
        <v>0.11677852348993292</v>
      </c>
      <c r="D14" s="3">
        <f>(A14*9.8/1000)/(C4)</f>
        <v>181034.48275862072</v>
      </c>
    </row>
    <row r="15" spans="1:4" x14ac:dyDescent="0.25">
      <c r="A15" s="19">
        <v>850</v>
      </c>
      <c r="B15" s="19">
        <v>85.1</v>
      </c>
      <c r="C15" s="3">
        <f>(B15-B8)/B8</f>
        <v>0.14228187919463078</v>
      </c>
      <c r="D15" s="3">
        <f>(A15*9.8/1000)/(C4)</f>
        <v>205172.41379310345</v>
      </c>
    </row>
    <row r="16" spans="1:4" x14ac:dyDescent="0.25">
      <c r="A16" s="19">
        <v>950</v>
      </c>
      <c r="B16" s="19">
        <v>86.1</v>
      </c>
      <c r="C16" s="3">
        <f>(B16-B8)/B8</f>
        <v>0.1557046979865771</v>
      </c>
      <c r="D16" s="3">
        <f>(A16*9.8/1000)/(C4)</f>
        <v>229310.34482758623</v>
      </c>
    </row>
    <row r="17" spans="1:4" x14ac:dyDescent="0.25">
      <c r="A17" s="19">
        <v>1050</v>
      </c>
      <c r="B17" s="19">
        <v>87.5</v>
      </c>
      <c r="C17" s="3">
        <f>(B17-B8)/B8</f>
        <v>0.17449664429530201</v>
      </c>
      <c r="D17" s="3">
        <f>(A17*9.8/1000)/(C4)</f>
        <v>253448.27586206896</v>
      </c>
    </row>
    <row r="18" spans="1:4" x14ac:dyDescent="0.25">
      <c r="A18" s="19">
        <v>1150</v>
      </c>
      <c r="B18" s="19">
        <v>89.1</v>
      </c>
      <c r="C18" s="3">
        <f>(B18-B8)/B8</f>
        <v>0.19597315436241602</v>
      </c>
      <c r="D18" s="3">
        <f>(A18*9.8/1000)/(C4)</f>
        <v>277586.20689655171</v>
      </c>
    </row>
    <row r="20" spans="1:4" x14ac:dyDescent="0.25">
      <c r="A20" s="2" t="s">
        <v>11</v>
      </c>
      <c r="B20" s="17">
        <v>40.9</v>
      </c>
      <c r="C20" s="2" t="s">
        <v>12</v>
      </c>
      <c r="D20" s="1"/>
    </row>
    <row r="21" spans="1:4" x14ac:dyDescent="0.25">
      <c r="A21" s="2" t="s">
        <v>13</v>
      </c>
      <c r="B21" s="17">
        <v>5.8</v>
      </c>
      <c r="C21" s="3">
        <f>SLOPE(D8:D18,C8:C18)</f>
        <v>1460211.6872462623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76BEB-7275-42A2-961D-A5F763C977C1}">
  <dimension ref="A1:D21"/>
  <sheetViews>
    <sheetView workbookViewId="0">
      <selection activeCell="C23" sqref="C23"/>
    </sheetView>
  </sheetViews>
  <sheetFormatPr defaultRowHeight="13.8" x14ac:dyDescent="0.25"/>
  <cols>
    <col min="1" max="1" width="22.33203125" customWidth="1"/>
    <col min="2" max="2" width="21.6640625" customWidth="1"/>
    <col min="3" max="3" width="22.44140625" customWidth="1"/>
    <col min="4" max="4" width="16" customWidth="1"/>
  </cols>
  <sheetData>
    <row r="1" spans="1:4" ht="14.4" x14ac:dyDescent="0.3">
      <c r="A1" s="6" t="s">
        <v>0</v>
      </c>
      <c r="B1" s="7" t="s">
        <v>17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20">
        <v>71.3</v>
      </c>
      <c r="C3" s="4" t="s">
        <v>3</v>
      </c>
      <c r="D3" s="1"/>
    </row>
    <row r="4" spans="1:4" x14ac:dyDescent="0.25">
      <c r="A4" s="12" t="s">
        <v>4</v>
      </c>
      <c r="B4" s="21">
        <v>3.1</v>
      </c>
      <c r="C4" s="5">
        <f>(B3/1000)*(B4/1000)</f>
        <v>2.2102999999999999E-4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18">
        <v>0</v>
      </c>
      <c r="B8" s="18">
        <v>72.2</v>
      </c>
      <c r="C8" s="3">
        <v>0</v>
      </c>
      <c r="D8" s="3">
        <v>0</v>
      </c>
    </row>
    <row r="9" spans="1:4" x14ac:dyDescent="0.25">
      <c r="A9" s="19">
        <v>4.8499999999999996</v>
      </c>
      <c r="B9" s="19">
        <v>72.400000000000006</v>
      </c>
      <c r="C9" s="3">
        <f>(B9-B8)/B8</f>
        <v>2.7700831024931143E-3</v>
      </c>
      <c r="D9" s="3">
        <f>(A9*9.8/1000)/(C4)</f>
        <v>215.03868253178305</v>
      </c>
    </row>
    <row r="10" spans="1:4" x14ac:dyDescent="0.25">
      <c r="A10" s="19">
        <v>54.75</v>
      </c>
      <c r="B10" s="19">
        <v>73.5</v>
      </c>
      <c r="C10" s="3">
        <f>(B10-B8)/B8</f>
        <v>1.8005540166204946E-2</v>
      </c>
      <c r="D10" s="3">
        <f>(A10*9.8/1000)/(C4)</f>
        <v>2427.4985296113655</v>
      </c>
    </row>
    <row r="11" spans="1:4" x14ac:dyDescent="0.25">
      <c r="A11" s="19">
        <v>104.71</v>
      </c>
      <c r="B11" s="19">
        <v>75.099999999999994</v>
      </c>
      <c r="C11" s="3">
        <f>(B11-B8)/B8</f>
        <v>4.0166204986149465E-2</v>
      </c>
      <c r="D11" s="3">
        <f>(A11*9.8/1000)/(C4)</f>
        <v>4642.618649052165</v>
      </c>
    </row>
    <row r="12" spans="1:4" x14ac:dyDescent="0.25">
      <c r="A12" s="19">
        <v>154.71</v>
      </c>
      <c r="B12" s="19">
        <v>76.3</v>
      </c>
      <c r="C12" s="3">
        <f>(B12-B8)/B8</f>
        <v>5.6786703601107949E-2</v>
      </c>
      <c r="D12" s="3">
        <f>(A12*9.8/1000)/(C4)</f>
        <v>6859.5122834004442</v>
      </c>
    </row>
    <row r="13" spans="1:4" x14ac:dyDescent="0.25">
      <c r="A13" s="19">
        <v>204.78</v>
      </c>
      <c r="B13" s="19">
        <v>77.900000000000006</v>
      </c>
      <c r="C13" s="3">
        <f>(B13-B8)/B8</f>
        <v>7.8947368421052669E-2</v>
      </c>
      <c r="D13" s="3">
        <f>(A13*9.8/1000)/(C4)</f>
        <v>9079.509568836811</v>
      </c>
    </row>
    <row r="14" spans="1:4" x14ac:dyDescent="0.25">
      <c r="A14" s="19">
        <v>254.78</v>
      </c>
      <c r="B14" s="19">
        <v>78.900000000000006</v>
      </c>
      <c r="C14" s="3">
        <f>(B14-B8)/B8</f>
        <v>9.2797783933518035E-2</v>
      </c>
      <c r="D14" s="3">
        <f>(A14*9.8/1000)/(C4)</f>
        <v>11296.403203185087</v>
      </c>
    </row>
    <row r="15" spans="1:4" x14ac:dyDescent="0.25">
      <c r="A15" s="19">
        <v>304.52</v>
      </c>
      <c r="B15" s="19">
        <v>80.8</v>
      </c>
      <c r="C15" s="3">
        <f>(B15-B8)/B8</f>
        <v>0.11911357340720213</v>
      </c>
      <c r="D15" s="3">
        <f>(A15*9.8/1000)/(C4)</f>
        <v>13501.768990634755</v>
      </c>
    </row>
    <row r="16" spans="1:4" x14ac:dyDescent="0.25">
      <c r="A16" s="19">
        <v>353.51</v>
      </c>
      <c r="B16" s="19">
        <v>81.900000000000006</v>
      </c>
      <c r="C16" s="3">
        <f>(B16-B8)/B8</f>
        <v>0.13434903047091415</v>
      </c>
      <c r="D16" s="3">
        <f>(A16*9.8/1000)/(C4)</f>
        <v>15673.8813735692</v>
      </c>
    </row>
    <row r="17" spans="1:4" x14ac:dyDescent="0.25">
      <c r="A17" s="19">
        <v>403.16</v>
      </c>
      <c r="B17" s="19">
        <v>83.5</v>
      </c>
      <c r="C17" s="3">
        <f>(B17-B8)/B8</f>
        <v>0.15650969529085867</v>
      </c>
      <c r="D17" s="3">
        <f>(A17*9.8/1000)/(C4)</f>
        <v>17875.256752477046</v>
      </c>
    </row>
    <row r="18" spans="1:4" x14ac:dyDescent="0.25">
      <c r="A18" s="19">
        <v>451.52</v>
      </c>
      <c r="B18" s="19">
        <v>84.8</v>
      </c>
      <c r="C18" s="3">
        <f>(B18-B8)/B8</f>
        <v>0.17451523545706363</v>
      </c>
      <c r="D18" s="3">
        <f>(A18*9.8/1000)/(C4)</f>
        <v>20019.436275618693</v>
      </c>
    </row>
    <row r="20" spans="1:4" x14ac:dyDescent="0.25">
      <c r="A20" s="2" t="s">
        <v>11</v>
      </c>
      <c r="B20" s="17">
        <v>39.94</v>
      </c>
      <c r="C20" s="2" t="s">
        <v>12</v>
      </c>
      <c r="D20" s="1"/>
    </row>
    <row r="21" spans="1:4" x14ac:dyDescent="0.25">
      <c r="A21" s="2" t="s">
        <v>13</v>
      </c>
      <c r="B21" s="17">
        <v>2.98</v>
      </c>
      <c r="C21" s="3">
        <f>SLOPE(D8:D18,C8:C18)</f>
        <v>114370.39411691985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2699-44E5-4E8A-82D0-B46CC061897D}">
  <dimension ref="A1:D21"/>
  <sheetViews>
    <sheetView workbookViewId="0">
      <selection activeCell="A23" sqref="A23"/>
    </sheetView>
  </sheetViews>
  <sheetFormatPr defaultRowHeight="13.8" x14ac:dyDescent="0.25"/>
  <cols>
    <col min="1" max="1" width="17" customWidth="1"/>
    <col min="2" max="2" width="14.33203125" customWidth="1"/>
    <col min="3" max="4" width="17.21875" customWidth="1"/>
  </cols>
  <sheetData>
    <row r="1" spans="1:4" ht="14.4" x14ac:dyDescent="0.3">
      <c r="A1" s="6" t="s">
        <v>0</v>
      </c>
      <c r="B1" s="7" t="s">
        <v>18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20">
        <v>12.9</v>
      </c>
      <c r="C3" s="4" t="s">
        <v>3</v>
      </c>
      <c r="D3" s="1"/>
    </row>
    <row r="4" spans="1:4" x14ac:dyDescent="0.25">
      <c r="A4" s="12" t="s">
        <v>4</v>
      </c>
      <c r="B4" s="21">
        <v>2.1</v>
      </c>
      <c r="C4" s="5">
        <f>(B3/1000)*(B4/1000)</f>
        <v>2.7090000000000003E-5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18">
        <v>0</v>
      </c>
      <c r="B8" s="18">
        <v>55.4</v>
      </c>
      <c r="C8" s="3">
        <v>0</v>
      </c>
      <c r="D8" s="3">
        <v>0</v>
      </c>
    </row>
    <row r="9" spans="1:4" x14ac:dyDescent="0.25">
      <c r="A9" s="19">
        <v>54.3</v>
      </c>
      <c r="B9" s="19">
        <v>56.2</v>
      </c>
      <c r="C9" s="3">
        <f>(B9-B8)/B8</f>
        <v>1.4440433212996467E-2</v>
      </c>
      <c r="D9" s="3">
        <f>(A9*9.8/1000)/(C4)</f>
        <v>19643.410852713176</v>
      </c>
    </row>
    <row r="10" spans="1:4" x14ac:dyDescent="0.25">
      <c r="A10" s="19">
        <v>108.3</v>
      </c>
      <c r="B10" s="19">
        <v>57.1</v>
      </c>
      <c r="C10" s="3">
        <f>(B10-B8)/B8</f>
        <v>3.0685920577617379E-2</v>
      </c>
      <c r="D10" s="3">
        <f>(A10*9.8/1000)/(C4)</f>
        <v>39178.294573643412</v>
      </c>
    </row>
    <row r="11" spans="1:4" x14ac:dyDescent="0.25">
      <c r="A11" s="19">
        <v>207.8</v>
      </c>
      <c r="B11" s="19">
        <v>58.2</v>
      </c>
      <c r="C11" s="3">
        <f>(B11-B8)/B8</f>
        <v>5.0541516245487444E-2</v>
      </c>
      <c r="D11" s="3">
        <f>(A11*9.8/1000)/(C4)</f>
        <v>75173.126614987079</v>
      </c>
    </row>
    <row r="12" spans="1:4" x14ac:dyDescent="0.25">
      <c r="A12" s="19">
        <v>254.8</v>
      </c>
      <c r="B12" s="19">
        <v>60.2</v>
      </c>
      <c r="C12" s="3">
        <f>(B12-B8)/B8</f>
        <v>8.6642599277978419E-2</v>
      </c>
      <c r="D12" s="3">
        <f>(A12*9.8/1000)/(C4)</f>
        <v>92175.710594315256</v>
      </c>
    </row>
    <row r="13" spans="1:4" x14ac:dyDescent="0.25">
      <c r="A13" s="19">
        <v>308.3</v>
      </c>
      <c r="B13" s="19">
        <v>61</v>
      </c>
      <c r="C13" s="3">
        <f>(B13-B8)/B8</f>
        <v>0.10108303249097476</v>
      </c>
      <c r="D13" s="3">
        <f>(A13*9.8/1000)/(C4)</f>
        <v>111529.7157622739</v>
      </c>
    </row>
    <row r="14" spans="1:4" x14ac:dyDescent="0.25">
      <c r="A14" s="19">
        <v>407.8</v>
      </c>
      <c r="B14" s="19">
        <v>62</v>
      </c>
      <c r="C14" s="3">
        <f>(B14-B8)/B8</f>
        <v>0.11913357400722024</v>
      </c>
      <c r="D14" s="3">
        <f>(A14*9.8/1000)/(C4)</f>
        <v>147524.54780361758</v>
      </c>
    </row>
    <row r="15" spans="1:4" x14ac:dyDescent="0.25">
      <c r="A15" s="19">
        <v>457.7</v>
      </c>
      <c r="B15" s="19">
        <v>63.1</v>
      </c>
      <c r="C15" s="3">
        <f>(B15-B8)/B8</f>
        <v>0.13898916967509031</v>
      </c>
      <c r="D15" s="3">
        <f>(A15*9.8/1000)/(C4)</f>
        <v>165576.22739018084</v>
      </c>
    </row>
    <row r="16" spans="1:4" x14ac:dyDescent="0.25">
      <c r="A16" s="19">
        <v>507.7</v>
      </c>
      <c r="B16" s="19">
        <v>64.099999999999994</v>
      </c>
      <c r="C16" s="3">
        <f>(B16-B8)/B8</f>
        <v>0.15703971119133567</v>
      </c>
      <c r="D16" s="3">
        <f>(A16*9.8/1000)/(C4)</f>
        <v>183664.08268733846</v>
      </c>
    </row>
    <row r="17" spans="1:4" x14ac:dyDescent="0.25">
      <c r="A17" s="19">
        <v>557.79999999999995</v>
      </c>
      <c r="B17" s="19">
        <v>65.3</v>
      </c>
      <c r="C17" s="3">
        <f>(B17-B8)/B8</f>
        <v>0.17870036101083031</v>
      </c>
      <c r="D17" s="3">
        <f>(A17*9.8/1000)/(C4)</f>
        <v>201788.1136950904</v>
      </c>
    </row>
    <row r="18" spans="1:4" x14ac:dyDescent="0.25">
      <c r="A18" s="19">
        <v>655.4</v>
      </c>
      <c r="B18" s="19">
        <v>66.900000000000006</v>
      </c>
      <c r="C18" s="3">
        <f>(B18-B8)/B8</f>
        <v>0.20758122743682325</v>
      </c>
      <c r="D18" s="3">
        <f>(A18*9.8/1000)/(C4)</f>
        <v>237095.60723514212</v>
      </c>
    </row>
    <row r="20" spans="1:4" x14ac:dyDescent="0.25">
      <c r="A20" s="2" t="s">
        <v>11</v>
      </c>
      <c r="B20" s="14"/>
      <c r="C20" s="2" t="s">
        <v>12</v>
      </c>
      <c r="D20" s="1"/>
    </row>
    <row r="21" spans="1:4" x14ac:dyDescent="0.25">
      <c r="A21" s="2" t="s">
        <v>13</v>
      </c>
      <c r="B21" s="14"/>
      <c r="C21" s="3">
        <f>SLOPE(D8:D18,C8:C18)</f>
        <v>1126705.9329467437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1884-1E45-4C92-B896-06B7F777B70E}">
  <dimension ref="A1:D21"/>
  <sheetViews>
    <sheetView workbookViewId="0">
      <selection activeCell="B24" sqref="B24"/>
    </sheetView>
  </sheetViews>
  <sheetFormatPr defaultRowHeight="13.8" x14ac:dyDescent="0.25"/>
  <cols>
    <col min="1" max="1" width="20.88671875" customWidth="1"/>
    <col min="2" max="2" width="17.5546875" customWidth="1"/>
    <col min="3" max="3" width="17.88671875" customWidth="1"/>
    <col min="4" max="4" width="23.44140625" customWidth="1"/>
  </cols>
  <sheetData>
    <row r="1" spans="1:4" ht="14.4" x14ac:dyDescent="0.3">
      <c r="A1" s="6" t="s">
        <v>0</v>
      </c>
      <c r="B1" s="7" t="s">
        <v>14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23">
        <v>12.6</v>
      </c>
      <c r="C3" s="4" t="s">
        <v>3</v>
      </c>
      <c r="D3" s="1"/>
    </row>
    <row r="4" spans="1:4" x14ac:dyDescent="0.25">
      <c r="A4" s="12" t="s">
        <v>4</v>
      </c>
      <c r="B4" s="23">
        <v>3.4</v>
      </c>
      <c r="C4" s="5">
        <f>(B3/1000)*(B4/1000)</f>
        <v>4.2839999999999996E-5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15" t="s">
        <v>7</v>
      </c>
      <c r="B7" s="16" t="s">
        <v>8</v>
      </c>
      <c r="C7" s="2" t="s">
        <v>9</v>
      </c>
      <c r="D7" s="2" t="s">
        <v>10</v>
      </c>
    </row>
    <row r="8" spans="1:4" x14ac:dyDescent="0.25">
      <c r="A8" s="23">
        <v>0</v>
      </c>
      <c r="B8" s="23">
        <v>80.625</v>
      </c>
      <c r="C8" s="3">
        <v>0</v>
      </c>
      <c r="D8" s="3">
        <v>0</v>
      </c>
    </row>
    <row r="9" spans="1:4" x14ac:dyDescent="0.25">
      <c r="A9" s="23">
        <v>14.31</v>
      </c>
      <c r="B9" s="23">
        <v>86.25</v>
      </c>
      <c r="C9" s="3">
        <f>(B9-B8)/B8</f>
        <v>6.9767441860465115E-2</v>
      </c>
      <c r="D9" s="3">
        <f>(A9*9.8/1000)/(C4)</f>
        <v>3273.5294117647068</v>
      </c>
    </row>
    <row r="10" spans="1:4" x14ac:dyDescent="0.25">
      <c r="A10" s="23">
        <v>104.301</v>
      </c>
      <c r="B10" s="23">
        <v>91.875</v>
      </c>
      <c r="C10" s="3">
        <f>(B10-B8)/B8</f>
        <v>0.13953488372093023</v>
      </c>
      <c r="D10" s="3">
        <f>(A10*9.8/1000)/(C4)</f>
        <v>23859.705882352948</v>
      </c>
    </row>
    <row r="11" spans="1:4" x14ac:dyDescent="0.25">
      <c r="A11" s="23">
        <v>194.274</v>
      </c>
      <c r="B11" s="23">
        <v>98.125</v>
      </c>
      <c r="C11" s="3">
        <f>(B11-B8)/B8</f>
        <v>0.21705426356589147</v>
      </c>
      <c r="D11" s="3">
        <f>(A11*9.8/1000)/(C4)</f>
        <v>44441.764705882364</v>
      </c>
    </row>
    <row r="12" spans="1:4" x14ac:dyDescent="0.25">
      <c r="A12" s="23">
        <v>239.274</v>
      </c>
      <c r="B12" s="23">
        <v>103.75</v>
      </c>
      <c r="C12" s="3">
        <f>(B12-B8)/B8</f>
        <v>0.2868217054263566</v>
      </c>
      <c r="D12" s="3">
        <f>(A12*9.8/1000)/(C4)</f>
        <v>54735.882352941189</v>
      </c>
    </row>
    <row r="13" spans="1:4" x14ac:dyDescent="0.25">
      <c r="A13" s="23">
        <v>330.86700000000002</v>
      </c>
      <c r="B13" s="23">
        <v>109.375</v>
      </c>
      <c r="C13" s="3">
        <f>(B13-B8)/B8</f>
        <v>0.35658914728682173</v>
      </c>
      <c r="D13" s="3">
        <f>(A13*9.8/1000)/(C4)</f>
        <v>75688.529411764728</v>
      </c>
    </row>
    <row r="14" spans="1:4" x14ac:dyDescent="0.25">
      <c r="A14" s="23">
        <v>423.50400000000002</v>
      </c>
      <c r="B14" s="23">
        <v>115</v>
      </c>
      <c r="C14" s="3">
        <f>(B14-B8)/B8</f>
        <v>0.4263565891472868</v>
      </c>
      <c r="D14" s="3">
        <f>(A14*9.8/1000)/(C4)</f>
        <v>96880.000000000015</v>
      </c>
    </row>
    <row r="15" spans="1:4" x14ac:dyDescent="0.25">
      <c r="A15" s="23">
        <v>468.48599999999999</v>
      </c>
      <c r="B15" s="23">
        <v>120.625</v>
      </c>
      <c r="C15" s="3">
        <f>(B15-B8)/B8</f>
        <v>0.49612403100775193</v>
      </c>
      <c r="D15" s="3">
        <f>(A15*9.8/1000)/(C4)</f>
        <v>107170.00000000001</v>
      </c>
    </row>
    <row r="16" spans="1:4" x14ac:dyDescent="0.25">
      <c r="A16" s="23">
        <v>558.48599999999999</v>
      </c>
      <c r="B16" s="23">
        <v>126.25</v>
      </c>
      <c r="C16" s="3">
        <f>(B16-B8)/B8</f>
        <v>0.56589147286821706</v>
      </c>
      <c r="D16" s="3">
        <f>(A16*9.8/1000)/(C4)</f>
        <v>127758.23529411765</v>
      </c>
    </row>
    <row r="17" spans="1:4" x14ac:dyDescent="0.25">
      <c r="A17" s="23">
        <v>648.52200000000005</v>
      </c>
      <c r="B17" s="23">
        <v>132.5</v>
      </c>
      <c r="C17" s="3">
        <f>(B17-B8)/B8</f>
        <v>0.64341085271317833</v>
      </c>
      <c r="D17" s="3">
        <f>(A17*9.8/1000)/(C4)</f>
        <v>148354.70588235295</v>
      </c>
    </row>
    <row r="18" spans="1:4" x14ac:dyDescent="0.25">
      <c r="A18" s="23">
        <v>738.00900000000001</v>
      </c>
      <c r="B18" s="23">
        <v>138.75</v>
      </c>
      <c r="C18" s="3">
        <f>(B18-B8)/B8</f>
        <v>0.72093023255813948</v>
      </c>
      <c r="D18" s="3">
        <f>(A18*9.8/1000)/(C4)</f>
        <v>168825.58823529416</v>
      </c>
    </row>
    <row r="20" spans="1:4" x14ac:dyDescent="0.25">
      <c r="A20" s="2" t="s">
        <v>11</v>
      </c>
      <c r="B20" s="22">
        <v>45</v>
      </c>
      <c r="C20" s="2" t="s">
        <v>12</v>
      </c>
      <c r="D20" s="1"/>
    </row>
    <row r="21" spans="1:4" x14ac:dyDescent="0.25">
      <c r="A21" s="2" t="s">
        <v>13</v>
      </c>
      <c r="B21" s="22">
        <v>5.625</v>
      </c>
      <c r="C21" s="3">
        <f>SLOPE(D8:D18,C8:C18)</f>
        <v>241790.64091074312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E278-6A38-415D-8A63-FDCF5DC62061}">
  <dimension ref="A1:D21"/>
  <sheetViews>
    <sheetView workbookViewId="0">
      <selection activeCell="C22" sqref="C22"/>
    </sheetView>
  </sheetViews>
  <sheetFormatPr defaultRowHeight="13.8" x14ac:dyDescent="0.25"/>
  <cols>
    <col min="1" max="1" width="16.44140625" customWidth="1"/>
    <col min="2" max="2" width="17.6640625" customWidth="1"/>
    <col min="3" max="3" width="18.21875" customWidth="1"/>
    <col min="4" max="4" width="18.88671875" customWidth="1"/>
  </cols>
  <sheetData>
    <row r="1" spans="1:4" ht="14.4" x14ac:dyDescent="0.3">
      <c r="A1" s="6" t="s">
        <v>0</v>
      </c>
      <c r="B1" s="7" t="s">
        <v>15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25" t="s">
        <v>21</v>
      </c>
      <c r="C3" s="4" t="s">
        <v>3</v>
      </c>
      <c r="D3" s="1"/>
    </row>
    <row r="4" spans="1:4" x14ac:dyDescent="0.25">
      <c r="A4" s="12" t="s">
        <v>4</v>
      </c>
      <c r="B4" s="26" t="s">
        <v>22</v>
      </c>
      <c r="C4" s="5">
        <f>(B3/1000)*(B4/1000)</f>
        <v>2.7300000000000003E-5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27">
        <v>0</v>
      </c>
      <c r="B8" s="27" t="s">
        <v>23</v>
      </c>
      <c r="C8" s="3">
        <v>0</v>
      </c>
      <c r="D8" s="3">
        <v>0</v>
      </c>
    </row>
    <row r="9" spans="1:4" x14ac:dyDescent="0.25">
      <c r="A9" s="28" t="s">
        <v>24</v>
      </c>
      <c r="B9" s="28" t="s">
        <v>25</v>
      </c>
      <c r="C9" s="3">
        <f>(B9-B8)/B8</f>
        <v>6.0150375939850478E-3</v>
      </c>
      <c r="D9" s="3">
        <f>(A9*9.8/1000)/(C4)</f>
        <v>3047.6923076923076</v>
      </c>
    </row>
    <row r="10" spans="1:4" x14ac:dyDescent="0.25">
      <c r="A10" s="28" t="s">
        <v>26</v>
      </c>
      <c r="B10" s="28" t="s">
        <v>27</v>
      </c>
      <c r="C10" s="3">
        <f>(B10-B8)/B8</f>
        <v>1.353383458646625E-2</v>
      </c>
      <c r="D10" s="3">
        <f>(A10*9.8/1000)/(C4)</f>
        <v>10521.538461538461</v>
      </c>
    </row>
    <row r="11" spans="1:4" x14ac:dyDescent="0.25">
      <c r="A11" s="28" t="s">
        <v>28</v>
      </c>
      <c r="B11" s="28" t="s">
        <v>29</v>
      </c>
      <c r="C11" s="3">
        <f>(B11-B8)/B8</f>
        <v>2.8571428571428657E-2</v>
      </c>
      <c r="D11" s="3">
        <f>(A11*9.8/1000)/(C4)</f>
        <v>28452.307692307699</v>
      </c>
    </row>
    <row r="12" spans="1:4" x14ac:dyDescent="0.25">
      <c r="A12" s="28" t="s">
        <v>30</v>
      </c>
      <c r="B12" s="28" t="s">
        <v>31</v>
      </c>
      <c r="C12" s="3">
        <f>(B12-B8)/B8</f>
        <v>3.7593984962406013E-2</v>
      </c>
      <c r="D12" s="3">
        <f>(A12*9.8/1000)/(C4)</f>
        <v>46325.641025641031</v>
      </c>
    </row>
    <row r="13" spans="1:4" x14ac:dyDescent="0.25">
      <c r="A13" s="28" t="s">
        <v>32</v>
      </c>
      <c r="B13" s="28" t="s">
        <v>33</v>
      </c>
      <c r="C13" s="3">
        <f>(B13-B8)/B8</f>
        <v>6.4661654135338309E-2</v>
      </c>
      <c r="D13" s="3">
        <f>(A13*9.8/1000)/(C4)</f>
        <v>82180</v>
      </c>
    </row>
    <row r="14" spans="1:4" x14ac:dyDescent="0.25">
      <c r="A14" s="28" t="s">
        <v>34</v>
      </c>
      <c r="B14" s="28" t="s">
        <v>35</v>
      </c>
      <c r="C14" s="3">
        <f>(B14-B8)/B8</f>
        <v>6.7669172932330823E-2</v>
      </c>
      <c r="D14" s="3">
        <f>(A14*9.8/1000)/(C4)</f>
        <v>107444.61538461538</v>
      </c>
    </row>
    <row r="15" spans="1:4" x14ac:dyDescent="0.25">
      <c r="A15" s="28" t="s">
        <v>36</v>
      </c>
      <c r="B15" s="28" t="s">
        <v>37</v>
      </c>
      <c r="C15" s="3">
        <f>(B15-B8)/B8</f>
        <v>8.8721804511278285E-2</v>
      </c>
      <c r="D15" s="3">
        <f>(A15*9.8/1000)/(C4)</f>
        <v>143363.58974358975</v>
      </c>
    </row>
    <row r="16" spans="1:4" x14ac:dyDescent="0.25">
      <c r="A16" s="28" t="s">
        <v>38</v>
      </c>
      <c r="B16" s="28" t="s">
        <v>39</v>
      </c>
      <c r="C16" s="3">
        <f>(B16-B8)/B8</f>
        <v>9.9248120300751794E-2</v>
      </c>
      <c r="D16" s="3">
        <f>(A16*9.8/1000)/(C4)</f>
        <v>179235.89743589744</v>
      </c>
    </row>
    <row r="17" spans="1:4" x14ac:dyDescent="0.25">
      <c r="A17" s="28" t="s">
        <v>40</v>
      </c>
      <c r="B17" s="28" t="s">
        <v>41</v>
      </c>
      <c r="C17" s="3">
        <f>(B17-B8)/B8</f>
        <v>0.1187969924812031</v>
      </c>
      <c r="D17" s="3">
        <f>(A17*9.8/1000)/(C4)</f>
        <v>197299.48717948719</v>
      </c>
    </row>
    <row r="18" spans="1:4" x14ac:dyDescent="0.25">
      <c r="A18" s="28" t="s">
        <v>42</v>
      </c>
      <c r="B18" s="28" t="s">
        <v>43</v>
      </c>
      <c r="C18" s="3">
        <f>(B18-B8)/B8</f>
        <v>0.13233082706766913</v>
      </c>
      <c r="D18" s="3">
        <f>(A18*9.8/1000)/(C4)</f>
        <v>233164.61538461538</v>
      </c>
    </row>
    <row r="20" spans="1:4" x14ac:dyDescent="0.25">
      <c r="A20" s="2" t="s">
        <v>11</v>
      </c>
      <c r="B20" s="24" t="s">
        <v>19</v>
      </c>
      <c r="C20" s="2" t="s">
        <v>12</v>
      </c>
      <c r="D20" s="1"/>
    </row>
    <row r="21" spans="1:4" x14ac:dyDescent="0.25">
      <c r="A21" s="2" t="s">
        <v>13</v>
      </c>
      <c r="B21" s="24" t="s">
        <v>20</v>
      </c>
      <c r="C21" s="3">
        <f>SLOPE(D8:D18,C8:C18)</f>
        <v>1808083.7079002084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BEA5-757B-42DB-876A-90E60E049BA3}">
  <dimension ref="A1:D21"/>
  <sheetViews>
    <sheetView workbookViewId="0">
      <selection activeCell="D23" sqref="D23"/>
    </sheetView>
  </sheetViews>
  <sheetFormatPr defaultRowHeight="13.8" x14ac:dyDescent="0.25"/>
  <cols>
    <col min="1" max="1" width="20.6640625" customWidth="1"/>
    <col min="2" max="2" width="19.6640625" customWidth="1"/>
    <col min="3" max="3" width="18.33203125" customWidth="1"/>
    <col min="4" max="4" width="23.6640625" customWidth="1"/>
  </cols>
  <sheetData>
    <row r="1" spans="1:4" ht="14.4" x14ac:dyDescent="0.3">
      <c r="A1" s="6" t="s">
        <v>0</v>
      </c>
      <c r="B1" s="7" t="s">
        <v>44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23">
        <v>12.6</v>
      </c>
      <c r="C3" s="4" t="s">
        <v>3</v>
      </c>
      <c r="D3" s="1"/>
    </row>
    <row r="4" spans="1:4" x14ac:dyDescent="0.25">
      <c r="A4" s="12" t="s">
        <v>4</v>
      </c>
      <c r="B4" s="23">
        <v>2.25</v>
      </c>
      <c r="C4" s="5">
        <f>(B3/1000)*(B4/1000)</f>
        <v>2.8349999999999998E-5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23">
        <v>0</v>
      </c>
      <c r="B8" s="23">
        <v>82.5</v>
      </c>
      <c r="C8" s="3">
        <v>0</v>
      </c>
      <c r="D8" s="3">
        <v>0</v>
      </c>
    </row>
    <row r="9" spans="1:4" x14ac:dyDescent="0.25">
      <c r="A9" s="23">
        <v>52.29</v>
      </c>
      <c r="B9" s="23">
        <v>91.25</v>
      </c>
      <c r="C9" s="3">
        <f>(B9-B8)/B8</f>
        <v>0.10606060606060606</v>
      </c>
      <c r="D9" s="3">
        <f>(A9*9.8/1000)/(C4)</f>
        <v>18075.555555555555</v>
      </c>
    </row>
    <row r="10" spans="1:4" x14ac:dyDescent="0.25">
      <c r="A10" s="23">
        <v>97.262999999999991</v>
      </c>
      <c r="B10" s="23">
        <v>97.5</v>
      </c>
      <c r="C10" s="3">
        <f>(B10-B8)/B8</f>
        <v>0.18181818181818182</v>
      </c>
      <c r="D10" s="3">
        <f>(A10*9.8/1000)/(C4)</f>
        <v>33621.777777777781</v>
      </c>
    </row>
    <row r="11" spans="1:4" x14ac:dyDescent="0.25">
      <c r="A11" s="23">
        <v>142.542</v>
      </c>
      <c r="B11" s="23">
        <v>106.25</v>
      </c>
      <c r="C11" s="3">
        <f>(B11-B8)/B8</f>
        <v>0.2878787878787879</v>
      </c>
      <c r="D11" s="3">
        <f>(A11*9.8/1000)/(C4)</f>
        <v>49273.777777777788</v>
      </c>
    </row>
    <row r="12" spans="1:4" x14ac:dyDescent="0.25">
      <c r="A12" s="23">
        <v>187.524</v>
      </c>
      <c r="B12" s="23">
        <v>113.75</v>
      </c>
      <c r="C12" s="3">
        <f>(B12-B8)/B8</f>
        <v>0.37878787878787878</v>
      </c>
      <c r="D12" s="3">
        <f>(A12*9.8/1000)/(C4)</f>
        <v>64823.111111111117</v>
      </c>
    </row>
    <row r="13" spans="1:4" x14ac:dyDescent="0.25">
      <c r="A13" s="23">
        <v>232.51500000000001</v>
      </c>
      <c r="B13" s="23">
        <v>122.5</v>
      </c>
      <c r="C13" s="3">
        <f>(B13-B8)/B8</f>
        <v>0.48484848484848486</v>
      </c>
      <c r="D13" s="3">
        <f>(A13*9.8/1000)/(C4)</f>
        <v>80375.555555555577</v>
      </c>
    </row>
    <row r="14" spans="1:4" x14ac:dyDescent="0.25">
      <c r="A14" s="23">
        <v>277.49699999999996</v>
      </c>
      <c r="B14" s="23">
        <v>131.25</v>
      </c>
      <c r="C14" s="3">
        <f>(B14-B8)/B8</f>
        <v>0.59090909090909094</v>
      </c>
      <c r="D14" s="3">
        <f>(A14*9.8/1000)/(C4)</f>
        <v>95924.888888888891</v>
      </c>
    </row>
    <row r="15" spans="1:4" x14ac:dyDescent="0.25">
      <c r="A15" s="23">
        <v>321.10199999999998</v>
      </c>
      <c r="B15" s="23">
        <v>200</v>
      </c>
      <c r="C15" s="3">
        <f>(B15-B8)/B8</f>
        <v>1.4242424242424243</v>
      </c>
      <c r="D15" s="3">
        <f>(A15*9.8/1000)/(C4)</f>
        <v>110998.22222222223</v>
      </c>
    </row>
    <row r="16" spans="1:4" x14ac:dyDescent="0.25">
      <c r="A16" s="23">
        <v>680</v>
      </c>
      <c r="B16" s="23">
        <v>220</v>
      </c>
      <c r="C16" s="3">
        <f>(B16-B8)/B8</f>
        <v>1.6666666666666667</v>
      </c>
      <c r="D16" s="3">
        <f>(A16*9.8/1000)/(C4)</f>
        <v>235061.72839506177</v>
      </c>
    </row>
    <row r="17" spans="1:4" x14ac:dyDescent="0.25">
      <c r="A17" s="23">
        <v>720</v>
      </c>
      <c r="B17" s="23">
        <v>240</v>
      </c>
      <c r="C17" s="3">
        <f>(B17-B8)/B8</f>
        <v>1.9090909090909092</v>
      </c>
      <c r="D17" s="3">
        <f>(A17*9.8/1000)/(C4)</f>
        <v>248888.88888888893</v>
      </c>
    </row>
    <row r="18" spans="1:4" x14ac:dyDescent="0.25">
      <c r="A18" s="23">
        <v>800</v>
      </c>
      <c r="B18" s="23">
        <v>250</v>
      </c>
      <c r="C18" s="3">
        <f>(B18-B8)/B8</f>
        <v>2.0303030303030303</v>
      </c>
      <c r="D18" s="3">
        <f>(A18*9.8/1000)/(C4)</f>
        <v>276543.20987654326</v>
      </c>
    </row>
    <row r="20" spans="1:4" x14ac:dyDescent="0.25">
      <c r="A20" s="2" t="s">
        <v>11</v>
      </c>
      <c r="B20" s="14">
        <v>40.159999999999997</v>
      </c>
      <c r="C20" s="2" t="s">
        <v>12</v>
      </c>
      <c r="D20" s="1"/>
    </row>
    <row r="21" spans="1:4" x14ac:dyDescent="0.25">
      <c r="A21" s="2" t="s">
        <v>13</v>
      </c>
      <c r="B21" s="14">
        <v>2</v>
      </c>
      <c r="C21" s="3">
        <f>SLOPE(D8:D18,C8:C18)</f>
        <v>122264.03213657034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90DA-7E4B-4567-B2D5-D77BE83D5AD1}">
  <dimension ref="A1:D21"/>
  <sheetViews>
    <sheetView workbookViewId="0">
      <selection activeCell="H4" sqref="H4"/>
    </sheetView>
  </sheetViews>
  <sheetFormatPr defaultRowHeight="13.8" x14ac:dyDescent="0.25"/>
  <cols>
    <col min="1" max="1" width="18.5546875" customWidth="1"/>
    <col min="2" max="2" width="16.33203125" customWidth="1"/>
    <col min="3" max="3" width="17.109375" customWidth="1"/>
    <col min="4" max="4" width="21.44140625" customWidth="1"/>
  </cols>
  <sheetData>
    <row r="1" spans="1:4" ht="14.4" x14ac:dyDescent="0.3">
      <c r="A1" s="6" t="s">
        <v>0</v>
      </c>
      <c r="B1" s="7" t="s">
        <v>45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29">
        <v>13.2</v>
      </c>
      <c r="C3" s="4" t="s">
        <v>3</v>
      </c>
      <c r="D3" s="1"/>
    </row>
    <row r="4" spans="1:4" x14ac:dyDescent="0.25">
      <c r="A4" s="12" t="s">
        <v>4</v>
      </c>
      <c r="B4" s="30">
        <v>3.1</v>
      </c>
      <c r="C4" s="5">
        <f>(B3/1000)*(B4/1000)</f>
        <v>4.0920000000000001E-5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31">
        <v>100</v>
      </c>
      <c r="B8" s="18">
        <v>72.5</v>
      </c>
      <c r="C8" s="3">
        <v>0</v>
      </c>
      <c r="D8" s="3">
        <v>0</v>
      </c>
    </row>
    <row r="9" spans="1:4" x14ac:dyDescent="0.25">
      <c r="A9" s="23">
        <v>200</v>
      </c>
      <c r="B9" s="19">
        <v>75.099999999999994</v>
      </c>
      <c r="C9" s="3">
        <f>(B9-B8)/B8</f>
        <v>3.5862068965517163E-2</v>
      </c>
      <c r="D9" s="3">
        <f>(A9*9.8/1000)/(C4)</f>
        <v>47898.338220918871</v>
      </c>
    </row>
    <row r="10" spans="1:4" x14ac:dyDescent="0.25">
      <c r="A10" s="23">
        <v>300</v>
      </c>
      <c r="B10" s="19">
        <v>76.5</v>
      </c>
      <c r="C10" s="3">
        <f>(B10-B8)/B8</f>
        <v>5.5172413793103448E-2</v>
      </c>
      <c r="D10" s="3">
        <f>(A10*9.8/1000)/(C4)</f>
        <v>71847.507331378292</v>
      </c>
    </row>
    <row r="11" spans="1:4" x14ac:dyDescent="0.25">
      <c r="A11" s="23">
        <v>400</v>
      </c>
      <c r="B11" s="19">
        <v>80.099999999999994</v>
      </c>
      <c r="C11" s="3">
        <f>(B11-B8)/B8</f>
        <v>0.10482758620689647</v>
      </c>
      <c r="D11" s="3">
        <f>(A11*9.8/1000)/(C4)</f>
        <v>95796.676441837742</v>
      </c>
    </row>
    <row r="12" spans="1:4" x14ac:dyDescent="0.25">
      <c r="A12" s="23">
        <v>500</v>
      </c>
      <c r="B12" s="19">
        <v>82.3</v>
      </c>
      <c r="C12" s="3">
        <f>(B12-B8)/B8</f>
        <v>0.13517241379310341</v>
      </c>
      <c r="D12" s="3">
        <f>(A12*9.8/1000)/(C4)</f>
        <v>119745.84555229716</v>
      </c>
    </row>
    <row r="13" spans="1:4" x14ac:dyDescent="0.25">
      <c r="A13" s="23">
        <v>600</v>
      </c>
      <c r="B13" s="19">
        <v>84.7</v>
      </c>
      <c r="C13" s="3">
        <f>(B13-B8)/B8</f>
        <v>0.16827586206896555</v>
      </c>
      <c r="D13" s="3">
        <f>(A13*9.8/1000)/(C4)</f>
        <v>143695.01466275658</v>
      </c>
    </row>
    <row r="14" spans="1:4" x14ac:dyDescent="0.25">
      <c r="A14" s="23">
        <v>700</v>
      </c>
      <c r="B14" s="19">
        <v>88.1</v>
      </c>
      <c r="C14" s="3">
        <f>(B14-B8)/B8</f>
        <v>0.21517241379310337</v>
      </c>
      <c r="D14" s="3">
        <f>(A14*9.8/1000)/(C4)</f>
        <v>167644.18377321606</v>
      </c>
    </row>
    <row r="15" spans="1:4" x14ac:dyDescent="0.25">
      <c r="A15" s="23">
        <v>800</v>
      </c>
      <c r="B15" s="19">
        <v>91.4</v>
      </c>
      <c r="C15" s="3">
        <f>(B15-B8)/B8</f>
        <v>0.26068965517241388</v>
      </c>
      <c r="D15" s="3">
        <f>(A15*9.8/1000)/(C4)</f>
        <v>191593.35288367548</v>
      </c>
    </row>
    <row r="16" spans="1:4" x14ac:dyDescent="0.25">
      <c r="A16" s="23">
        <v>1000</v>
      </c>
      <c r="B16" s="19">
        <v>97.1</v>
      </c>
      <c r="C16" s="3">
        <f>(B16-B8)/B8</f>
        <v>0.33931034482758615</v>
      </c>
      <c r="D16" s="3">
        <f>(A16*9.8/1000)/(C4)</f>
        <v>239491.69110459433</v>
      </c>
    </row>
    <row r="17" spans="1:4" x14ac:dyDescent="0.25">
      <c r="A17" s="23">
        <v>1200</v>
      </c>
      <c r="B17" s="19">
        <v>103.7</v>
      </c>
      <c r="C17" s="3">
        <f>(B17-B8)/B8</f>
        <v>0.43034482758620696</v>
      </c>
      <c r="D17" s="3">
        <f>(A17*9.8/1000)/(C4)</f>
        <v>287390.02932551317</v>
      </c>
    </row>
    <row r="18" spans="1:4" x14ac:dyDescent="0.25">
      <c r="A18" s="3"/>
      <c r="B18" s="3"/>
      <c r="C18" s="3"/>
      <c r="D18" s="3"/>
    </row>
    <row r="20" spans="1:4" x14ac:dyDescent="0.25">
      <c r="A20" s="2" t="s">
        <v>11</v>
      </c>
      <c r="B20" s="17">
        <v>40</v>
      </c>
      <c r="C20" s="2" t="s">
        <v>12</v>
      </c>
      <c r="D20" s="1"/>
    </row>
    <row r="21" spans="1:4" x14ac:dyDescent="0.25">
      <c r="A21" s="2" t="s">
        <v>13</v>
      </c>
      <c r="B21" s="17">
        <v>3</v>
      </c>
      <c r="C21" s="3">
        <f>SLOPE(D8:D18,C8:C18)</f>
        <v>632725.92796500574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17FE-B4BA-425C-831A-93B2FCACA800}">
  <dimension ref="A1:D21"/>
  <sheetViews>
    <sheetView workbookViewId="0">
      <selection activeCell="A8" sqref="A8:B18"/>
    </sheetView>
  </sheetViews>
  <sheetFormatPr defaultRowHeight="13.8" x14ac:dyDescent="0.25"/>
  <cols>
    <col min="1" max="1" width="19.109375" customWidth="1"/>
    <col min="2" max="2" width="17.77734375" customWidth="1"/>
    <col min="3" max="3" width="18.5546875" customWidth="1"/>
    <col min="4" max="4" width="19" customWidth="1"/>
  </cols>
  <sheetData>
    <row r="1" spans="1:4" ht="14.4" x14ac:dyDescent="0.3">
      <c r="A1" s="6" t="s">
        <v>0</v>
      </c>
      <c r="B1" s="7" t="s">
        <v>46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25" t="s">
        <v>49</v>
      </c>
      <c r="C3" s="4" t="s">
        <v>3</v>
      </c>
      <c r="D3" s="1"/>
    </row>
    <row r="4" spans="1:4" x14ac:dyDescent="0.25">
      <c r="A4" s="12" t="s">
        <v>4</v>
      </c>
      <c r="B4" s="26" t="s">
        <v>50</v>
      </c>
      <c r="C4" s="5">
        <f>(B3/1000)*(B4/1000)</f>
        <v>4.1600000000000002E-5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27">
        <v>0</v>
      </c>
      <c r="B8" s="27" t="s">
        <v>51</v>
      </c>
      <c r="C8" s="3">
        <v>0</v>
      </c>
      <c r="D8" s="3">
        <v>0</v>
      </c>
    </row>
    <row r="9" spans="1:4" x14ac:dyDescent="0.25">
      <c r="A9" s="28" t="s">
        <v>52</v>
      </c>
      <c r="B9" s="28" t="s">
        <v>53</v>
      </c>
      <c r="C9" s="3">
        <f>(B9-B8)/B8</f>
        <v>6.0150375939850478E-3</v>
      </c>
      <c r="D9" s="3">
        <f>(A9*9.8/1000)/(C4)</f>
        <v>3738.6057692307691</v>
      </c>
    </row>
    <row r="10" spans="1:4" x14ac:dyDescent="0.25">
      <c r="A10" s="28" t="s">
        <v>54</v>
      </c>
      <c r="B10" s="28" t="s">
        <v>55</v>
      </c>
      <c r="C10" s="3">
        <f>(B10-B8)/B8</f>
        <v>1.2030075187969882E-2</v>
      </c>
      <c r="D10" s="3">
        <f>(A10*9.8/1000)/(C4)</f>
        <v>15152.307692307691</v>
      </c>
    </row>
    <row r="11" spans="1:4" x14ac:dyDescent="0.25">
      <c r="A11" s="28" t="s">
        <v>56</v>
      </c>
      <c r="B11" s="28" t="s">
        <v>57</v>
      </c>
      <c r="C11" s="3">
        <f>(B11-B8)/B8</f>
        <v>1.804511278195493E-2</v>
      </c>
      <c r="D11" s="3">
        <f>(A11*9.8/1000)/(C4)</f>
        <v>26417.596153846156</v>
      </c>
    </row>
    <row r="12" spans="1:4" x14ac:dyDescent="0.25">
      <c r="A12" s="28" t="s">
        <v>58</v>
      </c>
      <c r="B12" s="28" t="s">
        <v>59</v>
      </c>
      <c r="C12" s="3">
        <f>(B12-B8)/B8</f>
        <v>2.2556390977443608E-2</v>
      </c>
      <c r="D12" s="3">
        <f>(A12*9.8/1000)/(C4)</f>
        <v>37890.192307692312</v>
      </c>
    </row>
    <row r="13" spans="1:4" x14ac:dyDescent="0.25">
      <c r="A13" s="28" t="s">
        <v>60</v>
      </c>
      <c r="B13" s="28" t="s">
        <v>61</v>
      </c>
      <c r="C13" s="3">
        <f>(B13-B8)/B8</f>
        <v>3.007518796992481E-2</v>
      </c>
      <c r="D13" s="3">
        <f>(A13*9.8/1000)/(C4)</f>
        <v>49683.173076923085</v>
      </c>
    </row>
    <row r="14" spans="1:4" x14ac:dyDescent="0.25">
      <c r="A14" s="28" t="s">
        <v>62</v>
      </c>
      <c r="B14" s="28" t="s">
        <v>63</v>
      </c>
      <c r="C14" s="3">
        <f>(B14-B8)/B8</f>
        <v>3.7593984962406013E-2</v>
      </c>
      <c r="D14" s="3">
        <f>(A14*9.8/1000)/(C4)</f>
        <v>61462.019230769234</v>
      </c>
    </row>
    <row r="15" spans="1:4" x14ac:dyDescent="0.25">
      <c r="A15" s="28" t="s">
        <v>64</v>
      </c>
      <c r="B15" s="28" t="s">
        <v>65</v>
      </c>
      <c r="C15" s="3">
        <f>(B15-B8)/B8</f>
        <v>4.3609022556391062E-2</v>
      </c>
      <c r="D15" s="3">
        <f>(A15*9.8/1000)/(C4)</f>
        <v>73243.221153846171</v>
      </c>
    </row>
    <row r="16" spans="1:4" x14ac:dyDescent="0.25">
      <c r="A16" s="28" t="s">
        <v>66</v>
      </c>
      <c r="B16" s="28" t="s">
        <v>67</v>
      </c>
      <c r="C16" s="3">
        <f>(B16-B8)/B8</f>
        <v>6.0150375939849621E-2</v>
      </c>
      <c r="D16" s="3">
        <f>(A16*9.8/1000)/(C4)</f>
        <v>96640.721153846156</v>
      </c>
    </row>
    <row r="17" spans="1:4" x14ac:dyDescent="0.25">
      <c r="A17" s="28" t="s">
        <v>68</v>
      </c>
      <c r="B17" s="28" t="s">
        <v>69</v>
      </c>
      <c r="C17" s="3">
        <f>(B17-B8)/B8</f>
        <v>7.368421052631588E-2</v>
      </c>
      <c r="D17" s="3">
        <f>(A17*9.8/1000)/(C4)</f>
        <v>120198.41346153848</v>
      </c>
    </row>
    <row r="18" spans="1:4" x14ac:dyDescent="0.25">
      <c r="A18" s="28" t="s">
        <v>70</v>
      </c>
      <c r="B18" s="28" t="s">
        <v>71</v>
      </c>
      <c r="C18" s="3">
        <f>(B18-B8)/B8</f>
        <v>0.11127819548872189</v>
      </c>
      <c r="D18" s="3">
        <f>(A18*9.8/1000)/(C4)</f>
        <v>166159.47115384619</v>
      </c>
    </row>
    <row r="20" spans="1:4" x14ac:dyDescent="0.25">
      <c r="A20" s="2" t="s">
        <v>11</v>
      </c>
      <c r="B20" s="24" t="s">
        <v>47</v>
      </c>
      <c r="C20" s="2" t="s">
        <v>12</v>
      </c>
      <c r="D20" s="1"/>
    </row>
    <row r="21" spans="1:4" x14ac:dyDescent="0.25">
      <c r="A21" s="2" t="s">
        <v>13</v>
      </c>
      <c r="B21" s="24" t="s">
        <v>48</v>
      </c>
      <c r="C21" s="3">
        <f>SLOPE(D8:D18,C8:C18)</f>
        <v>1558095.1454754376</v>
      </c>
      <c r="D21" s="1"/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F9E4-49AE-474A-8CFC-80136C4D6E03}">
  <dimension ref="A1:D21"/>
  <sheetViews>
    <sheetView workbookViewId="0">
      <selection activeCell="C21" sqref="C21"/>
    </sheetView>
  </sheetViews>
  <sheetFormatPr defaultRowHeight="13.8" x14ac:dyDescent="0.25"/>
  <cols>
    <col min="1" max="1" width="22.33203125" customWidth="1"/>
    <col min="2" max="2" width="18.77734375" customWidth="1"/>
    <col min="3" max="3" width="16" customWidth="1"/>
    <col min="4" max="4" width="18.33203125" customWidth="1"/>
  </cols>
  <sheetData>
    <row r="1" spans="1:4" ht="14.4" x14ac:dyDescent="0.3">
      <c r="A1" s="6" t="s">
        <v>0</v>
      </c>
      <c r="B1" s="7" t="s">
        <v>72</v>
      </c>
      <c r="C1" s="1"/>
      <c r="D1" s="1"/>
    </row>
    <row r="2" spans="1:4" ht="14.4" x14ac:dyDescent="0.3">
      <c r="A2" s="10" t="s">
        <v>1</v>
      </c>
      <c r="B2" s="11"/>
      <c r="C2" s="1"/>
      <c r="D2" s="1"/>
    </row>
    <row r="3" spans="1:4" x14ac:dyDescent="0.25">
      <c r="A3" s="12" t="s">
        <v>2</v>
      </c>
      <c r="B3" s="20">
        <v>13.2</v>
      </c>
      <c r="C3" s="4" t="s">
        <v>3</v>
      </c>
      <c r="D3" s="1"/>
    </row>
    <row r="4" spans="1:4" x14ac:dyDescent="0.25">
      <c r="A4" s="12" t="s">
        <v>4</v>
      </c>
      <c r="B4" s="21">
        <v>2.5</v>
      </c>
      <c r="C4" s="5">
        <f>(B3/1000)*(B4/1000)</f>
        <v>3.3000000000000003E-5</v>
      </c>
      <c r="D4" s="1"/>
    </row>
    <row r="5" spans="1:4" x14ac:dyDescent="0.25">
      <c r="A5" s="11"/>
      <c r="B5" s="11"/>
      <c r="C5" s="1"/>
      <c r="D5" s="1"/>
    </row>
    <row r="6" spans="1:4" x14ac:dyDescent="0.25">
      <c r="A6" s="13" t="s">
        <v>5</v>
      </c>
      <c r="B6" s="13" t="s">
        <v>6</v>
      </c>
      <c r="C6" s="1"/>
      <c r="D6" s="1"/>
    </row>
    <row r="7" spans="1:4" x14ac:dyDescent="0.25">
      <c r="A7" s="8" t="s">
        <v>7</v>
      </c>
      <c r="B7" s="9" t="s">
        <v>8</v>
      </c>
      <c r="C7" s="2" t="s">
        <v>9</v>
      </c>
      <c r="D7" s="2" t="s">
        <v>10</v>
      </c>
    </row>
    <row r="8" spans="1:4" x14ac:dyDescent="0.25">
      <c r="A8" s="18">
        <v>0</v>
      </c>
      <c r="B8" s="32">
        <v>59</v>
      </c>
      <c r="C8" s="3">
        <v>0</v>
      </c>
      <c r="D8" s="3">
        <v>0</v>
      </c>
    </row>
    <row r="9" spans="1:4" x14ac:dyDescent="0.25">
      <c r="A9" s="19">
        <v>49.95</v>
      </c>
      <c r="B9" s="19">
        <v>60.5</v>
      </c>
      <c r="C9" s="3">
        <f>(B9-B8)/B8</f>
        <v>2.5423728813559324E-2</v>
      </c>
      <c r="D9" s="3">
        <f>(A9*9.8/1000)/(C4)</f>
        <v>14833.636363636364</v>
      </c>
    </row>
    <row r="10" spans="1:4" x14ac:dyDescent="0.25">
      <c r="A10" s="19">
        <v>99.95</v>
      </c>
      <c r="B10" s="33">
        <v>61</v>
      </c>
      <c r="C10" s="3">
        <f>(B10-B8)/B8</f>
        <v>3.3898305084745763E-2</v>
      </c>
      <c r="D10" s="3">
        <f>(A10*9.8/1000)/(C4)</f>
        <v>29682.121212121212</v>
      </c>
    </row>
    <row r="11" spans="1:4" x14ac:dyDescent="0.25">
      <c r="A11" s="19">
        <v>149.91999999999999</v>
      </c>
      <c r="B11" s="19">
        <v>61.5</v>
      </c>
      <c r="C11" s="3">
        <f>(B11-B8)/B8</f>
        <v>4.2372881355932202E-2</v>
      </c>
      <c r="D11" s="3">
        <f>(A11*9.8/1000)/(C4)</f>
        <v>44521.696969696961</v>
      </c>
    </row>
    <row r="12" spans="1:4" x14ac:dyDescent="0.25">
      <c r="A12" s="19">
        <v>200.15</v>
      </c>
      <c r="B12" s="19">
        <v>61.9</v>
      </c>
      <c r="C12" s="3">
        <f>(B12-B8)/B8</f>
        <v>4.915254237288133E-2</v>
      </c>
      <c r="D12" s="3">
        <f>(A12*9.8/1000)/(C4)</f>
        <v>59438.484848484855</v>
      </c>
    </row>
    <row r="13" spans="1:4" x14ac:dyDescent="0.25">
      <c r="A13" s="19">
        <v>250.12</v>
      </c>
      <c r="B13" s="33">
        <v>62</v>
      </c>
      <c r="C13" s="3">
        <f>(B13-B8)/B8</f>
        <v>5.0847457627118647E-2</v>
      </c>
      <c r="D13" s="3">
        <f>(A13*9.8/1000)/(C4)</f>
        <v>74278.060606060608</v>
      </c>
    </row>
    <row r="14" spans="1:4" x14ac:dyDescent="0.25">
      <c r="A14" s="19">
        <v>300.17</v>
      </c>
      <c r="B14" s="19">
        <v>62.1</v>
      </c>
      <c r="C14" s="3">
        <f>(B14-B8)/B8</f>
        <v>5.2542372881355957E-2</v>
      </c>
      <c r="D14" s="3">
        <f>(A14*9.8/1000)/(C4)</f>
        <v>89141.393939393936</v>
      </c>
    </row>
    <row r="15" spans="1:4" x14ac:dyDescent="0.25">
      <c r="A15" s="19">
        <v>349.76</v>
      </c>
      <c r="B15" s="19">
        <v>62.5</v>
      </c>
      <c r="C15" s="3">
        <f>(B15-B8)/B8</f>
        <v>5.9322033898305086E-2</v>
      </c>
      <c r="D15" s="3">
        <f>(A15*9.8/1000)/(C4)</f>
        <v>103868.1212121212</v>
      </c>
    </row>
    <row r="16" spans="1:4" x14ac:dyDescent="0.25">
      <c r="A16" s="19">
        <v>399.78</v>
      </c>
      <c r="B16" s="33">
        <v>63</v>
      </c>
      <c r="C16" s="3">
        <f>(B16-B8)/B8</f>
        <v>6.7796610169491525E-2</v>
      </c>
      <c r="D16" s="3">
        <f>(A16*9.8/1000)/(C4)</f>
        <v>118722.54545454546</v>
      </c>
    </row>
    <row r="17" spans="1:4" x14ac:dyDescent="0.25">
      <c r="A17" s="19">
        <v>499.75</v>
      </c>
      <c r="B17" s="19">
        <v>63.8</v>
      </c>
      <c r="C17" s="3">
        <f>(B17-B8)/B8</f>
        <v>8.1355932203389783E-2</v>
      </c>
      <c r="D17" s="3">
        <f>(A17*9.8/1000)/(C4)</f>
        <v>148410.60606060605</v>
      </c>
    </row>
    <row r="18" spans="1:4" x14ac:dyDescent="0.25">
      <c r="A18" s="19">
        <v>599.64</v>
      </c>
      <c r="B18" s="33">
        <v>65</v>
      </c>
      <c r="C18" s="3">
        <f>(B18-B8)/B8</f>
        <v>0.10169491525423729</v>
      </c>
      <c r="D18" s="3">
        <f>(A18*9.8/1000)/(C4)</f>
        <v>178074.90909090909</v>
      </c>
    </row>
    <row r="20" spans="1:4" x14ac:dyDescent="0.25">
      <c r="A20" s="2" t="s">
        <v>11</v>
      </c>
      <c r="B20" s="14">
        <v>39.984999999999999</v>
      </c>
      <c r="C20" s="2" t="s">
        <v>12</v>
      </c>
      <c r="D20" s="1"/>
    </row>
    <row r="21" spans="1:4" x14ac:dyDescent="0.25">
      <c r="A21" s="2" t="s">
        <v>13</v>
      </c>
      <c r="B21" s="14">
        <v>4.516</v>
      </c>
      <c r="C21" s="3">
        <f>SLOPE(D8:D18,C8:C18)</f>
        <v>1990693.8147999824</v>
      </c>
      <c r="D21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P11</vt:lpstr>
      <vt:lpstr>P14</vt:lpstr>
      <vt:lpstr>P16</vt:lpstr>
      <vt:lpstr>P17</vt:lpstr>
      <vt:lpstr>P18</vt:lpstr>
      <vt:lpstr>P19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Yu</dc:creator>
  <cp:lastModifiedBy>Hong Yu</cp:lastModifiedBy>
  <dcterms:created xsi:type="dcterms:W3CDTF">2024-02-21T11:27:00Z</dcterms:created>
  <dcterms:modified xsi:type="dcterms:W3CDTF">2024-02-22T10:21:45Z</dcterms:modified>
</cp:coreProperties>
</file>