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. Database Management System K27IT\1. Grade\"/>
    </mc:Choice>
  </mc:AlternateContent>
  <bookViews>
    <workbookView xWindow="0" yWindow="0" windowWidth="28800" windowHeight="18000" activeTab="1"/>
  </bookViews>
  <sheets>
    <sheet name="ATTENDANCE" sheetId="1" r:id="rId1"/>
    <sheet name="ATTENDANCEPRAC" sheetId="3" r:id="rId2"/>
    <sheet name="BONUS" sheetId="2" r:id="rId3"/>
    <sheet name="ASSIGNMENT" sheetId="4" r:id="rId4"/>
    <sheet name="PRACTICE" sheetId="5" r:id="rId5"/>
    <sheet name="PROJECT" sheetId="6" r:id="rId6"/>
    <sheet name="THEORY" sheetId="8" r:id="rId7"/>
    <sheet name="SUMMARY" sheetId="10" r:id="rId8"/>
  </sheets>
  <definedNames>
    <definedName name="_xlnm._FilterDatabase" localSheetId="0" hidden="1">ATTENDANCE!$A$13:$AI$58</definedName>
    <definedName name="_xlnm._FilterDatabase" localSheetId="7" hidden="1">SUMMARY!$A$1:$Q$93</definedName>
    <definedName name="_xlnm._FilterDatabase" localSheetId="6" hidden="1">THEORY!$A$13:$P$96</definedName>
    <definedName name="MmExcelLinker_62BC691A_8B18_47E7_A711_AF63CD12CBD1">ATTENDANCE!#REF!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7" i="4" l="1"/>
  <c r="Z18" i="4"/>
  <c r="Z19" i="4"/>
  <c r="L18" i="10" s="1"/>
  <c r="Z20" i="4"/>
  <c r="L19" i="10" s="1"/>
  <c r="Z21" i="4"/>
  <c r="Z22" i="4"/>
  <c r="Z23" i="4"/>
  <c r="L22" i="10" s="1"/>
  <c r="Z24" i="4"/>
  <c r="L23" i="10" s="1"/>
  <c r="Z25" i="4"/>
  <c r="Z26" i="4"/>
  <c r="Z27" i="4"/>
  <c r="L26" i="10" s="1"/>
  <c r="Z28" i="4"/>
  <c r="L27" i="10" s="1"/>
  <c r="Z29" i="4"/>
  <c r="Z30" i="4"/>
  <c r="Z31" i="4"/>
  <c r="L30" i="10" s="1"/>
  <c r="Z32" i="4"/>
  <c r="L31" i="10" s="1"/>
  <c r="Z33" i="4"/>
  <c r="Z34" i="4"/>
  <c r="Z35" i="4"/>
  <c r="L34" i="10" s="1"/>
  <c r="Z36" i="4"/>
  <c r="L35" i="10" s="1"/>
  <c r="Z37" i="4"/>
  <c r="Z38" i="4"/>
  <c r="Z39" i="4"/>
  <c r="L38" i="10" s="1"/>
  <c r="Z40" i="4"/>
  <c r="L39" i="10" s="1"/>
  <c r="Z41" i="4"/>
  <c r="Z42" i="4"/>
  <c r="Z43" i="4"/>
  <c r="L42" i="10" s="1"/>
  <c r="Z44" i="4"/>
  <c r="L43" i="10" s="1"/>
  <c r="Z45" i="4"/>
  <c r="Z46" i="4"/>
  <c r="Z47" i="4"/>
  <c r="L46" i="10" s="1"/>
  <c r="Z48" i="4"/>
  <c r="L47" i="10" s="1"/>
  <c r="Z49" i="4"/>
  <c r="Z50" i="4"/>
  <c r="Z51" i="4"/>
  <c r="L50" i="10" s="1"/>
  <c r="Z52" i="4"/>
  <c r="L51" i="10" s="1"/>
  <c r="Z53" i="4"/>
  <c r="Z54" i="4"/>
  <c r="Z55" i="4"/>
  <c r="L54" i="10" s="1"/>
  <c r="Z56" i="4"/>
  <c r="L55" i="10" s="1"/>
  <c r="Z57" i="4"/>
  <c r="Z58" i="4"/>
  <c r="Z59" i="4"/>
  <c r="L58" i="10" s="1"/>
  <c r="Z60" i="4"/>
  <c r="L59" i="10" s="1"/>
  <c r="Z61" i="4"/>
  <c r="Z62" i="4"/>
  <c r="Z63" i="4"/>
  <c r="L62" i="10" s="1"/>
  <c r="Z64" i="4"/>
  <c r="L63" i="10" s="1"/>
  <c r="Z65" i="4"/>
  <c r="Z66" i="4"/>
  <c r="Z67" i="4"/>
  <c r="L66" i="10" s="1"/>
  <c r="Z68" i="4"/>
  <c r="L67" i="10" s="1"/>
  <c r="Z69" i="4"/>
  <c r="Z70" i="4"/>
  <c r="Z71" i="4"/>
  <c r="L70" i="10" s="1"/>
  <c r="Z72" i="4"/>
  <c r="L71" i="10" s="1"/>
  <c r="Z73" i="4"/>
  <c r="Z74" i="4"/>
  <c r="Z75" i="4"/>
  <c r="L74" i="10" s="1"/>
  <c r="Z76" i="4"/>
  <c r="L75" i="10" s="1"/>
  <c r="Z77" i="4"/>
  <c r="Z78" i="4"/>
  <c r="Z79" i="4"/>
  <c r="L78" i="10" s="1"/>
  <c r="Z80" i="4"/>
  <c r="L79" i="10" s="1"/>
  <c r="Z81" i="4"/>
  <c r="Z82" i="4"/>
  <c r="Z83" i="4"/>
  <c r="L82" i="10" s="1"/>
  <c r="Z84" i="4"/>
  <c r="L83" i="10" s="1"/>
  <c r="Z85" i="4"/>
  <c r="Z86" i="4"/>
  <c r="Z87" i="4"/>
  <c r="L86" i="10" s="1"/>
  <c r="Z88" i="4"/>
  <c r="L87" i="10" s="1"/>
  <c r="Z89" i="4"/>
  <c r="Z90" i="4"/>
  <c r="Z91" i="4"/>
  <c r="L90" i="10" s="1"/>
  <c r="Z92" i="4"/>
  <c r="L91" i="10" s="1"/>
  <c r="Z93" i="4"/>
  <c r="Z16" i="4"/>
  <c r="L16" i="10"/>
  <c r="L17" i="10"/>
  <c r="L20" i="10"/>
  <c r="L21" i="10"/>
  <c r="L24" i="10"/>
  <c r="L25" i="10"/>
  <c r="L28" i="10"/>
  <c r="L29" i="10"/>
  <c r="L32" i="10"/>
  <c r="L33" i="10"/>
  <c r="L36" i="10"/>
  <c r="L37" i="10"/>
  <c r="L40" i="10"/>
  <c r="L41" i="10"/>
  <c r="L44" i="10"/>
  <c r="L45" i="10"/>
  <c r="L48" i="10"/>
  <c r="L49" i="10"/>
  <c r="L52" i="10"/>
  <c r="L53" i="10"/>
  <c r="L56" i="10"/>
  <c r="L57" i="10"/>
  <c r="L60" i="10"/>
  <c r="L61" i="10"/>
  <c r="L64" i="10"/>
  <c r="L65" i="10"/>
  <c r="L68" i="10"/>
  <c r="L69" i="10"/>
  <c r="L72" i="10"/>
  <c r="L73" i="10"/>
  <c r="L76" i="10"/>
  <c r="L77" i="10"/>
  <c r="L80" i="10"/>
  <c r="L81" i="10"/>
  <c r="L84" i="10"/>
  <c r="L85" i="10"/>
  <c r="L88" i="10"/>
  <c r="L89" i="10"/>
  <c r="L92" i="10"/>
  <c r="L15" i="10"/>
  <c r="I106" i="3"/>
  <c r="J106" i="3"/>
  <c r="K106" i="3"/>
  <c r="L106" i="3"/>
  <c r="M106" i="3"/>
  <c r="N106" i="3"/>
  <c r="O106" i="3"/>
  <c r="P106" i="3"/>
  <c r="Q106" i="3"/>
  <c r="H106" i="3"/>
  <c r="I105" i="3"/>
  <c r="J105" i="3"/>
  <c r="K105" i="3"/>
  <c r="L105" i="3"/>
  <c r="M105" i="3"/>
  <c r="N105" i="3"/>
  <c r="O105" i="3"/>
  <c r="P105" i="3"/>
  <c r="Q105" i="3"/>
  <c r="H105" i="3"/>
  <c r="I104" i="3"/>
  <c r="J104" i="3"/>
  <c r="K104" i="3"/>
  <c r="L104" i="3"/>
  <c r="M104" i="3"/>
  <c r="N104" i="3"/>
  <c r="O104" i="3"/>
  <c r="P104" i="3"/>
  <c r="Q104" i="3"/>
  <c r="H104" i="3"/>
  <c r="Q111" i="6" l="1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T10" i="6"/>
  <c r="K9" i="6"/>
  <c r="O16" i="8" l="1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I98" i="1"/>
  <c r="J98" i="1"/>
  <c r="K98" i="1"/>
  <c r="L98" i="1"/>
  <c r="M98" i="1"/>
  <c r="N98" i="1"/>
  <c r="O98" i="1"/>
  <c r="P98" i="1"/>
  <c r="Q98" i="1"/>
  <c r="H98" i="1"/>
  <c r="O15" i="8" l="1"/>
  <c r="R55" i="2" l="1"/>
  <c r="S55" i="2" s="1"/>
  <c r="I56" i="10" s="1"/>
  <c r="R55" i="3"/>
  <c r="M56" i="10" l="1"/>
  <c r="O56" i="10" s="1"/>
  <c r="S55" i="3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54" i="2"/>
  <c r="S54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6" i="2"/>
  <c r="S56" i="2" s="1"/>
  <c r="R72" i="1"/>
  <c r="S72" i="1" s="1"/>
  <c r="T72" i="1" s="1"/>
  <c r="R73" i="1"/>
  <c r="S73" i="1" s="1"/>
  <c r="T73" i="1" s="1"/>
  <c r="R43" i="1"/>
  <c r="S43" i="1" s="1"/>
  <c r="T43" i="1" s="1"/>
  <c r="R86" i="3"/>
  <c r="R87" i="3"/>
  <c r="R88" i="3"/>
  <c r="R89" i="3"/>
  <c r="R90" i="3"/>
  <c r="R91" i="3"/>
  <c r="O57" i="5" l="1"/>
  <c r="S90" i="3"/>
  <c r="O92" i="5" s="1"/>
  <c r="P92" i="5" s="1"/>
  <c r="S88" i="3"/>
  <c r="O90" i="5" s="1"/>
  <c r="P90" i="5" s="1"/>
  <c r="S91" i="3"/>
  <c r="O93" i="5" s="1"/>
  <c r="P93" i="5" s="1"/>
  <c r="S87" i="3"/>
  <c r="O89" i="5" s="1"/>
  <c r="P89" i="5" s="1"/>
  <c r="S89" i="3"/>
  <c r="O91" i="5" s="1"/>
  <c r="P91" i="5" s="1"/>
  <c r="S86" i="3"/>
  <c r="O88" i="5" s="1"/>
  <c r="P88" i="5" s="1"/>
  <c r="R52" i="3"/>
  <c r="R53" i="3"/>
  <c r="R54" i="3"/>
  <c r="R42" i="3"/>
  <c r="R43" i="3"/>
  <c r="R44" i="3"/>
  <c r="R45" i="3"/>
  <c r="R46" i="3"/>
  <c r="R47" i="3"/>
  <c r="R48" i="3"/>
  <c r="R49" i="3"/>
  <c r="R50" i="3"/>
  <c r="R51" i="3"/>
  <c r="J56" i="10" l="1"/>
  <c r="P57" i="5"/>
  <c r="S53" i="3"/>
  <c r="O55" i="5" s="1"/>
  <c r="P55" i="5" s="1"/>
  <c r="S50" i="3"/>
  <c r="S54" i="3"/>
  <c r="S51" i="3"/>
  <c r="O53" i="5" s="1"/>
  <c r="P53" i="5" s="1"/>
  <c r="S52" i="3"/>
  <c r="S49" i="3"/>
  <c r="O51" i="5" s="1"/>
  <c r="P51" i="5" s="1"/>
  <c r="S48" i="3"/>
  <c r="S47" i="3"/>
  <c r="O49" i="5" s="1"/>
  <c r="P49" i="5" s="1"/>
  <c r="S46" i="3"/>
  <c r="S45" i="3"/>
  <c r="O47" i="5" s="1"/>
  <c r="P47" i="5" s="1"/>
  <c r="S44" i="3"/>
  <c r="S42" i="3"/>
  <c r="O44" i="5" s="1"/>
  <c r="P44" i="5" s="1"/>
  <c r="S43" i="3"/>
  <c r="O45" i="5" s="1"/>
  <c r="P45" i="5" s="1"/>
  <c r="O46" i="5" l="1"/>
  <c r="O48" i="5"/>
  <c r="O50" i="5"/>
  <c r="O54" i="5"/>
  <c r="O56" i="5"/>
  <c r="O52" i="5"/>
  <c r="R17" i="1"/>
  <c r="J53" i="10" l="1"/>
  <c r="P54" i="5"/>
  <c r="J49" i="10"/>
  <c r="P50" i="5"/>
  <c r="J51" i="10"/>
  <c r="P52" i="5"/>
  <c r="J47" i="10"/>
  <c r="P48" i="5"/>
  <c r="J55" i="10"/>
  <c r="P56" i="5"/>
  <c r="J45" i="10"/>
  <c r="P46" i="5"/>
  <c r="R81" i="1"/>
  <c r="S81" i="1" l="1"/>
  <c r="T81" i="1" l="1"/>
  <c r="R91" i="1"/>
  <c r="S91" i="1" l="1"/>
  <c r="T91" i="1" l="1"/>
  <c r="M81" i="10"/>
  <c r="O81" i="10" s="1"/>
  <c r="M83" i="10"/>
  <c r="O83" i="10" s="1"/>
  <c r="M85" i="10"/>
  <c r="O85" i="10" s="1"/>
  <c r="M87" i="10"/>
  <c r="O87" i="10" s="1"/>
  <c r="M89" i="10"/>
  <c r="O89" i="10" s="1"/>
  <c r="M91" i="10"/>
  <c r="O91" i="10" s="1"/>
  <c r="M80" i="10"/>
  <c r="O80" i="10" s="1"/>
  <c r="M76" i="10"/>
  <c r="O76" i="10" s="1"/>
  <c r="M75" i="10"/>
  <c r="O75" i="10" s="1"/>
  <c r="M60" i="10" l="1"/>
  <c r="O60" i="10" s="1"/>
  <c r="M68" i="10"/>
  <c r="O68" i="10" s="1"/>
  <c r="M72" i="10"/>
  <c r="O72" i="10" s="1"/>
  <c r="M47" i="10"/>
  <c r="O47" i="10" s="1"/>
  <c r="M64" i="10"/>
  <c r="O64" i="10" s="1"/>
  <c r="M44" i="10"/>
  <c r="O44" i="10" s="1"/>
  <c r="M48" i="10"/>
  <c r="O48" i="10" s="1"/>
  <c r="M52" i="10"/>
  <c r="O52" i="10" s="1"/>
  <c r="M57" i="10"/>
  <c r="O57" i="10" s="1"/>
  <c r="M61" i="10"/>
  <c r="O61" i="10" s="1"/>
  <c r="M65" i="10"/>
  <c r="O65" i="10" s="1"/>
  <c r="M69" i="10"/>
  <c r="O69" i="10" s="1"/>
  <c r="M73" i="10"/>
  <c r="O73" i="10" s="1"/>
  <c r="M77" i="10"/>
  <c r="O77" i="10" s="1"/>
  <c r="M90" i="10"/>
  <c r="O90" i="10" s="1"/>
  <c r="M86" i="10"/>
  <c r="O86" i="10" s="1"/>
  <c r="M82" i="10"/>
  <c r="O82" i="10" s="1"/>
  <c r="M55" i="10"/>
  <c r="O55" i="10" s="1"/>
  <c r="M53" i="10"/>
  <c r="O53" i="10" s="1"/>
  <c r="M51" i="10"/>
  <c r="O51" i="10" s="1"/>
  <c r="M45" i="10"/>
  <c r="O45" i="10" s="1"/>
  <c r="M49" i="10"/>
  <c r="O49" i="10" s="1"/>
  <c r="M58" i="10"/>
  <c r="O58" i="10" s="1"/>
  <c r="M62" i="10"/>
  <c r="O62" i="10" s="1"/>
  <c r="M66" i="10"/>
  <c r="O66" i="10" s="1"/>
  <c r="M70" i="10"/>
  <c r="O70" i="10" s="1"/>
  <c r="M74" i="10"/>
  <c r="O74" i="10" s="1"/>
  <c r="M78" i="10"/>
  <c r="O78" i="10" s="1"/>
  <c r="M46" i="10"/>
  <c r="O46" i="10" s="1"/>
  <c r="M50" i="10"/>
  <c r="O50" i="10" s="1"/>
  <c r="M54" i="10"/>
  <c r="O54" i="10" s="1"/>
  <c r="M59" i="10"/>
  <c r="O59" i="10" s="1"/>
  <c r="M63" i="10"/>
  <c r="O63" i="10" s="1"/>
  <c r="M67" i="10"/>
  <c r="O67" i="10" s="1"/>
  <c r="M71" i="10"/>
  <c r="O71" i="10" s="1"/>
  <c r="M79" i="10"/>
  <c r="O79" i="10" s="1"/>
  <c r="M92" i="10"/>
  <c r="O92" i="10" s="1"/>
  <c r="M88" i="10"/>
  <c r="O88" i="10" s="1"/>
  <c r="M84" i="10"/>
  <c r="O84" i="10" s="1"/>
  <c r="R68" i="2" l="1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63" i="3"/>
  <c r="R64" i="3"/>
  <c r="R65" i="3"/>
  <c r="R66" i="3"/>
  <c r="R67" i="3"/>
  <c r="R68" i="3"/>
  <c r="S68" i="3" s="1"/>
  <c r="O70" i="5" s="1"/>
  <c r="P70" i="5" s="1"/>
  <c r="R69" i="3"/>
  <c r="S69" i="3" s="1"/>
  <c r="O71" i="5" s="1"/>
  <c r="P71" i="5" s="1"/>
  <c r="R70" i="3"/>
  <c r="S70" i="3" s="1"/>
  <c r="O72" i="5" s="1"/>
  <c r="P72" i="5" s="1"/>
  <c r="R71" i="3"/>
  <c r="S71" i="3" s="1"/>
  <c r="O73" i="5" s="1"/>
  <c r="P73" i="5" s="1"/>
  <c r="R72" i="3"/>
  <c r="R73" i="3"/>
  <c r="S73" i="3" s="1"/>
  <c r="O75" i="5" s="1"/>
  <c r="P75" i="5" s="1"/>
  <c r="R74" i="3"/>
  <c r="S74" i="3" s="1"/>
  <c r="O76" i="5" s="1"/>
  <c r="P76" i="5" s="1"/>
  <c r="R75" i="3"/>
  <c r="S75" i="3" s="1"/>
  <c r="O77" i="5" s="1"/>
  <c r="P77" i="5" s="1"/>
  <c r="R76" i="3"/>
  <c r="S76" i="3" s="1"/>
  <c r="O78" i="5" s="1"/>
  <c r="P78" i="5" s="1"/>
  <c r="R77" i="3"/>
  <c r="S77" i="3" s="1"/>
  <c r="O79" i="5" s="1"/>
  <c r="P79" i="5" s="1"/>
  <c r="R78" i="3"/>
  <c r="R79" i="3"/>
  <c r="S79" i="3" s="1"/>
  <c r="O81" i="5" s="1"/>
  <c r="P81" i="5" s="1"/>
  <c r="R80" i="3"/>
  <c r="S80" i="3" s="1"/>
  <c r="O82" i="5" s="1"/>
  <c r="P82" i="5" s="1"/>
  <c r="R81" i="3"/>
  <c r="S81" i="3" s="1"/>
  <c r="O83" i="5" s="1"/>
  <c r="P83" i="5" s="1"/>
  <c r="R82" i="3"/>
  <c r="S82" i="3" s="1"/>
  <c r="O84" i="5" s="1"/>
  <c r="P84" i="5" s="1"/>
  <c r="R83" i="3"/>
  <c r="R84" i="3"/>
  <c r="S84" i="3" s="1"/>
  <c r="O86" i="5" s="1"/>
  <c r="P86" i="5" s="1"/>
  <c r="R85" i="3"/>
  <c r="S85" i="3" s="1"/>
  <c r="O87" i="5" s="1"/>
  <c r="P87" i="5" s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4" i="1"/>
  <c r="R75" i="1"/>
  <c r="R76" i="1"/>
  <c r="R77" i="1"/>
  <c r="R78" i="1"/>
  <c r="R79" i="1"/>
  <c r="R80" i="1"/>
  <c r="R82" i="1"/>
  <c r="R83" i="1"/>
  <c r="R84" i="1"/>
  <c r="R85" i="1"/>
  <c r="R86" i="1"/>
  <c r="R87" i="1"/>
  <c r="R88" i="1"/>
  <c r="R89" i="1"/>
  <c r="R90" i="1"/>
  <c r="S67" i="3" l="1"/>
  <c r="S65" i="3"/>
  <c r="O67" i="5" s="1"/>
  <c r="P67" i="5" s="1"/>
  <c r="S83" i="3"/>
  <c r="O85" i="5" s="1"/>
  <c r="P85" i="5" s="1"/>
  <c r="S78" i="3"/>
  <c r="O80" i="5" s="1"/>
  <c r="P80" i="5" s="1"/>
  <c r="S72" i="3"/>
  <c r="O74" i="5" s="1"/>
  <c r="P74" i="5" s="1"/>
  <c r="S66" i="3"/>
  <c r="O68" i="5" s="1"/>
  <c r="P68" i="5" s="1"/>
  <c r="S64" i="3"/>
  <c r="O66" i="5" s="1"/>
  <c r="P66" i="5" s="1"/>
  <c r="S63" i="3"/>
  <c r="O65" i="5" s="1"/>
  <c r="P65" i="5" s="1"/>
  <c r="S77" i="2"/>
  <c r="S84" i="2"/>
  <c r="S83" i="2"/>
  <c r="S82" i="2"/>
  <c r="S81" i="2"/>
  <c r="S80" i="2"/>
  <c r="S79" i="2"/>
  <c r="S78" i="2"/>
  <c r="S76" i="2"/>
  <c r="S75" i="2"/>
  <c r="S74" i="2"/>
  <c r="S73" i="2"/>
  <c r="S72" i="2"/>
  <c r="S71" i="2"/>
  <c r="S70" i="2"/>
  <c r="S69" i="2"/>
  <c r="S68" i="2"/>
  <c r="S89" i="1"/>
  <c r="S85" i="1"/>
  <c r="S80" i="1"/>
  <c r="T80" i="1" s="1"/>
  <c r="S76" i="1"/>
  <c r="S68" i="1"/>
  <c r="S64" i="1"/>
  <c r="S60" i="1"/>
  <c r="S56" i="1"/>
  <c r="S84" i="1"/>
  <c r="S75" i="1"/>
  <c r="S67" i="1"/>
  <c r="S63" i="1"/>
  <c r="S59" i="1"/>
  <c r="S79" i="1"/>
  <c r="S71" i="1"/>
  <c r="S87" i="1"/>
  <c r="S83" i="1"/>
  <c r="S78" i="1"/>
  <c r="S74" i="1"/>
  <c r="S70" i="1"/>
  <c r="S66" i="1"/>
  <c r="S62" i="1"/>
  <c r="S58" i="1"/>
  <c r="S88" i="1"/>
  <c r="S90" i="1"/>
  <c r="S86" i="1"/>
  <c r="S82" i="1"/>
  <c r="S77" i="1"/>
  <c r="S69" i="1"/>
  <c r="S65" i="1"/>
  <c r="S61" i="1"/>
  <c r="S57" i="1"/>
  <c r="M15" i="10"/>
  <c r="M16" i="10"/>
  <c r="O16" i="10" s="1"/>
  <c r="O69" i="5" l="1"/>
  <c r="J73" i="10"/>
  <c r="J83" i="10"/>
  <c r="M17" i="10"/>
  <c r="O17" i="10" s="1"/>
  <c r="J52" i="10"/>
  <c r="J54" i="10"/>
  <c r="I75" i="10"/>
  <c r="I69" i="10"/>
  <c r="I70" i="10"/>
  <c r="I71" i="10"/>
  <c r="I72" i="10"/>
  <c r="I83" i="10"/>
  <c r="I73" i="10"/>
  <c r="I84" i="10"/>
  <c r="I74" i="10"/>
  <c r="I76" i="10"/>
  <c r="I77" i="10"/>
  <c r="I78" i="10"/>
  <c r="I79" i="10"/>
  <c r="I80" i="10"/>
  <c r="I81" i="10"/>
  <c r="I82" i="10"/>
  <c r="I85" i="10"/>
  <c r="I86" i="10"/>
  <c r="I87" i="10"/>
  <c r="I88" i="10"/>
  <c r="I89" i="10"/>
  <c r="I90" i="10"/>
  <c r="I91" i="10"/>
  <c r="I92" i="10"/>
  <c r="H91" i="10"/>
  <c r="H72" i="10"/>
  <c r="H83" i="10"/>
  <c r="H82" i="10"/>
  <c r="T60" i="1"/>
  <c r="T89" i="1"/>
  <c r="T70" i="1"/>
  <c r="T57" i="1"/>
  <c r="T61" i="1"/>
  <c r="T65" i="1"/>
  <c r="T69" i="1"/>
  <c r="H71" i="10"/>
  <c r="H75" i="10"/>
  <c r="T77" i="1"/>
  <c r="H79" i="10"/>
  <c r="T82" i="1"/>
  <c r="H84" i="10"/>
  <c r="T86" i="1"/>
  <c r="H88" i="10"/>
  <c r="T90" i="1"/>
  <c r="H92" i="10"/>
  <c r="T88" i="1"/>
  <c r="H90" i="10"/>
  <c r="T58" i="1"/>
  <c r="T62" i="1"/>
  <c r="T66" i="1"/>
  <c r="T74" i="1"/>
  <c r="H76" i="10"/>
  <c r="T78" i="1"/>
  <c r="H80" i="10"/>
  <c r="T83" i="1"/>
  <c r="H85" i="10"/>
  <c r="T87" i="1"/>
  <c r="H89" i="10"/>
  <c r="T71" i="1"/>
  <c r="H73" i="10"/>
  <c r="N73" i="10" s="1"/>
  <c r="P73" i="10" s="1"/>
  <c r="Q73" i="10" s="1"/>
  <c r="T79" i="1"/>
  <c r="H81" i="10"/>
  <c r="T59" i="1"/>
  <c r="T63" i="1"/>
  <c r="T67" i="1"/>
  <c r="H69" i="10"/>
  <c r="T75" i="1"/>
  <c r="H77" i="10"/>
  <c r="T84" i="1"/>
  <c r="H86" i="10"/>
  <c r="T56" i="1"/>
  <c r="T64" i="1"/>
  <c r="T68" i="1"/>
  <c r="H70" i="10"/>
  <c r="H74" i="10"/>
  <c r="T76" i="1"/>
  <c r="H78" i="10"/>
  <c r="T85" i="1"/>
  <c r="H87" i="10"/>
  <c r="J67" i="10"/>
  <c r="J69" i="10"/>
  <c r="J66" i="10"/>
  <c r="J64" i="10"/>
  <c r="J65" i="10"/>
  <c r="J70" i="10"/>
  <c r="O15" i="10"/>
  <c r="N70" i="10" l="1"/>
  <c r="P70" i="10" s="1"/>
  <c r="Q70" i="10" s="1"/>
  <c r="N83" i="10"/>
  <c r="P83" i="10" s="1"/>
  <c r="Q83" i="10" s="1"/>
  <c r="N69" i="10"/>
  <c r="P69" i="10" s="1"/>
  <c r="Q69" i="10" s="1"/>
  <c r="J68" i="10"/>
  <c r="P69" i="5"/>
  <c r="J72" i="10"/>
  <c r="N72" i="10" s="1"/>
  <c r="P72" i="10" s="1"/>
  <c r="Q72" i="10" s="1"/>
  <c r="J89" i="10"/>
  <c r="N89" i="10" s="1"/>
  <c r="P89" i="10" s="1"/>
  <c r="Q89" i="10" s="1"/>
  <c r="J92" i="10"/>
  <c r="N92" i="10" s="1"/>
  <c r="P92" i="10" s="1"/>
  <c r="Q92" i="10" s="1"/>
  <c r="J88" i="10"/>
  <c r="N88" i="10" s="1"/>
  <c r="P88" i="10" s="1"/>
  <c r="Q88" i="10" s="1"/>
  <c r="J84" i="10"/>
  <c r="N84" i="10" s="1"/>
  <c r="P84" i="10" s="1"/>
  <c r="Q84" i="10" s="1"/>
  <c r="J79" i="10"/>
  <c r="N79" i="10" s="1"/>
  <c r="P79" i="10" s="1"/>
  <c r="Q79" i="10" s="1"/>
  <c r="J78" i="10"/>
  <c r="N78" i="10" s="1"/>
  <c r="P78" i="10" s="1"/>
  <c r="Q78" i="10" s="1"/>
  <c r="J80" i="10"/>
  <c r="N80" i="10" s="1"/>
  <c r="P80" i="10" s="1"/>
  <c r="Q80" i="10" s="1"/>
  <c r="J75" i="10"/>
  <c r="N75" i="10" s="1"/>
  <c r="P75" i="10" s="1"/>
  <c r="Q75" i="10" s="1"/>
  <c r="J74" i="10"/>
  <c r="N74" i="10" s="1"/>
  <c r="P74" i="10" s="1"/>
  <c r="Q74" i="10" s="1"/>
  <c r="J76" i="10"/>
  <c r="N76" i="10" s="1"/>
  <c r="P76" i="10" s="1"/>
  <c r="Q76" i="10" s="1"/>
  <c r="J91" i="10"/>
  <c r="N91" i="10" s="1"/>
  <c r="P91" i="10" s="1"/>
  <c r="Q91" i="10" s="1"/>
  <c r="J87" i="10"/>
  <c r="N87" i="10" s="1"/>
  <c r="P87" i="10" s="1"/>
  <c r="Q87" i="10" s="1"/>
  <c r="J82" i="10"/>
  <c r="N82" i="10" s="1"/>
  <c r="P82" i="10" s="1"/>
  <c r="Q82" i="10" s="1"/>
  <c r="J85" i="10"/>
  <c r="N85" i="10" s="1"/>
  <c r="P85" i="10" s="1"/>
  <c r="Q85" i="10" s="1"/>
  <c r="J71" i="10"/>
  <c r="N71" i="10" s="1"/>
  <c r="P71" i="10" s="1"/>
  <c r="Q71" i="10" s="1"/>
  <c r="J81" i="10"/>
  <c r="N81" i="10" s="1"/>
  <c r="P81" i="10" s="1"/>
  <c r="Q81" i="10" s="1"/>
  <c r="J90" i="10"/>
  <c r="N90" i="10" s="1"/>
  <c r="P90" i="10" s="1"/>
  <c r="Q90" i="10" s="1"/>
  <c r="J86" i="10"/>
  <c r="J77" i="10"/>
  <c r="N77" i="10" s="1"/>
  <c r="P77" i="10" s="1"/>
  <c r="Q77" i="10" s="1"/>
  <c r="M39" i="10"/>
  <c r="O39" i="10" s="1"/>
  <c r="R57" i="3"/>
  <c r="R58" i="3"/>
  <c r="R59" i="3"/>
  <c r="R60" i="3"/>
  <c r="R39" i="3"/>
  <c r="R40" i="3"/>
  <c r="R41" i="3"/>
  <c r="R33" i="3"/>
  <c r="R34" i="3"/>
  <c r="R35" i="3"/>
  <c r="R36" i="3"/>
  <c r="R37" i="3"/>
  <c r="R27" i="3"/>
  <c r="R28" i="3"/>
  <c r="R29" i="3"/>
  <c r="R30" i="3"/>
  <c r="R31" i="3"/>
  <c r="R21" i="3"/>
  <c r="R22" i="3"/>
  <c r="R23" i="3"/>
  <c r="R24" i="3"/>
  <c r="R25" i="3"/>
  <c r="R15" i="3"/>
  <c r="R16" i="3"/>
  <c r="R17" i="3"/>
  <c r="R18" i="3"/>
  <c r="R19" i="3"/>
  <c r="N86" i="10" l="1"/>
  <c r="P86" i="10" s="1"/>
  <c r="Q86" i="10" s="1"/>
  <c r="S15" i="3"/>
  <c r="S22" i="3"/>
  <c r="O24" i="5" s="1"/>
  <c r="P24" i="5" s="1"/>
  <c r="S27" i="3"/>
  <c r="O29" i="5" s="1"/>
  <c r="S34" i="3"/>
  <c r="S59" i="3"/>
  <c r="S60" i="3"/>
  <c r="S58" i="3"/>
  <c r="S57" i="3"/>
  <c r="S31" i="3"/>
  <c r="S41" i="3"/>
  <c r="S28" i="3"/>
  <c r="O30" i="5" s="1"/>
  <c r="S40" i="3"/>
  <c r="S35" i="3"/>
  <c r="S37" i="3"/>
  <c r="O39" i="5" s="1"/>
  <c r="S39" i="3"/>
  <c r="O41" i="5" s="1"/>
  <c r="S36" i="3"/>
  <c r="S33" i="3"/>
  <c r="S30" i="3"/>
  <c r="S29" i="3"/>
  <c r="S25" i="3"/>
  <c r="S23" i="3"/>
  <c r="S24" i="3"/>
  <c r="O26" i="5" s="1"/>
  <c r="P26" i="5" s="1"/>
  <c r="S21" i="3"/>
  <c r="S19" i="3"/>
  <c r="S18" i="3"/>
  <c r="S17" i="3"/>
  <c r="S16" i="3"/>
  <c r="O18" i="5" s="1"/>
  <c r="P18" i="5" s="1"/>
  <c r="J43" i="10"/>
  <c r="J44" i="10"/>
  <c r="R62" i="3"/>
  <c r="R61" i="3"/>
  <c r="R56" i="3"/>
  <c r="S56" i="3" s="1"/>
  <c r="O58" i="5" s="1"/>
  <c r="P58" i="5" s="1"/>
  <c r="R38" i="3"/>
  <c r="R32" i="3"/>
  <c r="R26" i="3"/>
  <c r="R20" i="3"/>
  <c r="S20" i="3" s="1"/>
  <c r="R14" i="3"/>
  <c r="R67" i="2"/>
  <c r="R66" i="2"/>
  <c r="R65" i="2"/>
  <c r="R64" i="2"/>
  <c r="R63" i="2"/>
  <c r="R62" i="2"/>
  <c r="R61" i="2"/>
  <c r="R60" i="2"/>
  <c r="R59" i="2"/>
  <c r="R58" i="2"/>
  <c r="R57" i="2"/>
  <c r="R41" i="2"/>
  <c r="R39" i="2"/>
  <c r="R40" i="2"/>
  <c r="R38" i="2"/>
  <c r="R37" i="2"/>
  <c r="R36" i="2"/>
  <c r="R35" i="2"/>
  <c r="R34" i="2"/>
  <c r="R33" i="2"/>
  <c r="R32" i="2"/>
  <c r="R31" i="2"/>
  <c r="R29" i="2"/>
  <c r="R30" i="2"/>
  <c r="R28" i="2"/>
  <c r="R27" i="2"/>
  <c r="R26" i="2"/>
  <c r="R25" i="2"/>
  <c r="R24" i="2"/>
  <c r="R23" i="2"/>
  <c r="R22" i="2"/>
  <c r="R18" i="2"/>
  <c r="R17" i="2"/>
  <c r="R21" i="2"/>
  <c r="R20" i="2"/>
  <c r="R19" i="2"/>
  <c r="R16" i="2"/>
  <c r="R15" i="2"/>
  <c r="R14" i="2"/>
  <c r="R55" i="1"/>
  <c r="R54" i="1"/>
  <c r="R53" i="1"/>
  <c r="R52" i="1"/>
  <c r="R51" i="1"/>
  <c r="R50" i="1"/>
  <c r="R49" i="1"/>
  <c r="R48" i="1"/>
  <c r="R47" i="1"/>
  <c r="R46" i="1"/>
  <c r="R45" i="1"/>
  <c r="R44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6" i="1"/>
  <c r="R15" i="1"/>
  <c r="R14" i="1"/>
  <c r="S14" i="1" s="1"/>
  <c r="H15" i="10" s="1"/>
  <c r="J38" i="10" l="1"/>
  <c r="P39" i="5"/>
  <c r="J40" i="10"/>
  <c r="P41" i="5"/>
  <c r="J29" i="10"/>
  <c r="P30" i="5"/>
  <c r="J28" i="10"/>
  <c r="P29" i="5"/>
  <c r="J23" i="10"/>
  <c r="J17" i="10"/>
  <c r="J25" i="10"/>
  <c r="O19" i="5"/>
  <c r="P19" i="5" s="1"/>
  <c r="O20" i="5"/>
  <c r="O21" i="5"/>
  <c r="P21" i="5" s="1"/>
  <c r="O23" i="5"/>
  <c r="O25" i="5"/>
  <c r="P25" i="5" s="1"/>
  <c r="O27" i="5"/>
  <c r="P27" i="5" s="1"/>
  <c r="O31" i="5"/>
  <c r="O32" i="5"/>
  <c r="O35" i="5"/>
  <c r="O38" i="5"/>
  <c r="O37" i="5"/>
  <c r="O42" i="5"/>
  <c r="O43" i="5"/>
  <c r="O33" i="5"/>
  <c r="O59" i="5"/>
  <c r="O60" i="5"/>
  <c r="O62" i="5"/>
  <c r="O61" i="5"/>
  <c r="O36" i="5"/>
  <c r="O17" i="5"/>
  <c r="M24" i="10"/>
  <c r="O24" i="10" s="1"/>
  <c r="M28" i="10"/>
  <c r="O28" i="10" s="1"/>
  <c r="M32" i="10"/>
  <c r="O32" i="10" s="1"/>
  <c r="M36" i="10"/>
  <c r="O36" i="10" s="1"/>
  <c r="M21" i="10"/>
  <c r="O21" i="10" s="1"/>
  <c r="M25" i="10"/>
  <c r="O25" i="10" s="1"/>
  <c r="M29" i="10"/>
  <c r="O29" i="10" s="1"/>
  <c r="M33" i="10"/>
  <c r="O33" i="10" s="1"/>
  <c r="M37" i="10"/>
  <c r="O37" i="10" s="1"/>
  <c r="M42" i="10"/>
  <c r="O42" i="10" s="1"/>
  <c r="M22" i="10"/>
  <c r="O22" i="10" s="1"/>
  <c r="M43" i="10"/>
  <c r="O43" i="10" s="1"/>
  <c r="M18" i="10"/>
  <c r="O18" i="10" s="1"/>
  <c r="M26" i="10"/>
  <c r="O26" i="10" s="1"/>
  <c r="M30" i="10"/>
  <c r="O30" i="10" s="1"/>
  <c r="M34" i="10"/>
  <c r="O34" i="10" s="1"/>
  <c r="M38" i="10"/>
  <c r="O38" i="10" s="1"/>
  <c r="M19" i="10"/>
  <c r="O19" i="10" s="1"/>
  <c r="M23" i="10"/>
  <c r="O23" i="10" s="1"/>
  <c r="M27" i="10"/>
  <c r="O27" i="10" s="1"/>
  <c r="M31" i="10"/>
  <c r="O31" i="10" s="1"/>
  <c r="M35" i="10"/>
  <c r="O35" i="10" s="1"/>
  <c r="M40" i="10"/>
  <c r="O40" i="10" s="1"/>
  <c r="M20" i="10"/>
  <c r="O20" i="10" s="1"/>
  <c r="M41" i="10"/>
  <c r="O41" i="10" s="1"/>
  <c r="J46" i="10"/>
  <c r="J48" i="10"/>
  <c r="S62" i="3"/>
  <c r="S32" i="3"/>
  <c r="O34" i="5" s="1"/>
  <c r="S61" i="3"/>
  <c r="S38" i="3"/>
  <c r="S26" i="3"/>
  <c r="S14" i="3"/>
  <c r="O16" i="5" s="1"/>
  <c r="P16" i="5" s="1"/>
  <c r="J15" i="10" s="1"/>
  <c r="S14" i="2"/>
  <c r="I15" i="10" s="1"/>
  <c r="S15" i="2"/>
  <c r="I16" i="10" s="1"/>
  <c r="S16" i="2"/>
  <c r="I17" i="10" s="1"/>
  <c r="S19" i="2"/>
  <c r="I20" i="10" s="1"/>
  <c r="S20" i="2"/>
  <c r="I21" i="10" s="1"/>
  <c r="S21" i="2"/>
  <c r="I22" i="10" s="1"/>
  <c r="S17" i="2"/>
  <c r="I18" i="10" s="1"/>
  <c r="S18" i="2"/>
  <c r="I19" i="10" s="1"/>
  <c r="S22" i="2"/>
  <c r="I23" i="10" s="1"/>
  <c r="S23" i="2"/>
  <c r="I24" i="10" s="1"/>
  <c r="S24" i="2"/>
  <c r="I25" i="10" s="1"/>
  <c r="S25" i="2"/>
  <c r="I26" i="10" s="1"/>
  <c r="S26" i="2"/>
  <c r="I27" i="10" s="1"/>
  <c r="S27" i="2"/>
  <c r="I28" i="10" s="1"/>
  <c r="S28" i="2"/>
  <c r="I29" i="10" s="1"/>
  <c r="S30" i="2"/>
  <c r="I31" i="10" s="1"/>
  <c r="S29" i="2"/>
  <c r="I30" i="10" s="1"/>
  <c r="S31" i="2"/>
  <c r="I32" i="10" s="1"/>
  <c r="S32" i="2"/>
  <c r="I33" i="10" s="1"/>
  <c r="S33" i="2"/>
  <c r="I34" i="10" s="1"/>
  <c r="S34" i="2"/>
  <c r="I35" i="10" s="1"/>
  <c r="S35" i="2"/>
  <c r="I36" i="10" s="1"/>
  <c r="S36" i="2"/>
  <c r="I37" i="10" s="1"/>
  <c r="S37" i="2"/>
  <c r="I38" i="10" s="1"/>
  <c r="S38" i="2"/>
  <c r="I39" i="10" s="1"/>
  <c r="S40" i="2"/>
  <c r="I41" i="10" s="1"/>
  <c r="S39" i="2"/>
  <c r="I40" i="10" s="1"/>
  <c r="S41" i="2"/>
  <c r="I42" i="10" s="1"/>
  <c r="I43" i="10"/>
  <c r="I44" i="10"/>
  <c r="I45" i="10"/>
  <c r="S57" i="2"/>
  <c r="S58" i="2"/>
  <c r="S59" i="2"/>
  <c r="S60" i="2"/>
  <c r="S61" i="2"/>
  <c r="S62" i="2"/>
  <c r="S63" i="2"/>
  <c r="S64" i="2"/>
  <c r="S65" i="2"/>
  <c r="S66" i="2"/>
  <c r="S67" i="2"/>
  <c r="S18" i="1"/>
  <c r="H19" i="10" s="1"/>
  <c r="S30" i="1"/>
  <c r="H31" i="10" s="1"/>
  <c r="S34" i="1"/>
  <c r="S38" i="1"/>
  <c r="S50" i="1"/>
  <c r="S54" i="1"/>
  <c r="S31" i="1"/>
  <c r="S39" i="1"/>
  <c r="H40" i="10" s="1"/>
  <c r="S47" i="1"/>
  <c r="S16" i="1"/>
  <c r="H17" i="10" s="1"/>
  <c r="N17" i="10" s="1"/>
  <c r="P17" i="10" s="1"/>
  <c r="Q17" i="10" s="1"/>
  <c r="S24" i="1"/>
  <c r="H25" i="10" s="1"/>
  <c r="S32" i="1"/>
  <c r="H33" i="10" s="1"/>
  <c r="S36" i="1"/>
  <c r="S44" i="1"/>
  <c r="H45" i="10" s="1"/>
  <c r="S48" i="1"/>
  <c r="S52" i="1"/>
  <c r="S15" i="1"/>
  <c r="H16" i="10" s="1"/>
  <c r="S23" i="1"/>
  <c r="S35" i="1"/>
  <c r="H36" i="10" s="1"/>
  <c r="S51" i="1"/>
  <c r="S37" i="1"/>
  <c r="H38" i="10" s="1"/>
  <c r="S41" i="1"/>
  <c r="H42" i="10" s="1"/>
  <c r="S45" i="1"/>
  <c r="H58" i="10" s="1"/>
  <c r="S49" i="1"/>
  <c r="H62" i="10" s="1"/>
  <c r="S53" i="1"/>
  <c r="S19" i="1"/>
  <c r="H20" i="10" s="1"/>
  <c r="S20" i="1"/>
  <c r="H21" i="10" s="1"/>
  <c r="S28" i="1"/>
  <c r="H29" i="10" s="1"/>
  <c r="S40" i="1"/>
  <c r="H41" i="10" s="1"/>
  <c r="S27" i="1"/>
  <c r="H28" i="10" s="1"/>
  <c r="N28" i="10" s="1"/>
  <c r="P28" i="10" s="1"/>
  <c r="Q28" i="10" s="1"/>
  <c r="S21" i="1"/>
  <c r="H22" i="10" s="1"/>
  <c r="S55" i="1"/>
  <c r="H56" i="10" s="1"/>
  <c r="N56" i="10" s="1"/>
  <c r="P56" i="10" s="1"/>
  <c r="Q56" i="10" s="1"/>
  <c r="S17" i="1"/>
  <c r="H18" i="10" s="1"/>
  <c r="S25" i="1"/>
  <c r="H26" i="10" s="1"/>
  <c r="S29" i="1"/>
  <c r="H30" i="10" s="1"/>
  <c r="S33" i="1"/>
  <c r="H34" i="10" s="1"/>
  <c r="S22" i="1"/>
  <c r="H23" i="10" s="1"/>
  <c r="S26" i="1"/>
  <c r="H27" i="10" s="1"/>
  <c r="S42" i="1"/>
  <c r="H43" i="10" s="1"/>
  <c r="N43" i="10" s="1"/>
  <c r="S46" i="1"/>
  <c r="T14" i="1"/>
  <c r="N23" i="10" l="1"/>
  <c r="P23" i="10" s="1"/>
  <c r="Q23" i="10" s="1"/>
  <c r="N45" i="10"/>
  <c r="P45" i="10" s="1"/>
  <c r="Q45" i="10" s="1"/>
  <c r="N38" i="10"/>
  <c r="P38" i="10" s="1"/>
  <c r="Q38" i="10" s="1"/>
  <c r="N15" i="10"/>
  <c r="P15" i="10" s="1"/>
  <c r="Q15" i="10" s="1"/>
  <c r="N29" i="10"/>
  <c r="P29" i="10" s="1"/>
  <c r="Q29" i="10" s="1"/>
  <c r="N40" i="10"/>
  <c r="P40" i="10" s="1"/>
  <c r="Q40" i="10" s="1"/>
  <c r="P43" i="10"/>
  <c r="Q43" i="10" s="1"/>
  <c r="N25" i="10"/>
  <c r="P25" i="10" s="1"/>
  <c r="Q25" i="10" s="1"/>
  <c r="J33" i="10"/>
  <c r="N33" i="10" s="1"/>
  <c r="P33" i="10" s="1"/>
  <c r="Q33" i="10" s="1"/>
  <c r="P34" i="5"/>
  <c r="J35" i="10"/>
  <c r="P36" i="5"/>
  <c r="J36" i="10"/>
  <c r="N36" i="10" s="1"/>
  <c r="P36" i="10" s="1"/>
  <c r="Q36" i="10" s="1"/>
  <c r="P37" i="5"/>
  <c r="J30" i="10"/>
  <c r="N30" i="10" s="1"/>
  <c r="P30" i="10" s="1"/>
  <c r="Q30" i="10" s="1"/>
  <c r="P31" i="5"/>
  <c r="J60" i="10"/>
  <c r="P61" i="5"/>
  <c r="J32" i="10"/>
  <c r="P33" i="5"/>
  <c r="J37" i="10"/>
  <c r="P38" i="5"/>
  <c r="J19" i="10"/>
  <c r="N19" i="10" s="1"/>
  <c r="P19" i="10" s="1"/>
  <c r="Q19" i="10" s="1"/>
  <c r="P20" i="5"/>
  <c r="J61" i="10"/>
  <c r="P62" i="5"/>
  <c r="J42" i="10"/>
  <c r="N42" i="10" s="1"/>
  <c r="P42" i="10" s="1"/>
  <c r="Q42" i="10" s="1"/>
  <c r="P43" i="5"/>
  <c r="J34" i="10"/>
  <c r="N34" i="10" s="1"/>
  <c r="P34" i="10" s="1"/>
  <c r="Q34" i="10" s="1"/>
  <c r="P35" i="5"/>
  <c r="J58" i="10"/>
  <c r="P59" i="5"/>
  <c r="J59" i="10"/>
  <c r="P60" i="5"/>
  <c r="J41" i="10"/>
  <c r="N41" i="10" s="1"/>
  <c r="P41" i="10" s="1"/>
  <c r="Q41" i="10" s="1"/>
  <c r="P42" i="5"/>
  <c r="J31" i="10"/>
  <c r="N31" i="10" s="1"/>
  <c r="P31" i="10" s="1"/>
  <c r="Q31" i="10" s="1"/>
  <c r="P32" i="5"/>
  <c r="J22" i="10"/>
  <c r="N22" i="10" s="1"/>
  <c r="P22" i="10" s="1"/>
  <c r="Q22" i="10" s="1"/>
  <c r="P23" i="5"/>
  <c r="O28" i="5"/>
  <c r="P28" i="5" s="1"/>
  <c r="O40" i="5"/>
  <c r="O63" i="5"/>
  <c r="O64" i="5"/>
  <c r="P17" i="5"/>
  <c r="J16" i="10" s="1"/>
  <c r="N16" i="10" s="1"/>
  <c r="P16" i="10" s="1"/>
  <c r="Q16" i="10" s="1"/>
  <c r="J26" i="10"/>
  <c r="N26" i="10" s="1"/>
  <c r="P26" i="10" s="1"/>
  <c r="Q26" i="10" s="1"/>
  <c r="J24" i="10"/>
  <c r="J20" i="10"/>
  <c r="N20" i="10" s="1"/>
  <c r="P20" i="10" s="1"/>
  <c r="Q20" i="10" s="1"/>
  <c r="J18" i="10"/>
  <c r="N18" i="10" s="1"/>
  <c r="P18" i="10" s="1"/>
  <c r="Q18" i="10" s="1"/>
  <c r="J50" i="10"/>
  <c r="I57" i="10"/>
  <c r="I68" i="10"/>
  <c r="I55" i="10"/>
  <c r="I67" i="10"/>
  <c r="I54" i="10"/>
  <c r="I66" i="10"/>
  <c r="I53" i="10"/>
  <c r="I65" i="10"/>
  <c r="I52" i="10"/>
  <c r="I64" i="10"/>
  <c r="I51" i="10"/>
  <c r="I63" i="10"/>
  <c r="I50" i="10"/>
  <c r="I62" i="10"/>
  <c r="I49" i="10"/>
  <c r="I61" i="10"/>
  <c r="I48" i="10"/>
  <c r="I60" i="10"/>
  <c r="I47" i="10"/>
  <c r="I59" i="10"/>
  <c r="I46" i="10"/>
  <c r="I58" i="10"/>
  <c r="H55" i="10"/>
  <c r="N55" i="10" s="1"/>
  <c r="P55" i="10" s="1"/>
  <c r="Q55" i="10" s="1"/>
  <c r="H67" i="10"/>
  <c r="H54" i="10"/>
  <c r="N54" i="10" s="1"/>
  <c r="P54" i="10" s="1"/>
  <c r="Q54" i="10" s="1"/>
  <c r="H66" i="10"/>
  <c r="H48" i="10"/>
  <c r="H60" i="10"/>
  <c r="H51" i="10"/>
  <c r="H63" i="10"/>
  <c r="H47" i="10"/>
  <c r="N47" i="10" s="1"/>
  <c r="P47" i="10" s="1"/>
  <c r="Q47" i="10" s="1"/>
  <c r="H59" i="10"/>
  <c r="H57" i="10"/>
  <c r="H68" i="10"/>
  <c r="N68" i="10" s="1"/>
  <c r="P68" i="10" s="1"/>
  <c r="Q68" i="10" s="1"/>
  <c r="H52" i="10"/>
  <c r="H64" i="10"/>
  <c r="H53" i="10"/>
  <c r="H65" i="10"/>
  <c r="H49" i="10"/>
  <c r="N49" i="10" s="1"/>
  <c r="P49" i="10" s="1"/>
  <c r="Q49" i="10" s="1"/>
  <c r="H61" i="10"/>
  <c r="N61" i="10" s="1"/>
  <c r="P61" i="10" s="1"/>
  <c r="Q61" i="10" s="1"/>
  <c r="T28" i="1"/>
  <c r="T49" i="1"/>
  <c r="H50" i="10"/>
  <c r="T45" i="1"/>
  <c r="H46" i="10"/>
  <c r="N46" i="10" s="1"/>
  <c r="P46" i="10" s="1"/>
  <c r="Q46" i="10" s="1"/>
  <c r="T23" i="1"/>
  <c r="H24" i="10"/>
  <c r="T36" i="1"/>
  <c r="H37" i="10"/>
  <c r="H44" i="10"/>
  <c r="N44" i="10" s="1"/>
  <c r="P44" i="10" s="1"/>
  <c r="Q44" i="10" s="1"/>
  <c r="T31" i="1"/>
  <c r="H32" i="10"/>
  <c r="T38" i="1"/>
  <c r="H39" i="10"/>
  <c r="T34" i="1"/>
  <c r="H35" i="10"/>
  <c r="O22" i="5"/>
  <c r="P22" i="5" s="1"/>
  <c r="T22" i="1"/>
  <c r="T33" i="1"/>
  <c r="T29" i="1"/>
  <c r="T46" i="1"/>
  <c r="T50" i="1"/>
  <c r="T44" i="1"/>
  <c r="T20" i="1"/>
  <c r="T17" i="1"/>
  <c r="T37" i="1"/>
  <c r="T53" i="1"/>
  <c r="T52" i="1"/>
  <c r="T47" i="1"/>
  <c r="T40" i="1"/>
  <c r="T19" i="1"/>
  <c r="T55" i="1"/>
  <c r="T54" i="1"/>
  <c r="T48" i="1"/>
  <c r="T41" i="1"/>
  <c r="T39" i="1"/>
  <c r="T26" i="1"/>
  <c r="T21" i="1"/>
  <c r="T18" i="1"/>
  <c r="T16" i="1"/>
  <c r="T51" i="1"/>
  <c r="T32" i="1"/>
  <c r="T24" i="1"/>
  <c r="T35" i="1"/>
  <c r="T27" i="1"/>
  <c r="T30" i="1"/>
  <c r="T42" i="1"/>
  <c r="T15" i="1"/>
  <c r="T25" i="1"/>
  <c r="N35" i="10" l="1"/>
  <c r="P35" i="10" s="1"/>
  <c r="Q35" i="10" s="1"/>
  <c r="N32" i="10"/>
  <c r="P32" i="10" s="1"/>
  <c r="Q32" i="10" s="1"/>
  <c r="N64" i="10"/>
  <c r="P64" i="10" s="1"/>
  <c r="Q64" i="10" s="1"/>
  <c r="N60" i="10"/>
  <c r="P60" i="10" s="1"/>
  <c r="Q60" i="10" s="1"/>
  <c r="N24" i="10"/>
  <c r="P24" i="10" s="1"/>
  <c r="Q24" i="10" s="1"/>
  <c r="N52" i="10"/>
  <c r="P52" i="10" s="1"/>
  <c r="Q52" i="10" s="1"/>
  <c r="N48" i="10"/>
  <c r="P48" i="10" s="1"/>
  <c r="Q48" i="10" s="1"/>
  <c r="N50" i="10"/>
  <c r="P50" i="10" s="1"/>
  <c r="Q50" i="10" s="1"/>
  <c r="N37" i="10"/>
  <c r="P37" i="10" s="1"/>
  <c r="Q37" i="10" s="1"/>
  <c r="N59" i="10"/>
  <c r="P59" i="10" s="1"/>
  <c r="Q59" i="10" s="1"/>
  <c r="N67" i="10"/>
  <c r="P67" i="10" s="1"/>
  <c r="Q67" i="10" s="1"/>
  <c r="N66" i="10"/>
  <c r="P66" i="10" s="1"/>
  <c r="Q66" i="10" s="1"/>
  <c r="N53" i="10"/>
  <c r="P53" i="10" s="1"/>
  <c r="Q53" i="10" s="1"/>
  <c r="N51" i="10"/>
  <c r="P51" i="10" s="1"/>
  <c r="Q51" i="10" s="1"/>
  <c r="N65" i="10"/>
  <c r="P65" i="10" s="1"/>
  <c r="Q65" i="10" s="1"/>
  <c r="N58" i="10"/>
  <c r="P58" i="10" s="1"/>
  <c r="Q58" i="10" s="1"/>
  <c r="J63" i="10"/>
  <c r="N63" i="10" s="1"/>
  <c r="P63" i="10" s="1"/>
  <c r="Q63" i="10" s="1"/>
  <c r="P64" i="5"/>
  <c r="J62" i="10"/>
  <c r="P63" i="5"/>
  <c r="J39" i="10"/>
  <c r="N39" i="10" s="1"/>
  <c r="P39" i="10" s="1"/>
  <c r="Q39" i="10" s="1"/>
  <c r="P40" i="5"/>
  <c r="J27" i="10"/>
  <c r="N27" i="10" s="1"/>
  <c r="P27" i="10" s="1"/>
  <c r="Q27" i="10" s="1"/>
  <c r="J57" i="10"/>
  <c r="N57" i="10" s="1"/>
  <c r="P57" i="10" s="1"/>
  <c r="Q57" i="10" s="1"/>
  <c r="J21" i="10"/>
  <c r="N21" i="10" s="1"/>
  <c r="P21" i="10" s="1"/>
  <c r="Q21" i="10" s="1"/>
  <c r="N62" i="10" l="1"/>
  <c r="P62" i="10" s="1"/>
  <c r="Q62" i="10" s="1"/>
  <c r="Q99" i="10" l="1"/>
</calcChain>
</file>

<file path=xl/sharedStrings.xml><?xml version="1.0" encoding="utf-8"?>
<sst xmlns="http://schemas.openxmlformats.org/spreadsheetml/2006/main" count="3582" uniqueCount="437">
  <si>
    <t>VAN LANG UNIVERSITY</t>
  </si>
  <si>
    <t>FACULTY OF INFORMATION TECHNOLOGY</t>
  </si>
  <si>
    <t>ATTENDANCE (5%)</t>
  </si>
  <si>
    <t>- Course Name               : Database Management System</t>
  </si>
  <si>
    <t>- Instructer Name            : Ly Thi Huyen Chau, Ngo Quoc Huy, Nguyen Thi Quyen</t>
  </si>
  <si>
    <t>- Instructer Email            : chau.lth@vlu.edu.vn, huy.nq@vlu.edu.vn, quyen.nt@vlu.edu.vn</t>
  </si>
  <si>
    <t>- Location/Organization   : VAN LANG University, Ho Chi Minh City, Viet Nam</t>
  </si>
  <si>
    <t>- Duration                       : 10 weeks</t>
  </si>
  <si>
    <t>No</t>
  </si>
  <si>
    <t>ID</t>
  </si>
  <si>
    <t>FULL NAME</t>
  </si>
  <si>
    <t>DOB</t>
  </si>
  <si>
    <t>GENDER</t>
  </si>
  <si>
    <t>CLASS</t>
  </si>
  <si>
    <t>SESSION</t>
  </si>
  <si>
    <t>NUMBER OF SESSIONS</t>
  </si>
  <si>
    <t>DILIGENCE POINT</t>
  </si>
  <si>
    <t>NOTE</t>
  </si>
  <si>
    <r>
      <t>RULES
(if no more than 2 "</t>
    </r>
    <r>
      <rPr>
        <b/>
        <sz val="10"/>
        <color rgb="FFFF0000"/>
        <rFont val="Times New Roman"/>
        <family val="1"/>
      </rPr>
      <t>x</t>
    </r>
    <r>
      <rPr>
        <b/>
        <sz val="10"/>
        <rFont val="Times New Roman"/>
        <family val="1"/>
      </rPr>
      <t>" marks)</t>
    </r>
  </si>
  <si>
    <t>x</t>
  </si>
  <si>
    <t>Type</t>
  </si>
  <si>
    <t>Number of sessions</t>
  </si>
  <si>
    <t>Bonus</t>
  </si>
  <si>
    <t>Fail(F)</t>
  </si>
  <si>
    <t>&lt; 5</t>
  </si>
  <si>
    <t>PRACTICE ATTENDANCE SHEET (PRACTICE BONUS)</t>
  </si>
  <si>
    <t>PERSONAL POINT</t>
  </si>
  <si>
    <t>BONUS</t>
  </si>
  <si>
    <t> </t>
  </si>
  <si>
    <t>0101</t>
  </si>
  <si>
    <t>0102</t>
  </si>
  <si>
    <t>0103</t>
  </si>
  <si>
    <t>BONUS (5%)</t>
  </si>
  <si>
    <t>SUM</t>
  </si>
  <si>
    <t>BONUS POINT</t>
  </si>
  <si>
    <t>RULES</t>
  </si>
  <si>
    <t>Sum (T)</t>
  </si>
  <si>
    <t>Bonus point</t>
  </si>
  <si>
    <t xml:space="preserve"> 0 &lt; T &lt;= 10</t>
  </si>
  <si>
    <t xml:space="preserve"> 10 &lt; T &lt;= 20</t>
  </si>
  <si>
    <t>20 &lt; T &lt;= 40</t>
  </si>
  <si>
    <t>40 &lt; T</t>
  </si>
  <si>
    <t>ASSIGNMENT (15%)</t>
  </si>
  <si>
    <t>- Course Name          : Database Management System</t>
  </si>
  <si>
    <t>Lưu ý: Homework, nếu giống bài bạn thì sẽ bị 0 điểm và tô cùng 1 màu trên cùng 1 cột. Ngoại trừ các màu sau:</t>
  </si>
  <si>
    <t>Giống nhau</t>
  </si>
  <si>
    <t>File bị lỗi, hoặc nộp sai file</t>
  </si>
  <si>
    <t>Sai tên file</t>
  </si>
  <si>
    <t>TEST
(Theory)</t>
  </si>
  <si>
    <t>ASSIGNMENT &amp; HOMEWORK
(Practice)</t>
  </si>
  <si>
    <t>FINAL POINTS</t>
  </si>
  <si>
    <t>STT</t>
  </si>
  <si>
    <t>BÀI KIỂM TRA TẠI LỚP</t>
  </si>
  <si>
    <t>LOẠI</t>
  </si>
  <si>
    <t xml:space="preserve">Quiz </t>
  </si>
  <si>
    <t>Ass</t>
  </si>
  <si>
    <t>Quiz</t>
  </si>
  <si>
    <t>Week 1</t>
  </si>
  <si>
    <t>Week2</t>
  </si>
  <si>
    <t>Week3</t>
  </si>
  <si>
    <t>Week4</t>
  </si>
  <si>
    <t>Week5</t>
  </si>
  <si>
    <t>Week6</t>
  </si>
  <si>
    <t>Week7</t>
  </si>
  <si>
    <t>Week8</t>
  </si>
  <si>
    <t>Crossword</t>
  </si>
  <si>
    <t>View</t>
  </si>
  <si>
    <t>Stored</t>
  </si>
  <si>
    <t>Func</t>
  </si>
  <si>
    <t>Phủ Tthieu</t>
  </si>
  <si>
    <t>ĐSQH</t>
  </si>
  <si>
    <t>Tối ưu hóa</t>
  </si>
  <si>
    <t>Index</t>
  </si>
  <si>
    <t>Transaction</t>
  </si>
  <si>
    <t>Kthuat tối ứu</t>
  </si>
  <si>
    <t>View (trắc nghiệm)</t>
  </si>
  <si>
    <t>Stored Procedure</t>
  </si>
  <si>
    <t>Function</t>
  </si>
  <si>
    <t>Phủ tối thiểu</t>
  </si>
  <si>
    <t>Assignment</t>
  </si>
  <si>
    <t>Đại số quan hệ</t>
  </si>
  <si>
    <t>Tối ưu hóa cây truy vấn</t>
  </si>
  <si>
    <t>Kỹ thuật tối ưu</t>
  </si>
  <si>
    <t>- Course Name         : Database Management System</t>
  </si>
  <si>
    <t xml:space="preserve">Note: </t>
  </si>
  <si>
    <t>- Point +: regulary attendance</t>
  </si>
  <si>
    <t>- Point -: The same article: 0 point,  Wrong file name: - 0.5 point</t>
  </si>
  <si>
    <t>GROUP</t>
  </si>
  <si>
    <t>Ques 1 
(4.0p)</t>
  </si>
  <si>
    <t>Ques 2 
(1.5p)</t>
  </si>
  <si>
    <t>Ques 3
(1.5p)</t>
  </si>
  <si>
    <t>Ques 4
(1.5p)</t>
  </si>
  <si>
    <t>Ques 5
(1.5p)</t>
  </si>
  <si>
    <t>Point +</t>
  </si>
  <si>
    <t>Point -</t>
  </si>
  <si>
    <t>Select</t>
  </si>
  <si>
    <t>Trigger</t>
  </si>
  <si>
    <t>Cursor</t>
  </si>
  <si>
    <t>Part (P)</t>
  </si>
  <si>
    <t>%</t>
  </si>
  <si>
    <t>Document (Format, Text…)</t>
  </si>
  <si>
    <t>Intro</t>
  </si>
  <si>
    <t>Install Guide and User Guide</t>
  </si>
  <si>
    <t>Adv &amp; Dis</t>
  </si>
  <si>
    <t>With T-SQL</t>
  </si>
  <si>
    <t>- The same article: 0 point</t>
  </si>
  <si>
    <t>Group</t>
  </si>
  <si>
    <t>Team</t>
  </si>
  <si>
    <t>#</t>
  </si>
  <si>
    <t>Student ID</t>
  </si>
  <si>
    <t>Fullname</t>
  </si>
  <si>
    <t>Leader</t>
  </si>
  <si>
    <t>Team Name</t>
  </si>
  <si>
    <t>Project Name</t>
  </si>
  <si>
    <t>Personal</t>
  </si>
  <si>
    <t>On time</t>
  </si>
  <si>
    <r>
      <t xml:space="preserve">Part </t>
    </r>
    <r>
      <rPr>
        <b/>
        <sz val="10"/>
        <color rgb="FF333399"/>
        <rFont val="Times New Roman"/>
        <family val="1"/>
      </rPr>
      <t>(P)</t>
    </r>
    <r>
      <rPr>
        <b/>
        <sz val="10"/>
        <color rgb="FFFF0000"/>
        <rFont val="Times New Roman"/>
        <family val="1"/>
      </rPr>
      <t>90%</t>
    </r>
  </si>
  <si>
    <t>Personal Bonus</t>
  </si>
  <si>
    <t>Comment</t>
  </si>
  <si>
    <t>(R)</t>
  </si>
  <si>
    <r>
      <rPr>
        <b/>
        <sz val="10"/>
        <color rgb="FF333399"/>
        <rFont val="Times New Roman"/>
        <family val="1"/>
      </rPr>
      <t>(B)</t>
    </r>
    <r>
      <rPr>
        <b/>
        <sz val="10"/>
        <color rgb="FFFF0000"/>
        <rFont val="Times New Roman"/>
        <family val="1"/>
      </rPr>
      <t>10%</t>
    </r>
  </si>
  <si>
    <t>R*(P*0.9+-B*0.1)</t>
  </si>
  <si>
    <t>- Course Name        : Database Management System</t>
  </si>
  <si>
    <t xml:space="preserve">             - The same article: 0 point</t>
  </si>
  <si>
    <t>ROOM</t>
  </si>
  <si>
    <t>Ques 0: 
(2.0 p)</t>
  </si>
  <si>
    <t>Ques 1: (2.0p)</t>
  </si>
  <si>
    <t>Ques 2: 
(2.0p)</t>
  </si>
  <si>
    <t>Ques 3: (2.0p)</t>
  </si>
  <si>
    <t>Ques 4: (2.0p)</t>
  </si>
  <si>
    <t xml:space="preserve">Theory </t>
  </si>
  <si>
    <t>Minimal coverage</t>
  </si>
  <si>
    <t>Optimize the query</t>
  </si>
  <si>
    <t>SUMMARY OF ACADEMIC TRANSCRIPT</t>
  </si>
  <si>
    <t>ĐIỂM NỘP XUỐNG TRƯỜNG</t>
  </si>
  <si>
    <t>ATTENDANCE
(5%)</t>
  </si>
  <si>
    <t xml:space="preserve"> BONUS
(5%)</t>
  </si>
  <si>
    <t>ASSIGNMENT
(15%)</t>
  </si>
  <si>
    <t>FINAL POINT</t>
  </si>
  <si>
    <t>RESULT</t>
  </si>
  <si>
    <t>221_71ITIS30203_01</t>
  </si>
  <si>
    <t>- Date of Course              : Sep 2022</t>
  </si>
  <si>
    <t>SEMESTER 01 (2022-2023)</t>
  </si>
  <si>
    <r>
      <t xml:space="preserve"> </t>
    </r>
    <r>
      <rPr>
        <b/>
        <sz val="18"/>
        <color rgb="FFFF0000"/>
        <rFont val="Times New Roman"/>
        <family val="1"/>
      </rPr>
      <t>PRACTICE (20%)</t>
    </r>
  </si>
  <si>
    <t>PROJECT (15%)</t>
  </si>
  <si>
    <t xml:space="preserve"> THEORY TEST (40%)</t>
  </si>
  <si>
    <t>Pass
&gt;=5</t>
  </si>
  <si>
    <t>PRACTICE
(20%)</t>
  </si>
  <si>
    <t>PROJECT
(15%)</t>
  </si>
  <si>
    <t>THEORY TEST
(40%)</t>
  </si>
  <si>
    <r>
      <rPr>
        <b/>
        <sz val="8"/>
        <color rgb="FFFF0000"/>
        <rFont val="Times New Roman"/>
        <family val="1"/>
      </rPr>
      <t>QUÁ TRÌNH - 60%</t>
    </r>
    <r>
      <rPr>
        <b/>
        <sz val="8"/>
        <rFont val="Times New Roman"/>
        <family val="1"/>
      </rPr>
      <t xml:space="preserve">
</t>
    </r>
    <r>
      <rPr>
        <b/>
        <sz val="7"/>
        <rFont val="Times New Roman"/>
        <family val="1"/>
      </rPr>
      <t>ATTENDANCE + BONUS+PRACTICE+PROJECT+ASSIGNMENT</t>
    </r>
  </si>
  <si>
    <r>
      <rPr>
        <b/>
        <sz val="8"/>
        <color rgb="FFFF0000"/>
        <rFont val="Times New Roman"/>
        <family val="1"/>
      </rPr>
      <t>CUỐI KỲ - 40%</t>
    </r>
    <r>
      <rPr>
        <b/>
        <sz val="8"/>
        <rFont val="Times New Roman"/>
        <family val="1"/>
      </rPr>
      <t xml:space="preserve">
</t>
    </r>
    <r>
      <rPr>
        <b/>
        <sz val="7"/>
        <rFont val="Times New Roman"/>
        <family val="1"/>
      </rPr>
      <t>THEORY</t>
    </r>
  </si>
  <si>
    <t>2174802010652</t>
  </si>
  <si>
    <t xml:space="preserve">Huỳnh Ngọc Trâm </t>
  </si>
  <si>
    <t>Anh</t>
  </si>
  <si>
    <t>21/09/2003</t>
  </si>
  <si>
    <t>Nữ</t>
  </si>
  <si>
    <t>2174802010301</t>
  </si>
  <si>
    <t xml:space="preserve">Đặng Nhật </t>
  </si>
  <si>
    <t>Bảo</t>
  </si>
  <si>
    <t>13/10/2003</t>
  </si>
  <si>
    <t>Nam</t>
  </si>
  <si>
    <t>207CT27643</t>
  </si>
  <si>
    <t xml:space="preserve">Nguyễn Thành </t>
  </si>
  <si>
    <t>Công</t>
  </si>
  <si>
    <t>08/06/2002</t>
  </si>
  <si>
    <t>2174802010344</t>
  </si>
  <si>
    <t xml:space="preserve">Hoàng Ngọc </t>
  </si>
  <si>
    <t>Cường</t>
  </si>
  <si>
    <t>25/07/2003</t>
  </si>
  <si>
    <t>207CT58538</t>
  </si>
  <si>
    <t>Đạt</t>
  </si>
  <si>
    <t>21/09/2002</t>
  </si>
  <si>
    <t>197CT09666</t>
  </si>
  <si>
    <t xml:space="preserve">Đỗ Minh </t>
  </si>
  <si>
    <t>Đức</t>
  </si>
  <si>
    <t>22/05/1999</t>
  </si>
  <si>
    <t>207XD66724</t>
  </si>
  <si>
    <t xml:space="preserve">Phạm Trung </t>
  </si>
  <si>
    <t>Hoà</t>
  </si>
  <si>
    <t>19/07/2002</t>
  </si>
  <si>
    <t>2174802010829</t>
  </si>
  <si>
    <t xml:space="preserve">Trần Bảo Anh </t>
  </si>
  <si>
    <t>Huy</t>
  </si>
  <si>
    <t>10/10/2003</t>
  </si>
  <si>
    <t>2174802010672</t>
  </si>
  <si>
    <t xml:space="preserve">Vũ Đức </t>
  </si>
  <si>
    <t>13/02/2003</t>
  </si>
  <si>
    <t>197CT31361</t>
  </si>
  <si>
    <t xml:space="preserve">Nguyễn Vũ Trường </t>
  </si>
  <si>
    <t>Kha</t>
  </si>
  <si>
    <t>15/04/2001</t>
  </si>
  <si>
    <t>207CT58554</t>
  </si>
  <si>
    <t xml:space="preserve">Trịnh Tuấn </t>
  </si>
  <si>
    <t>Khang</t>
  </si>
  <si>
    <t>10/05/2002</t>
  </si>
  <si>
    <t>187IT20877</t>
  </si>
  <si>
    <t xml:space="preserve">Phan Đăng </t>
  </si>
  <si>
    <t>Khoa</t>
  </si>
  <si>
    <t>19/12/2000</t>
  </si>
  <si>
    <t>207CT28034</t>
  </si>
  <si>
    <t xml:space="preserve">Đoàn Bá </t>
  </si>
  <si>
    <t>Khương</t>
  </si>
  <si>
    <t>04/11/2002</t>
  </si>
  <si>
    <t>207CT10144</t>
  </si>
  <si>
    <t xml:space="preserve">Trần Trung </t>
  </si>
  <si>
    <t>Kiên</t>
  </si>
  <si>
    <t>25/12/2002</t>
  </si>
  <si>
    <t>197CT09813</t>
  </si>
  <si>
    <t xml:space="preserve">Tỉnh Thành </t>
  </si>
  <si>
    <t>Lai</t>
  </si>
  <si>
    <t>17/01/2001</t>
  </si>
  <si>
    <t>197CT22324</t>
  </si>
  <si>
    <t xml:space="preserve">Nguyễn Sơn </t>
  </si>
  <si>
    <t>Lâm</t>
  </si>
  <si>
    <t>20/10/2001</t>
  </si>
  <si>
    <t>197CT22371</t>
  </si>
  <si>
    <t xml:space="preserve">Phan Anh </t>
  </si>
  <si>
    <t>Minh</t>
  </si>
  <si>
    <t>07/04/2001</t>
  </si>
  <si>
    <t>207CT10204</t>
  </si>
  <si>
    <t xml:space="preserve">Phan Võ Trọng </t>
  </si>
  <si>
    <t>Nghĩa</t>
  </si>
  <si>
    <t>12/11/2000</t>
  </si>
  <si>
    <t>2174802010676</t>
  </si>
  <si>
    <t xml:space="preserve">Bạch Thị Hồng </t>
  </si>
  <si>
    <t>Ngọc</t>
  </si>
  <si>
    <t>09/07/2003</t>
  </si>
  <si>
    <t>197CT22402</t>
  </si>
  <si>
    <t xml:space="preserve">Lưu Trần Bảo </t>
  </si>
  <si>
    <t>25/02/2001</t>
  </si>
  <si>
    <t>197CT22425</t>
  </si>
  <si>
    <t xml:space="preserve">Trương Anh </t>
  </si>
  <si>
    <t>Nguyên</t>
  </si>
  <si>
    <t>01/12/2001</t>
  </si>
  <si>
    <t>207CT65726</t>
  </si>
  <si>
    <t xml:space="preserve">Đoàn Hữu </t>
  </si>
  <si>
    <t>Nhân</t>
  </si>
  <si>
    <t>15/01/2002</t>
  </si>
  <si>
    <t>207CT10221</t>
  </si>
  <si>
    <t xml:space="preserve">Nguyễn Trường </t>
  </si>
  <si>
    <t>25/10/2002</t>
  </si>
  <si>
    <t>207CT10223</t>
  </si>
  <si>
    <t xml:space="preserve">Võ Văn Thanh </t>
  </si>
  <si>
    <t>16/09/2002</t>
  </si>
  <si>
    <t>197CT31451</t>
  </si>
  <si>
    <t xml:space="preserve">Hoàng Quang </t>
  </si>
  <si>
    <t>Nhật</t>
  </si>
  <si>
    <t>06/06/2001</t>
  </si>
  <si>
    <t>187IT21071</t>
  </si>
  <si>
    <t xml:space="preserve">Nguyễn Bá </t>
  </si>
  <si>
    <t>Phát</t>
  </si>
  <si>
    <t>14/04/2000</t>
  </si>
  <si>
    <t>2174802010669</t>
  </si>
  <si>
    <t xml:space="preserve">Nguyễn Hoài </t>
  </si>
  <si>
    <t>Phương</t>
  </si>
  <si>
    <t>12/09/2003</t>
  </si>
  <si>
    <t>2174802010659</t>
  </si>
  <si>
    <t xml:space="preserve">Trần Long </t>
  </si>
  <si>
    <t>Thành</t>
  </si>
  <si>
    <t>07/10/2003</t>
  </si>
  <si>
    <t>207CT55180</t>
  </si>
  <si>
    <t xml:space="preserve">Cao Đặng Tâm </t>
  </si>
  <si>
    <t>Thiện</t>
  </si>
  <si>
    <t>19/11/2002</t>
  </si>
  <si>
    <t>2174802010944</t>
  </si>
  <si>
    <t xml:space="preserve">Lê Duy </t>
  </si>
  <si>
    <t>05/09/2003</t>
  </si>
  <si>
    <t>207CT55199</t>
  </si>
  <si>
    <t xml:space="preserve">Chu Minh </t>
  </si>
  <si>
    <t>Trí</t>
  </si>
  <si>
    <t>10/11/2002</t>
  </si>
  <si>
    <t>2174802010577</t>
  </si>
  <si>
    <t xml:space="preserve">Nguyễn Vũ Thành </t>
  </si>
  <si>
    <t>An</t>
  </si>
  <si>
    <t>11/08/2003</t>
  </si>
  <si>
    <t>2174802010578</t>
  </si>
  <si>
    <t xml:space="preserve">Trần Tuấn </t>
  </si>
  <si>
    <t>24/08/2003</t>
  </si>
  <si>
    <t>197CT09563</t>
  </si>
  <si>
    <t xml:space="preserve">Huỳnh Gia </t>
  </si>
  <si>
    <t>Ân</t>
  </si>
  <si>
    <t>29/10/2001</t>
  </si>
  <si>
    <t>197CT22035</t>
  </si>
  <si>
    <t xml:space="preserve">Đinh Quốc </t>
  </si>
  <si>
    <t>09/12/2001</t>
  </si>
  <si>
    <t>207CT27699</t>
  </si>
  <si>
    <t xml:space="preserve">Phan Nhật </t>
  </si>
  <si>
    <t>Duy</t>
  </si>
  <si>
    <t>07/10/2002</t>
  </si>
  <si>
    <t>2174802010147</t>
  </si>
  <si>
    <t xml:space="preserve">Võ Thành </t>
  </si>
  <si>
    <t>17/12/2003</t>
  </si>
  <si>
    <t>207CT55029</t>
  </si>
  <si>
    <t xml:space="preserve">Nguyễn Trọng </t>
  </si>
  <si>
    <t>02/01/2002</t>
  </si>
  <si>
    <t>2174802010141</t>
  </si>
  <si>
    <t xml:space="preserve">Nguyễn Đình </t>
  </si>
  <si>
    <t>Hải</t>
  </si>
  <si>
    <t>29/01/2003</t>
  </si>
  <si>
    <t>2174802010150</t>
  </si>
  <si>
    <t xml:space="preserve">Kiều Gia </t>
  </si>
  <si>
    <t>09/09/2003</t>
  </si>
  <si>
    <t>2174802010432</t>
  </si>
  <si>
    <t xml:space="preserve">Nguyễn Thị Thanh </t>
  </si>
  <si>
    <t>Huyền</t>
  </si>
  <si>
    <t>09/12/2003</t>
  </si>
  <si>
    <t>207CT10100</t>
  </si>
  <si>
    <t xml:space="preserve">Nguyễn Lê Gia </t>
  </si>
  <si>
    <t>Hưng</t>
  </si>
  <si>
    <t>22/06/2002</t>
  </si>
  <si>
    <t>2174802010893</t>
  </si>
  <si>
    <t xml:space="preserve">Lê Nguyễn Duy </t>
  </si>
  <si>
    <t>08/01/2003</t>
  </si>
  <si>
    <t>197CT22272</t>
  </si>
  <si>
    <t xml:space="preserve">Trần Hữu </t>
  </si>
  <si>
    <t>03/06/2001</t>
  </si>
  <si>
    <t>2174802010764</t>
  </si>
  <si>
    <t xml:space="preserve">Nguyễn Duy </t>
  </si>
  <si>
    <t>Khanh</t>
  </si>
  <si>
    <t>21/07/2003</t>
  </si>
  <si>
    <t>207CT28032</t>
  </si>
  <si>
    <t>Khôi</t>
  </si>
  <si>
    <t>13/12/2001</t>
  </si>
  <si>
    <t>197CT22407</t>
  </si>
  <si>
    <t xml:space="preserve">Dương Ngọc </t>
  </si>
  <si>
    <t>07/05/2001</t>
  </si>
  <si>
    <t>2174802010878</t>
  </si>
  <si>
    <t xml:space="preserve">Phan Đăng Sĩ </t>
  </si>
  <si>
    <t>21/12/2002</t>
  </si>
  <si>
    <t>2174802010380</t>
  </si>
  <si>
    <t xml:space="preserve">Lê Hồng </t>
  </si>
  <si>
    <t>Phong</t>
  </si>
  <si>
    <t>06/12/2003</t>
  </si>
  <si>
    <t>2174802010134</t>
  </si>
  <si>
    <t xml:space="preserve">Lê Thanh </t>
  </si>
  <si>
    <t>24/05/2003</t>
  </si>
  <si>
    <t>207CT28440</t>
  </si>
  <si>
    <t xml:space="preserve">Đoàn Lê Giang </t>
  </si>
  <si>
    <t>Sơn</t>
  </si>
  <si>
    <t>18/03/2002</t>
  </si>
  <si>
    <t>2174802010399</t>
  </si>
  <si>
    <t xml:space="preserve">Lăng Nhật </t>
  </si>
  <si>
    <t>Tân</t>
  </si>
  <si>
    <t>27/05/2003</t>
  </si>
  <si>
    <t>207CT58590</t>
  </si>
  <si>
    <t xml:space="preserve">Nguyễn Thi Anh </t>
  </si>
  <si>
    <t>26/10/2002</t>
  </si>
  <si>
    <t>2174802010950</t>
  </si>
  <si>
    <t xml:space="preserve">Bùi Quốc </t>
  </si>
  <si>
    <t>Thái</t>
  </si>
  <si>
    <t>01/06/2003</t>
  </si>
  <si>
    <t>2174802010163</t>
  </si>
  <si>
    <t xml:space="preserve">Đặng Phước </t>
  </si>
  <si>
    <t>Thịnh</t>
  </si>
  <si>
    <t>07/02/2003</t>
  </si>
  <si>
    <t>2174802010621</t>
  </si>
  <si>
    <t xml:space="preserve">Trần Hưng </t>
  </si>
  <si>
    <t>15/05/2003</t>
  </si>
  <si>
    <t>197CT10043</t>
  </si>
  <si>
    <t>Thơ</t>
  </si>
  <si>
    <t>24/03/2001</t>
  </si>
  <si>
    <t>2174802010123</t>
  </si>
  <si>
    <t xml:space="preserve">HUỲNH MINH </t>
  </si>
  <si>
    <t>TRÍ</t>
  </si>
  <si>
    <t>2174802010815</t>
  </si>
  <si>
    <t xml:space="preserve">Trần Thành </t>
  </si>
  <si>
    <t>Trung</t>
  </si>
  <si>
    <t>31/08/2003</t>
  </si>
  <si>
    <t>2174802010402</t>
  </si>
  <si>
    <t xml:space="preserve">Nguyễn Đức </t>
  </si>
  <si>
    <t>12/10/2003</t>
  </si>
  <si>
    <t>207CT54992</t>
  </si>
  <si>
    <t xml:space="preserve">Nguyễn Bé </t>
  </si>
  <si>
    <t>Chiêl</t>
  </si>
  <si>
    <t>01/01/2002</t>
  </si>
  <si>
    <t>2174802010408</t>
  </si>
  <si>
    <t xml:space="preserve">Huỳnh Mỹ </t>
  </si>
  <si>
    <t>Duyên</t>
  </si>
  <si>
    <t>12/01/2003</t>
  </si>
  <si>
    <t>197CT09639</t>
  </si>
  <si>
    <t xml:space="preserve">Phan Thành </t>
  </si>
  <si>
    <t>Đại</t>
  </si>
  <si>
    <t>13/11/2001</t>
  </si>
  <si>
    <t>197CT31293</t>
  </si>
  <si>
    <t xml:space="preserve">Trần Duy </t>
  </si>
  <si>
    <t>Đăng</t>
  </si>
  <si>
    <t>30/11/2001</t>
  </si>
  <si>
    <t>207CT40273</t>
  </si>
  <si>
    <t xml:space="preserve">Nguyễn Công </t>
  </si>
  <si>
    <t>Hiệu</t>
  </si>
  <si>
    <t>24/08/2002</t>
  </si>
  <si>
    <t>2174802010327</t>
  </si>
  <si>
    <t xml:space="preserve">Trương Thành </t>
  </si>
  <si>
    <t>10/09/2003</t>
  </si>
  <si>
    <t>197CT34119</t>
  </si>
  <si>
    <t xml:space="preserve">Đỗ Nguyễn Triệu </t>
  </si>
  <si>
    <t>13/03/2001</t>
  </si>
  <si>
    <t>207CT40387</t>
  </si>
  <si>
    <t xml:space="preserve">Phan Tùng </t>
  </si>
  <si>
    <t>31/01/2002</t>
  </si>
  <si>
    <t>187IT21002</t>
  </si>
  <si>
    <t xml:space="preserve">Nguyễn Trung </t>
  </si>
  <si>
    <t>10/07/2000</t>
  </si>
  <si>
    <t>2174802010933</t>
  </si>
  <si>
    <t xml:space="preserve">Trần Hoàng </t>
  </si>
  <si>
    <t>25/10/2003</t>
  </si>
  <si>
    <t>2174802010135</t>
  </si>
  <si>
    <t xml:space="preserve">Phạm Võ Hoàng </t>
  </si>
  <si>
    <t>Phúc</t>
  </si>
  <si>
    <t>18/04/2003</t>
  </si>
  <si>
    <t>207CT28405</t>
  </si>
  <si>
    <t xml:space="preserve">Đinh Trung </t>
  </si>
  <si>
    <t>Quân</t>
  </si>
  <si>
    <t>22/12/2002</t>
  </si>
  <si>
    <t>2174802010808</t>
  </si>
  <si>
    <t xml:space="preserve">Lê Minh </t>
  </si>
  <si>
    <t>21/08/2003</t>
  </si>
  <si>
    <t>187IT21119</t>
  </si>
  <si>
    <t xml:space="preserve">Tô Minh </t>
  </si>
  <si>
    <t>10/02/2000</t>
  </si>
  <si>
    <t>207OT51728</t>
  </si>
  <si>
    <t xml:space="preserve">Lê Đình </t>
  </si>
  <si>
    <t>14/11/2002</t>
  </si>
  <si>
    <t>2174802010640</t>
  </si>
  <si>
    <t xml:space="preserve">Trần Minh </t>
  </si>
  <si>
    <t>Tâm</t>
  </si>
  <si>
    <t>207CT65858</t>
  </si>
  <si>
    <t xml:space="preserve">Nguyễn Đàm Quốc </t>
  </si>
  <si>
    <t>15/10/2002</t>
  </si>
  <si>
    <t>197CT10158</t>
  </si>
  <si>
    <t xml:space="preserve">Đào Khánh </t>
  </si>
  <si>
    <t>Vinh</t>
  </si>
  <si>
    <t>19/11/2001</t>
  </si>
  <si>
    <t>221_71ITIS30203_0101</t>
  </si>
  <si>
    <t>221_71ITIS30203_0102</t>
  </si>
  <si>
    <t>221_71ITIS30203_0103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</si>
</sst>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95">
    <font>
      <sz val="12"/>
      <color rgb="FF000000"/>
      <name val="Helvetica Neue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8"/>
      <color rgb="FFFF0000"/>
      <name val="Times New Roman"/>
      <family val="1"/>
    </font>
    <font>
      <b/>
      <sz val="11"/>
      <color rgb="FF00FFFF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4"/>
      <name val="Times New Roman"/>
      <family val="1"/>
    </font>
    <font>
      <b/>
      <i/>
      <sz val="11"/>
      <color rgb="FF000080"/>
      <name val="Times New Roman"/>
      <family val="1"/>
    </font>
    <font>
      <i/>
      <sz val="11"/>
      <color rgb="FF000080"/>
      <name val="Times New Roman"/>
      <family val="1"/>
    </font>
    <font>
      <b/>
      <sz val="26"/>
      <color rgb="FFFF0000"/>
      <name val="Times New Roman"/>
      <family val="1"/>
    </font>
    <font>
      <sz val="11"/>
      <color rgb="FF00FFFF"/>
      <name val="Times New Roman"/>
      <family val="1"/>
    </font>
    <font>
      <b/>
      <sz val="9"/>
      <name val="Times New Roman"/>
      <family val="1"/>
    </font>
    <font>
      <sz val="12"/>
      <name val="Helvetica Neue"/>
      <family val="2"/>
    </font>
    <font>
      <b/>
      <sz val="8"/>
      <name val="Times New Roman"/>
      <family val="1"/>
    </font>
    <font>
      <sz val="9"/>
      <name val="Times New Roman"/>
      <family val="1"/>
    </font>
    <font>
      <b/>
      <sz val="26"/>
      <color rgb="FFFFFFFF"/>
      <name val="Times New Roman"/>
      <family val="1"/>
    </font>
    <font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4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66CC"/>
      <name val="Times New Roman"/>
      <family val="1"/>
    </font>
    <font>
      <b/>
      <sz val="10"/>
      <color rgb="FF0066CC"/>
      <name val="Times New Roman"/>
      <family val="1"/>
    </font>
    <font>
      <u/>
      <sz val="10"/>
      <color rgb="FF0000FF"/>
      <name val="Arial"/>
      <family val="2"/>
    </font>
    <font>
      <sz val="24"/>
      <color rgb="FFFF0000"/>
      <name val="Times New Roman"/>
      <family val="1"/>
    </font>
    <font>
      <b/>
      <i/>
      <sz val="10"/>
      <name val="Times New Roman"/>
      <family val="1"/>
    </font>
    <font>
      <sz val="11"/>
      <color rgb="FF000000"/>
      <name val="Times New Roman"/>
      <family val="1"/>
    </font>
    <font>
      <sz val="11"/>
      <color rgb="FF366092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b/>
      <i/>
      <sz val="12"/>
      <name val="Times New Roman"/>
      <family val="1"/>
    </font>
    <font>
      <b/>
      <i/>
      <sz val="11"/>
      <color rgb="FFFF0000"/>
      <name val="Times New Roman"/>
      <family val="1"/>
    </font>
    <font>
      <b/>
      <sz val="7"/>
      <name val="Times New Roman"/>
      <family val="1"/>
    </font>
    <font>
      <b/>
      <sz val="11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sz val="20"/>
      <color rgb="FF548DD4"/>
      <name val="Noto Sans Symbols"/>
    </font>
    <font>
      <b/>
      <sz val="18"/>
      <color rgb="FF76923C"/>
      <name val="Noto Sans Symbols"/>
    </font>
    <font>
      <b/>
      <sz val="10"/>
      <color rgb="FF00FFFF"/>
      <name val="Times New Roman"/>
      <family val="1"/>
    </font>
    <font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8"/>
      <color rgb="FFFF0000"/>
      <name val="Times New Roman"/>
      <family val="1"/>
    </font>
    <font>
      <sz val="16"/>
      <color rgb="FFFF0000"/>
      <name val="Times New Roman"/>
      <family val="1"/>
    </font>
    <font>
      <sz val="12"/>
      <color rgb="FFFF0000"/>
      <name val="Times New Roman"/>
      <family val="1"/>
    </font>
    <font>
      <b/>
      <sz val="10"/>
      <color rgb="FF333399"/>
      <name val="Times New Roman"/>
      <family val="1"/>
    </font>
    <font>
      <u/>
      <sz val="12"/>
      <color theme="10"/>
      <name val="Helvetica Neue"/>
      <family val="2"/>
    </font>
    <font>
      <b/>
      <sz val="26"/>
      <name val="Times New Roman"/>
      <family val="1"/>
    </font>
    <font>
      <sz val="26"/>
      <name val="Times New Roman"/>
      <family val="1"/>
    </font>
    <font>
      <b/>
      <i/>
      <sz val="26"/>
      <color rgb="FF000080"/>
      <name val="Times New Roman"/>
      <family val="1"/>
    </font>
    <font>
      <sz val="26"/>
      <color rgb="FF00FFFF"/>
      <name val="Times New Roman"/>
      <family val="1"/>
    </font>
    <font>
      <sz val="26"/>
      <color rgb="FF000000"/>
      <name val="Helvetica Neue"/>
      <family val="2"/>
    </font>
    <font>
      <b/>
      <sz val="10"/>
      <color rgb="FF000080"/>
      <name val="Times New Roman"/>
      <family val="1"/>
    </font>
    <font>
      <b/>
      <sz val="14"/>
      <color rgb="FF5F497A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Helvetica Neue"/>
      <family val="2"/>
    </font>
    <font>
      <b/>
      <sz val="16"/>
      <name val="Noto Sans Symbols"/>
    </font>
    <font>
      <b/>
      <sz val="22"/>
      <color rgb="FFFF0000"/>
      <name val="Times New Roman"/>
      <family val="1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sz val="8"/>
      <name val="Times New Roman"/>
      <family val="1"/>
    </font>
    <font>
      <sz val="12"/>
      <color rgb="FFFF0000"/>
      <name val="Helvetica Neue"/>
      <family val="2"/>
    </font>
    <font>
      <sz val="6"/>
      <name val="Times New Roman"/>
      <family val="1"/>
    </font>
    <font>
      <b/>
      <sz val="12"/>
      <color rgb="FF000000"/>
      <name val="Times New Roman"/>
      <family val="1"/>
    </font>
    <font>
      <sz val="10"/>
      <name val="Helvetica Neue"/>
      <family val="2"/>
    </font>
    <font>
      <b/>
      <sz val="12"/>
      <name val="Helvetica Neue"/>
      <family val="2"/>
    </font>
    <font>
      <i/>
      <sz val="9"/>
      <color rgb="FFFF0000"/>
      <name val="Times New Roman"/>
      <family val="1"/>
    </font>
    <font>
      <b/>
      <i/>
      <sz val="9"/>
      <name val="Times New Roman"/>
      <family val="1"/>
    </font>
    <font>
      <sz val="12"/>
      <color theme="1"/>
      <name val="Helvetica Neue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24"/>
      <color rgb="FFFF0000"/>
      <name val="Times New Roman"/>
      <family val="1"/>
    </font>
    <font>
      <b/>
      <i/>
      <sz val="12"/>
      <color rgb="FF000080"/>
      <name val="Times New Roman"/>
      <family val="1"/>
    </font>
    <font>
      <sz val="11"/>
      <color theme="4" tint="-0.249977111117893"/>
      <name val="Times New Roman"/>
      <family val="1"/>
    </font>
    <font>
      <b/>
      <sz val="12"/>
      <color theme="4" tint="-0.249977111117893"/>
      <name val="Times New Roman"/>
      <family val="1"/>
    </font>
    <font>
      <sz val="8"/>
      <color theme="4" tint="-0.249977111117893"/>
      <name val="Times New Roman"/>
      <family val="1"/>
    </font>
    <font>
      <sz val="12"/>
      <color theme="4" tint="-0.249977111117893"/>
      <name val="Times New Roman"/>
      <family val="1"/>
    </font>
    <font>
      <sz val="9"/>
      <color rgb="FFFF0000"/>
      <name val="Times New Roman"/>
      <family val="1"/>
    </font>
    <font>
      <sz val="9"/>
      <color rgb="FF000000"/>
      <name val="Times New Roman"/>
      <family val="1"/>
    </font>
    <font>
      <sz val="12"/>
      <color rgb="FFFF0000"/>
      <name val="Helvetica Neue"/>
      <family val="2"/>
    </font>
    <font>
      <sz val="10"/>
      <color rgb="FF366092"/>
      <name val="Times New Roman"/>
      <family val="1"/>
    </font>
    <font>
      <b/>
      <sz val="13"/>
      <color rgb="FF7F7F7F"/>
      <name val="Times New Roman"/>
      <family val="1"/>
    </font>
    <font>
      <sz val="9"/>
      <color rgb="FF000000"/>
      <name val="Times New Roman"/>
      <family val="1"/>
    </font>
    <font>
      <b/>
      <i/>
      <sz val="11"/>
      <name val="Times New Roman"/>
      <family val="1"/>
    </font>
    <font>
      <sz val="12"/>
      <name val="Helvetica Neue"/>
    </font>
  </fonts>
  <fills count="4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993300"/>
        <bgColor rgb="FF993300"/>
      </patternFill>
    </fill>
    <fill>
      <patternFill patternType="solid">
        <fgColor rgb="FFE5B8B7"/>
        <bgColor rgb="FFE5B8B7"/>
      </patternFill>
    </fill>
    <fill>
      <patternFill patternType="solid">
        <fgColor rgb="FFCCFFFF"/>
        <bgColor rgb="FFCCFFFF"/>
      </patternFill>
    </fill>
    <fill>
      <patternFill patternType="solid">
        <fgColor rgb="FFFF0000"/>
        <bgColor rgb="FFFF0000"/>
      </patternFill>
    </fill>
    <fill>
      <patternFill patternType="solid">
        <fgColor rgb="FFFABF8F"/>
        <bgColor rgb="FFFABF8F"/>
      </patternFill>
    </fill>
    <fill>
      <patternFill patternType="solid">
        <fgColor theme="5" tint="0.59999389629810485"/>
        <bgColor rgb="FFFFFF99"/>
      </patternFill>
    </fill>
    <fill>
      <patternFill patternType="solid">
        <fgColor theme="4" tint="0.59999389629810485"/>
        <bgColor rgb="FFFFFF99"/>
      </patternFill>
    </fill>
    <fill>
      <patternFill patternType="solid">
        <fgColor theme="4" tint="0.59999389629810485"/>
        <bgColor rgb="FFFBD4B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ABF8F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59999389629810485"/>
        <bgColor rgb="FFC2D69B"/>
      </patternFill>
    </fill>
    <fill>
      <patternFill patternType="solid">
        <fgColor theme="8" tint="0.59999389629810485"/>
        <bgColor rgb="FFC2D69B"/>
      </patternFill>
    </fill>
    <fill>
      <patternFill patternType="solid">
        <fgColor theme="9" tint="0.59999389629810485"/>
        <bgColor rgb="FFFFFF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6D9F0"/>
      </patternFill>
    </fill>
    <fill>
      <patternFill patternType="solid">
        <fgColor theme="5" tint="0.39997558519241921"/>
        <bgColor rgb="FFE36C09"/>
      </patternFill>
    </fill>
    <fill>
      <patternFill patternType="solid">
        <fgColor theme="7" tint="0.59999389629810485"/>
        <bgColor rgb="FF548135"/>
      </patternFill>
    </fill>
    <fill>
      <patternFill patternType="solid">
        <fgColor theme="7" tint="0.59999389629810485"/>
        <bgColor rgb="FFA8D08D"/>
      </patternFill>
    </fill>
    <fill>
      <patternFill patternType="solid">
        <fgColor theme="9" tint="0.59999389629810485"/>
        <bgColor rgb="FFC2D69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9" tint="-0.249977111117893"/>
        <bgColor rgb="FF99330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A8D08D"/>
      </patternFill>
    </fill>
    <fill>
      <patternFill patternType="solid">
        <fgColor rgb="FFFFFF0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5B8B7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rgb="FFE5B8B7"/>
      </patternFill>
    </fill>
    <fill>
      <patternFill patternType="solid">
        <fgColor theme="5" tint="0.59999389629810485"/>
        <bgColor rgb="FFC6D9F0"/>
      </patternFill>
    </fill>
    <fill>
      <patternFill patternType="solid">
        <fgColor theme="5" tint="0.59999389629810485"/>
        <bgColor rgb="FFC4BD97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1">
    <border>
      <left/>
      <right/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</borders>
  <cellStyleXfs count="6">
    <xf numFmtId="0" fontId="0" fillId="0" borderId="0"/>
    <xf numFmtId="0" fontId="54" fillId="0" borderId="0" applyNumberFormat="0" applyFill="0" applyBorder="0" applyAlignment="0" applyProtection="0"/>
    <xf numFmtId="0" fontId="67" fillId="0" borderId="69"/>
    <xf numFmtId="0" fontId="54" fillId="0" borderId="69" applyNumberFormat="0" applyFill="0" applyBorder="0" applyAlignment="0" applyProtection="0"/>
    <xf numFmtId="0" fontId="67" fillId="0" borderId="69"/>
    <xf numFmtId="0" fontId="67" fillId="0" borderId="69"/>
  </cellStyleXfs>
  <cellXfs count="880">
    <xf numFmtId="0" fontId="0" fillId="0" borderId="0" xfId="0"/>
    <xf numFmtId="0" fontId="2" fillId="0" borderId="0" xfId="0" applyFont="1" applyAlignment="1">
      <alignment horizontal="left" vertical="center"/>
    </xf>
    <xf numFmtId="1" fontId="3" fillId="0" borderId="0" xfId="0" applyNumberFormat="1" applyFont="1"/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2" fontId="5" fillId="0" borderId="0" xfId="0" applyNumberFormat="1" applyFont="1" applyAlignment="1">
      <alignment vertical="center" wrapText="1"/>
    </xf>
    <xf numFmtId="1" fontId="1" fillId="0" borderId="0" xfId="0" applyNumberFormat="1" applyFont="1"/>
    <xf numFmtId="1" fontId="2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5" fillId="0" borderId="0" xfId="0" applyFont="1"/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/>
    <xf numFmtId="0" fontId="14" fillId="0" borderId="0" xfId="0" applyFont="1" applyAlignment="1">
      <alignment wrapText="1"/>
    </xf>
    <xf numFmtId="0" fontId="18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/>
    </xf>
    <xf numFmtId="0" fontId="20" fillId="0" borderId="12" xfId="0" applyFont="1" applyBorder="1"/>
    <xf numFmtId="0" fontId="21" fillId="5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1" fontId="15" fillId="0" borderId="18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28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1" fillId="5" borderId="19" xfId="0" applyFont="1" applyFill="1" applyBorder="1" applyAlignment="1">
      <alignment horizontal="center" vertical="center"/>
    </xf>
    <xf numFmtId="0" fontId="22" fillId="5" borderId="19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2" fillId="0" borderId="18" xfId="0" applyFont="1" applyBorder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/>
    <xf numFmtId="0" fontId="33" fillId="0" borderId="0" xfId="0" applyFont="1"/>
    <xf numFmtId="1" fontId="15" fillId="0" borderId="18" xfId="0" applyNumberFormat="1" applyFont="1" applyBorder="1" applyAlignment="1">
      <alignment vertical="center" wrapText="1"/>
    </xf>
    <xf numFmtId="0" fontId="21" fillId="5" borderId="11" xfId="0" applyFont="1" applyFill="1" applyBorder="1" applyAlignment="1">
      <alignment horizontal="center" vertical="center"/>
    </xf>
    <xf numFmtId="0" fontId="21" fillId="5" borderId="23" xfId="0" applyFont="1" applyFill="1" applyBorder="1" applyAlignment="1">
      <alignment horizontal="center" vertical="center"/>
    </xf>
    <xf numFmtId="0" fontId="21" fillId="5" borderId="20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1" fontId="15" fillId="0" borderId="27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2" fillId="0" borderId="0" xfId="0" applyFont="1"/>
    <xf numFmtId="1" fontId="22" fillId="0" borderId="0" xfId="0" applyNumberFormat="1" applyFont="1"/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1" fontId="22" fillId="0" borderId="16" xfId="0" applyNumberFormat="1" applyFont="1" applyBorder="1"/>
    <xf numFmtId="1" fontId="23" fillId="0" borderId="16" xfId="0" applyNumberFormat="1" applyFont="1" applyBorder="1"/>
    <xf numFmtId="1" fontId="23" fillId="0" borderId="16" xfId="0" applyNumberFormat="1" applyFont="1" applyBorder="1" applyAlignment="1">
      <alignment horizontal="left"/>
    </xf>
    <xf numFmtId="1" fontId="22" fillId="0" borderId="16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1" fontId="22" fillId="0" borderId="34" xfId="0" applyNumberFormat="1" applyFont="1" applyBorder="1"/>
    <xf numFmtId="1" fontId="23" fillId="0" borderId="34" xfId="0" applyNumberFormat="1" applyFont="1" applyBorder="1"/>
    <xf numFmtId="1" fontId="23" fillId="0" borderId="34" xfId="0" applyNumberFormat="1" applyFont="1" applyBorder="1" applyAlignment="1">
      <alignment horizontal="left"/>
    </xf>
    <xf numFmtId="1" fontId="22" fillId="0" borderId="34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 wrapText="1"/>
    </xf>
    <xf numFmtId="1" fontId="3" fillId="0" borderId="34" xfId="0" applyNumberFormat="1" applyFont="1" applyBorder="1" applyAlignment="1">
      <alignment horizontal="center"/>
    </xf>
    <xf numFmtId="1" fontId="15" fillId="0" borderId="35" xfId="0" applyNumberFormat="1" applyFont="1" applyBorder="1" applyAlignment="1">
      <alignment vertical="center" wrapText="1"/>
    </xf>
    <xf numFmtId="0" fontId="22" fillId="0" borderId="35" xfId="0" applyFont="1" applyBorder="1" applyAlignment="1">
      <alignment horizontal="center"/>
    </xf>
    <xf numFmtId="1" fontId="23" fillId="0" borderId="0" xfId="0" applyNumberFormat="1" applyFont="1"/>
    <xf numFmtId="1" fontId="23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 vertical="center"/>
    </xf>
    <xf numFmtId="0" fontId="2" fillId="0" borderId="0" xfId="0" applyFont="1"/>
    <xf numFmtId="0" fontId="2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Alignment="1">
      <alignment vertical="center"/>
    </xf>
    <xf numFmtId="1" fontId="33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/>
    <xf numFmtId="1" fontId="23" fillId="0" borderId="0" xfId="0" applyNumberFormat="1" applyFont="1" applyAlignment="1">
      <alignment horizontal="center" vertical="center"/>
    </xf>
    <xf numFmtId="0" fontId="1" fillId="0" borderId="0" xfId="0" applyFont="1"/>
    <xf numFmtId="0" fontId="33" fillId="0" borderId="0" xfId="0" applyFont="1" applyAlignment="1">
      <alignment vertical="center"/>
    </xf>
    <xf numFmtId="0" fontId="40" fillId="0" borderId="0" xfId="0" applyFont="1" applyAlignment="1">
      <alignment horizontal="left" vertical="center" wrapText="1"/>
    </xf>
    <xf numFmtId="1" fontId="33" fillId="0" borderId="0" xfId="0" applyNumberFormat="1" applyFont="1" applyAlignment="1">
      <alignment horizontal="left" vertical="center"/>
    </xf>
    <xf numFmtId="2" fontId="18" fillId="8" borderId="43" xfId="0" applyNumberFormat="1" applyFont="1" applyFill="1" applyBorder="1" applyAlignment="1">
      <alignment horizontal="center" vertical="center"/>
    </xf>
    <xf numFmtId="2" fontId="18" fillId="8" borderId="9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2" fillId="0" borderId="12" xfId="0" applyNumberFormat="1" applyFont="1" applyBorder="1" applyAlignment="1">
      <alignment horizontal="center" vertical="center" wrapText="1"/>
    </xf>
    <xf numFmtId="49" fontId="4" fillId="0" borderId="0" xfId="0" applyNumberFormat="1" applyFont="1"/>
    <xf numFmtId="2" fontId="18" fillId="8" borderId="31" xfId="0" applyNumberFormat="1" applyFont="1" applyFill="1" applyBorder="1" applyAlignment="1">
      <alignment horizontal="center" vertical="center"/>
    </xf>
    <xf numFmtId="2" fontId="18" fillId="8" borderId="16" xfId="0" applyNumberFormat="1" applyFont="1" applyFill="1" applyBorder="1" applyAlignment="1">
      <alignment horizontal="center" vertical="center"/>
    </xf>
    <xf numFmtId="2" fontId="18" fillId="8" borderId="18" xfId="0" applyNumberFormat="1" applyFont="1" applyFill="1" applyBorder="1" applyAlignment="1">
      <alignment horizontal="center" vertical="center"/>
    </xf>
    <xf numFmtId="1" fontId="42" fillId="0" borderId="18" xfId="0" applyNumberFormat="1" applyFont="1" applyBorder="1" applyAlignment="1">
      <alignment horizontal="center" vertical="center" wrapText="1"/>
    </xf>
    <xf numFmtId="2" fontId="4" fillId="0" borderId="0" xfId="0" applyNumberFormat="1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46" fillId="0" borderId="0" xfId="0" applyFont="1"/>
    <xf numFmtId="0" fontId="4" fillId="0" borderId="0" xfId="0" applyFont="1" applyAlignment="1">
      <alignment wrapText="1"/>
    </xf>
    <xf numFmtId="0" fontId="4" fillId="0" borderId="51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4" fillId="0" borderId="16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4" fillId="0" borderId="42" xfId="0" applyFont="1" applyBorder="1" applyAlignment="1">
      <alignment horizontal="center" vertical="center"/>
    </xf>
    <xf numFmtId="0" fontId="37" fillId="0" borderId="0" xfId="0" applyFont="1" applyAlignment="1">
      <alignment horizontal="right" vertical="center"/>
    </xf>
    <xf numFmtId="0" fontId="2" fillId="0" borderId="0" xfId="0" applyFont="1" applyAlignment="1">
      <alignment wrapText="1"/>
    </xf>
    <xf numFmtId="2" fontId="18" fillId="8" borderId="2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2" fontId="18" fillId="8" borderId="52" xfId="0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center" vertical="center" wrapText="1"/>
    </xf>
    <xf numFmtId="9" fontId="3" fillId="2" borderId="11" xfId="0" applyNumberFormat="1" applyFont="1" applyFill="1" applyBorder="1" applyAlignment="1">
      <alignment horizontal="center" vertical="center"/>
    </xf>
    <xf numFmtId="9" fontId="17" fillId="2" borderId="11" xfId="0" applyNumberFormat="1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2" fontId="36" fillId="5" borderId="13" xfId="0" applyNumberFormat="1" applyFont="1" applyFill="1" applyBorder="1" applyAlignment="1">
      <alignment horizontal="center"/>
    </xf>
    <xf numFmtId="0" fontId="1" fillId="5" borderId="50" xfId="0" applyFont="1" applyFill="1" applyBorder="1" applyAlignment="1">
      <alignment horizontal="center" vertical="center"/>
    </xf>
    <xf numFmtId="0" fontId="1" fillId="5" borderId="56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/>
    </xf>
    <xf numFmtId="2" fontId="23" fillId="0" borderId="34" xfId="0" applyNumberFormat="1" applyFont="1" applyBorder="1" applyAlignment="1">
      <alignment horizontal="center" vertical="center"/>
    </xf>
    <xf numFmtId="1" fontId="4" fillId="0" borderId="0" xfId="0" applyNumberFormat="1" applyFont="1"/>
    <xf numFmtId="2" fontId="18" fillId="8" borderId="33" xfId="0" applyNumberFormat="1" applyFont="1" applyFill="1" applyBorder="1" applyAlignment="1">
      <alignment horizontal="center" vertical="center"/>
    </xf>
    <xf numFmtId="2" fontId="18" fillId="8" borderId="34" xfId="0" applyNumberFormat="1" applyFont="1" applyFill="1" applyBorder="1" applyAlignment="1">
      <alignment horizontal="center" vertical="center"/>
    </xf>
    <xf numFmtId="2" fontId="18" fillId="8" borderId="57" xfId="0" applyNumberFormat="1" applyFont="1" applyFill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1" fontId="6" fillId="0" borderId="0" xfId="0" applyNumberFormat="1" applyFont="1"/>
    <xf numFmtId="0" fontId="6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1" fontId="23" fillId="0" borderId="0" xfId="0" applyNumberFormat="1" applyFont="1" applyAlignment="1">
      <alignment horizontal="left" vertical="center"/>
    </xf>
    <xf numFmtId="1" fontId="36" fillId="0" borderId="0" xfId="0" applyNumberFormat="1" applyFont="1" applyAlignment="1">
      <alignment horizontal="center" vertical="center"/>
    </xf>
    <xf numFmtId="1" fontId="43" fillId="0" borderId="0" xfId="0" applyNumberFormat="1" applyFont="1" applyAlignment="1">
      <alignment vertical="center"/>
    </xf>
    <xf numFmtId="1" fontId="26" fillId="0" borderId="0" xfId="0" applyNumberFormat="1" applyFont="1"/>
    <xf numFmtId="0" fontId="51" fillId="0" borderId="18" xfId="0" applyFont="1" applyBorder="1" applyAlignment="1">
      <alignment horizontal="center" vertical="center"/>
    </xf>
    <xf numFmtId="1" fontId="52" fillId="0" borderId="0" xfId="0" applyNumberFormat="1" applyFont="1"/>
    <xf numFmtId="0" fontId="54" fillId="0" borderId="0" xfId="1"/>
    <xf numFmtId="1" fontId="2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6" fillId="0" borderId="0" xfId="0" applyFont="1"/>
    <xf numFmtId="0" fontId="57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wrapText="1"/>
    </xf>
    <xf numFmtId="0" fontId="56" fillId="0" borderId="0" xfId="0" applyFont="1" applyAlignment="1">
      <alignment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4" fillId="0" borderId="41" xfId="0" applyFont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/>
    </xf>
    <xf numFmtId="0" fontId="22" fillId="5" borderId="11" xfId="0" applyFont="1" applyFill="1" applyBorder="1" applyAlignment="1">
      <alignment horizontal="left"/>
    </xf>
    <xf numFmtId="0" fontId="25" fillId="0" borderId="0" xfId="0" applyFont="1" applyAlignment="1">
      <alignment vertical="center"/>
    </xf>
    <xf numFmtId="1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55" fillId="0" borderId="0" xfId="0" applyNumberFormat="1" applyFont="1" applyAlignment="1">
      <alignment horizontal="left" vertical="center"/>
    </xf>
    <xf numFmtId="1" fontId="3" fillId="2" borderId="45" xfId="0" applyNumberFormat="1" applyFont="1" applyFill="1" applyBorder="1" applyAlignment="1">
      <alignment horizontal="left" vertical="center" wrapText="1"/>
    </xf>
    <xf numFmtId="1" fontId="3" fillId="2" borderId="46" xfId="0" applyNumberFormat="1" applyFont="1" applyFill="1" applyBorder="1" applyAlignment="1">
      <alignment horizontal="left" vertical="center" wrapText="1"/>
    </xf>
    <xf numFmtId="1" fontId="3" fillId="2" borderId="47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49" fontId="34" fillId="0" borderId="16" xfId="0" applyNumberFormat="1" applyFont="1" applyBorder="1"/>
    <xf numFmtId="0" fontId="1" fillId="0" borderId="0" xfId="0" applyFont="1" applyAlignment="1">
      <alignment horizontal="left" vertical="center"/>
    </xf>
    <xf numFmtId="49" fontId="62" fillId="0" borderId="16" xfId="0" applyNumberFormat="1" applyFont="1" applyBorder="1"/>
    <xf numFmtId="0" fontId="63" fillId="0" borderId="0" xfId="0" applyFont="1"/>
    <xf numFmtId="0" fontId="17" fillId="6" borderId="1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 wrapText="1"/>
    </xf>
    <xf numFmtId="0" fontId="64" fillId="7" borderId="14" xfId="0" applyFont="1" applyFill="1" applyBorder="1" applyAlignment="1">
      <alignment horizontal="center"/>
    </xf>
    <xf numFmtId="1" fontId="4" fillId="0" borderId="26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49" fontId="34" fillId="0" borderId="16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4" fillId="0" borderId="16" xfId="0" applyFont="1" applyBorder="1"/>
    <xf numFmtId="0" fontId="66" fillId="0" borderId="0" xfId="0" applyFont="1"/>
    <xf numFmtId="0" fontId="11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0" fontId="1" fillId="5" borderId="75" xfId="0" applyFont="1" applyFill="1" applyBorder="1" applyAlignment="1">
      <alignment horizontal="center" vertical="center"/>
    </xf>
    <xf numFmtId="0" fontId="68" fillId="0" borderId="0" xfId="0" quotePrefix="1" applyFont="1" applyAlignment="1">
      <alignment horizontal="center" vertical="center" wrapText="1"/>
    </xf>
    <xf numFmtId="1" fontId="68" fillId="0" borderId="0" xfId="0" quotePrefix="1" applyNumberFormat="1" applyFont="1" applyAlignment="1">
      <alignment horizontal="center" vertical="center"/>
    </xf>
    <xf numFmtId="16" fontId="68" fillId="0" borderId="0" xfId="0" quotePrefix="1" applyNumberFormat="1" applyFont="1" applyAlignment="1">
      <alignment horizontal="center" vertical="center" wrapText="1"/>
    </xf>
    <xf numFmtId="2" fontId="36" fillId="5" borderId="19" xfId="0" applyNumberFormat="1" applyFont="1" applyFill="1" applyBorder="1" applyAlignment="1">
      <alignment horizontal="center"/>
    </xf>
    <xf numFmtId="0" fontId="22" fillId="0" borderId="19" xfId="0" applyFont="1" applyBorder="1" applyAlignment="1">
      <alignment horizontal="center" vertical="center" wrapText="1"/>
    </xf>
    <xf numFmtId="2" fontId="36" fillId="5" borderId="23" xfId="0" applyNumberFormat="1" applyFont="1" applyFill="1" applyBorder="1" applyAlignment="1">
      <alignment horizontal="center"/>
    </xf>
    <xf numFmtId="0" fontId="22" fillId="0" borderId="23" xfId="0" applyFont="1" applyBorder="1" applyAlignment="1">
      <alignment horizontal="center" vertical="center" wrapText="1"/>
    </xf>
    <xf numFmtId="1" fontId="41" fillId="0" borderId="0" xfId="0" applyNumberFormat="1" applyFont="1" applyAlignment="1">
      <alignment vertical="center" wrapText="1"/>
    </xf>
    <xf numFmtId="1" fontId="3" fillId="0" borderId="69" xfId="0" applyNumberFormat="1" applyFont="1" applyBorder="1" applyAlignment="1">
      <alignment horizontal="center"/>
    </xf>
    <xf numFmtId="1" fontId="24" fillId="13" borderId="9" xfId="0" applyNumberFormat="1" applyFont="1" applyFill="1" applyBorder="1" applyAlignment="1">
      <alignment horizontal="center"/>
    </xf>
    <xf numFmtId="1" fontId="24" fillId="14" borderId="9" xfId="0" applyNumberFormat="1" applyFont="1" applyFill="1" applyBorder="1" applyAlignment="1">
      <alignment horizontal="center"/>
    </xf>
    <xf numFmtId="1" fontId="24" fillId="13" borderId="16" xfId="0" applyNumberFormat="1" applyFont="1" applyFill="1" applyBorder="1" applyAlignment="1">
      <alignment horizontal="center"/>
    </xf>
    <xf numFmtId="0" fontId="4" fillId="0" borderId="69" xfId="0" applyFont="1" applyBorder="1"/>
    <xf numFmtId="1" fontId="1" fillId="0" borderId="26" xfId="0" applyNumberFormat="1" applyFont="1" applyBorder="1" applyAlignment="1">
      <alignment horizontal="center" vertical="center" wrapText="1"/>
    </xf>
    <xf numFmtId="0" fontId="71" fillId="0" borderId="9" xfId="0" applyFont="1" applyBorder="1"/>
    <xf numFmtId="0" fontId="71" fillId="0" borderId="16" xfId="0" applyFont="1" applyBorder="1"/>
    <xf numFmtId="0" fontId="3" fillId="0" borderId="9" xfId="0" applyFont="1" applyBorder="1" applyAlignment="1">
      <alignment horizontal="center"/>
    </xf>
    <xf numFmtId="2" fontId="27" fillId="0" borderId="12" xfId="0" applyNumberFormat="1" applyFont="1" applyBorder="1" applyAlignment="1">
      <alignment vertical="center"/>
    </xf>
    <xf numFmtId="0" fontId="21" fillId="0" borderId="31" xfId="0" applyFont="1" applyBorder="1" applyAlignment="1">
      <alignment horizontal="center" vertical="center"/>
    </xf>
    <xf numFmtId="0" fontId="16" fillId="0" borderId="18" xfId="0" applyFont="1" applyBorder="1"/>
    <xf numFmtId="2" fontId="27" fillId="0" borderId="18" xfId="0" applyNumberFormat="1" applyFont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21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16" fillId="0" borderId="35" xfId="0" applyFont="1" applyBorder="1"/>
    <xf numFmtId="1" fontId="49" fillId="19" borderId="9" xfId="0" applyNumberFormat="1" applyFont="1" applyFill="1" applyBorder="1" applyAlignment="1">
      <alignment horizontal="center" vertical="center" wrapText="1"/>
    </xf>
    <xf numFmtId="1" fontId="49" fillId="19" borderId="16" xfId="0" applyNumberFormat="1" applyFont="1" applyFill="1" applyBorder="1" applyAlignment="1">
      <alignment horizontal="center" vertical="center" wrapText="1"/>
    </xf>
    <xf numFmtId="1" fontId="6" fillId="19" borderId="26" xfId="0" applyNumberFormat="1" applyFont="1" applyFill="1" applyBorder="1" applyAlignment="1">
      <alignment horizontal="center" vertical="center" wrapText="1"/>
    </xf>
    <xf numFmtId="1" fontId="6" fillId="19" borderId="16" xfId="0" applyNumberFormat="1" applyFont="1" applyFill="1" applyBorder="1" applyAlignment="1">
      <alignment horizontal="center" vertical="center" wrapText="1"/>
    </xf>
    <xf numFmtId="1" fontId="6" fillId="19" borderId="34" xfId="0" applyNumberFormat="1" applyFont="1" applyFill="1" applyBorder="1" applyAlignment="1">
      <alignment horizontal="center" vertical="center" wrapText="1"/>
    </xf>
    <xf numFmtId="2" fontId="26" fillId="18" borderId="9" xfId="0" applyNumberFormat="1" applyFont="1" applyFill="1" applyBorder="1" applyAlignment="1">
      <alignment horizontal="center"/>
    </xf>
    <xf numFmtId="2" fontId="26" fillId="18" borderId="34" xfId="0" applyNumberFormat="1" applyFont="1" applyFill="1" applyBorder="1" applyAlignment="1">
      <alignment horizontal="center" vertical="center"/>
    </xf>
    <xf numFmtId="0" fontId="3" fillId="17" borderId="23" xfId="0" applyFont="1" applyFill="1" applyBorder="1" applyAlignment="1">
      <alignment horizontal="center"/>
    </xf>
    <xf numFmtId="1" fontId="3" fillId="17" borderId="23" xfId="0" applyNumberFormat="1" applyFont="1" applyFill="1" applyBorder="1" applyAlignment="1">
      <alignment horizontal="center"/>
    </xf>
    <xf numFmtId="0" fontId="17" fillId="17" borderId="23" xfId="0" applyFont="1" applyFill="1" applyBorder="1" applyAlignment="1">
      <alignment horizontal="center" vertical="center"/>
    </xf>
    <xf numFmtId="0" fontId="15" fillId="17" borderId="23" xfId="0" applyFont="1" applyFill="1" applyBorder="1" applyAlignment="1">
      <alignment horizontal="center" vertical="center"/>
    </xf>
    <xf numFmtId="0" fontId="15" fillId="17" borderId="13" xfId="0" applyFont="1" applyFill="1" applyBorder="1" applyAlignment="1">
      <alignment horizontal="center" vertical="center" wrapText="1"/>
    </xf>
    <xf numFmtId="0" fontId="15" fillId="17" borderId="23" xfId="0" applyFont="1" applyFill="1" applyBorder="1" applyAlignment="1">
      <alignment horizontal="center" vertical="center" wrapText="1"/>
    </xf>
    <xf numFmtId="1" fontId="43" fillId="18" borderId="34" xfId="0" applyNumberFormat="1" applyFont="1" applyFill="1" applyBorder="1" applyAlignment="1">
      <alignment horizontal="center" vertical="center" wrapText="1"/>
    </xf>
    <xf numFmtId="1" fontId="6" fillId="19" borderId="9" xfId="0" applyNumberFormat="1" applyFont="1" applyFill="1" applyBorder="1" applyAlignment="1">
      <alignment horizontal="center" vertical="center" wrapText="1"/>
    </xf>
    <xf numFmtId="0" fontId="15" fillId="21" borderId="41" xfId="0" applyFont="1" applyFill="1" applyBorder="1" applyAlignment="1">
      <alignment horizontal="center" vertical="center" wrapText="1"/>
    </xf>
    <xf numFmtId="0" fontId="15" fillId="21" borderId="23" xfId="0" applyFont="1" applyFill="1" applyBorder="1" applyAlignment="1">
      <alignment horizontal="center" vertical="center" wrapText="1"/>
    </xf>
    <xf numFmtId="2" fontId="18" fillId="22" borderId="16" xfId="0" applyNumberFormat="1" applyFont="1" applyFill="1" applyBorder="1" applyAlignment="1">
      <alignment horizontal="center" vertical="center"/>
    </xf>
    <xf numFmtId="2" fontId="42" fillId="18" borderId="43" xfId="0" applyNumberFormat="1" applyFont="1" applyFill="1" applyBorder="1" applyAlignment="1">
      <alignment horizontal="center" vertical="center"/>
    </xf>
    <xf numFmtId="2" fontId="42" fillId="18" borderId="31" xfId="0" applyNumberFormat="1" applyFont="1" applyFill="1" applyBorder="1" applyAlignment="1">
      <alignment horizontal="center" vertical="center"/>
    </xf>
    <xf numFmtId="2" fontId="42" fillId="18" borderId="33" xfId="0" applyNumberFormat="1" applyFont="1" applyFill="1" applyBorder="1" applyAlignment="1">
      <alignment horizontal="center" vertical="center"/>
    </xf>
    <xf numFmtId="2" fontId="18" fillId="22" borderId="3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49" fontId="34" fillId="0" borderId="34" xfId="0" applyNumberFormat="1" applyFont="1" applyBorder="1"/>
    <xf numFmtId="0" fontId="4" fillId="0" borderId="68" xfId="0" applyFont="1" applyBorder="1"/>
    <xf numFmtId="0" fontId="51" fillId="0" borderId="12" xfId="0" applyFont="1" applyBorder="1" applyAlignment="1">
      <alignment horizontal="center" vertical="center"/>
    </xf>
    <xf numFmtId="0" fontId="22" fillId="0" borderId="33" xfId="0" applyFont="1" applyBorder="1"/>
    <xf numFmtId="0" fontId="48" fillId="0" borderId="35" xfId="0" applyFont="1" applyBorder="1" applyAlignment="1">
      <alignment horizontal="center" vertical="center"/>
    </xf>
    <xf numFmtId="1" fontId="22" fillId="12" borderId="34" xfId="0" applyNumberFormat="1" applyFont="1" applyFill="1" applyBorder="1"/>
    <xf numFmtId="0" fontId="17" fillId="17" borderId="13" xfId="0" applyFont="1" applyFill="1" applyBorder="1" applyAlignment="1">
      <alignment horizontal="center" vertical="center" wrapText="1"/>
    </xf>
    <xf numFmtId="0" fontId="17" fillId="17" borderId="23" xfId="0" applyFont="1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7" fillId="10" borderId="49" xfId="0" applyFont="1" applyFill="1" applyBorder="1" applyAlignment="1">
      <alignment horizontal="center" vertical="center" wrapText="1"/>
    </xf>
    <xf numFmtId="0" fontId="17" fillId="15" borderId="48" xfId="0" applyFont="1" applyFill="1" applyBorder="1" applyAlignment="1">
      <alignment horizontal="center" vertical="center" wrapText="1"/>
    </xf>
    <xf numFmtId="0" fontId="17" fillId="16" borderId="49" xfId="0" applyFont="1" applyFill="1" applyBorder="1" applyAlignment="1">
      <alignment horizontal="center" vertical="center" wrapText="1"/>
    </xf>
    <xf numFmtId="0" fontId="3" fillId="15" borderId="41" xfId="0" applyFont="1" applyFill="1" applyBorder="1" applyAlignment="1">
      <alignment horizontal="center" vertical="center" wrapText="1"/>
    </xf>
    <xf numFmtId="0" fontId="3" fillId="16" borderId="42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49" fontId="2" fillId="0" borderId="26" xfId="0" applyNumberFormat="1" applyFont="1" applyBorder="1"/>
    <xf numFmtId="0" fontId="71" fillId="0" borderId="26" xfId="0" applyFont="1" applyBorder="1"/>
    <xf numFmtId="49" fontId="2" fillId="0" borderId="26" xfId="0" applyNumberFormat="1" applyFont="1" applyBorder="1" applyAlignment="1">
      <alignment horizontal="center"/>
    </xf>
    <xf numFmtId="49" fontId="34" fillId="0" borderId="26" xfId="0" applyNumberFormat="1" applyFont="1" applyBorder="1"/>
    <xf numFmtId="49" fontId="34" fillId="0" borderId="26" xfId="0" applyNumberFormat="1" applyFont="1" applyBorder="1" applyAlignment="1">
      <alignment horizontal="center"/>
    </xf>
    <xf numFmtId="1" fontId="2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/>
    <xf numFmtId="1" fontId="23" fillId="0" borderId="26" xfId="0" applyNumberFormat="1" applyFont="1" applyBorder="1"/>
    <xf numFmtId="1" fontId="23" fillId="0" borderId="26" xfId="0" applyNumberFormat="1" applyFont="1" applyBorder="1" applyAlignment="1">
      <alignment horizontal="left"/>
    </xf>
    <xf numFmtId="1" fontId="22" fillId="0" borderId="26" xfId="0" applyNumberFormat="1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18" fillId="0" borderId="86" xfId="0" applyFont="1" applyBorder="1" applyAlignment="1">
      <alignment horizontal="center" vertical="center"/>
    </xf>
    <xf numFmtId="0" fontId="0" fillId="0" borderId="34" xfId="0" applyBorder="1"/>
    <xf numFmtId="0" fontId="63" fillId="0" borderId="34" xfId="0" applyFont="1" applyBorder="1"/>
    <xf numFmtId="0" fontId="0" fillId="0" borderId="34" xfId="0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6" fillId="0" borderId="27" xfId="0" applyFont="1" applyBorder="1"/>
    <xf numFmtId="0" fontId="2" fillId="0" borderId="2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9" fontId="34" fillId="0" borderId="34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49" fontId="2" fillId="0" borderId="34" xfId="0" applyNumberFormat="1" applyFont="1" applyBorder="1"/>
    <xf numFmtId="49" fontId="2" fillId="0" borderId="34" xfId="0" applyNumberFormat="1" applyFont="1" applyBorder="1" applyAlignment="1">
      <alignment horizontal="center"/>
    </xf>
    <xf numFmtId="0" fontId="74" fillId="0" borderId="0" xfId="0" applyFont="1" applyAlignment="1">
      <alignment horizontal="left" vertical="center"/>
    </xf>
    <xf numFmtId="1" fontId="75" fillId="0" borderId="0" xfId="0" applyNumberFormat="1" applyFont="1" applyAlignment="1">
      <alignment vertical="center"/>
    </xf>
    <xf numFmtId="1" fontId="22" fillId="0" borderId="62" xfId="0" applyNumberFormat="1" applyFont="1" applyBorder="1" applyAlignment="1">
      <alignment horizontal="center"/>
    </xf>
    <xf numFmtId="1" fontId="22" fillId="0" borderId="86" xfId="0" applyNumberFormat="1" applyFont="1" applyBorder="1" applyAlignment="1">
      <alignment horizontal="center"/>
    </xf>
    <xf numFmtId="2" fontId="18" fillId="8" borderId="32" xfId="0" applyNumberFormat="1" applyFont="1" applyFill="1" applyBorder="1" applyAlignment="1">
      <alignment horizontal="center" vertical="center"/>
    </xf>
    <xf numFmtId="1" fontId="42" fillId="0" borderId="27" xfId="0" applyNumberFormat="1" applyFont="1" applyBorder="1" applyAlignment="1">
      <alignment horizontal="center" vertical="center" wrapText="1"/>
    </xf>
    <xf numFmtId="2" fontId="18" fillId="8" borderId="29" xfId="0" applyNumberFormat="1" applyFont="1" applyFill="1" applyBorder="1" applyAlignment="1">
      <alignment horizontal="center" vertical="center"/>
    </xf>
    <xf numFmtId="1" fontId="42" fillId="0" borderId="35" xfId="0" applyNumberFormat="1" applyFont="1" applyBorder="1" applyAlignment="1">
      <alignment horizontal="center" vertical="center" wrapText="1"/>
    </xf>
    <xf numFmtId="0" fontId="71" fillId="0" borderId="34" xfId="0" applyFont="1" applyBorder="1"/>
    <xf numFmtId="1" fontId="22" fillId="12" borderId="26" xfId="0" applyNumberFormat="1" applyFont="1" applyFill="1" applyBorder="1"/>
    <xf numFmtId="0" fontId="48" fillId="0" borderId="27" xfId="0" applyFont="1" applyBorder="1" applyAlignment="1">
      <alignment horizontal="center" vertical="center"/>
    </xf>
    <xf numFmtId="1" fontId="24" fillId="13" borderId="34" xfId="0" applyNumberFormat="1" applyFont="1" applyFill="1" applyBorder="1" applyAlignment="1">
      <alignment horizontal="center"/>
    </xf>
    <xf numFmtId="0" fontId="51" fillId="0" borderId="35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1" fontId="22" fillId="12" borderId="16" xfId="0" applyNumberFormat="1" applyFont="1" applyFill="1" applyBorder="1"/>
    <xf numFmtId="0" fontId="25" fillId="0" borderId="16" xfId="0" applyFont="1" applyBorder="1" applyAlignment="1">
      <alignment horizontal="center"/>
    </xf>
    <xf numFmtId="1" fontId="41" fillId="20" borderId="56" xfId="0" applyNumberFormat="1" applyFont="1" applyFill="1" applyBorder="1" applyAlignment="1">
      <alignment horizontal="center" vertical="center" wrapText="1"/>
    </xf>
    <xf numFmtId="1" fontId="41" fillId="20" borderId="11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3" fillId="17" borderId="11" xfId="0" applyFont="1" applyFill="1" applyBorder="1" applyAlignment="1">
      <alignment horizontal="center"/>
    </xf>
    <xf numFmtId="1" fontId="77" fillId="0" borderId="0" xfId="0" applyNumberFormat="1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6" fillId="0" borderId="0" xfId="0" applyFont="1"/>
    <xf numFmtId="1" fontId="79" fillId="0" borderId="0" xfId="0" quotePrefix="1" applyNumberFormat="1" applyFont="1" applyAlignment="1">
      <alignment horizontal="center" vertical="center"/>
    </xf>
    <xf numFmtId="0" fontId="77" fillId="0" borderId="26" xfId="0" applyFont="1" applyBorder="1" applyAlignment="1">
      <alignment horizontal="center" vertical="center"/>
    </xf>
    <xf numFmtId="0" fontId="77" fillId="0" borderId="34" xfId="0" applyFont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1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23" fillId="5" borderId="23" xfId="0" applyFont="1" applyFill="1" applyBorder="1" applyAlignment="1">
      <alignment horizontal="center" vertical="center"/>
    </xf>
    <xf numFmtId="0" fontId="23" fillId="5" borderId="20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1" fontId="24" fillId="14" borderId="16" xfId="0" applyNumberFormat="1" applyFont="1" applyFill="1" applyBorder="1" applyAlignment="1">
      <alignment horizontal="center"/>
    </xf>
    <xf numFmtId="43" fontId="1" fillId="5" borderId="34" xfId="0" applyNumberFormat="1" applyFont="1" applyFill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1" fontId="28" fillId="0" borderId="0" xfId="0" applyNumberFormat="1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2" fillId="0" borderId="18" xfId="0" applyFont="1" applyBorder="1" applyAlignment="1">
      <alignment horizontal="left" vertical="center"/>
    </xf>
    <xf numFmtId="0" fontId="52" fillId="0" borderId="35" xfId="0" applyFont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69" fillId="0" borderId="0" xfId="0" applyFont="1" applyAlignment="1">
      <alignment horizontal="left"/>
    </xf>
    <xf numFmtId="0" fontId="23" fillId="0" borderId="9" xfId="0" applyFont="1" applyBorder="1" applyAlignment="1">
      <alignment horizontal="center"/>
    </xf>
    <xf numFmtId="0" fontId="36" fillId="28" borderId="9" xfId="0" applyFont="1" applyFill="1" applyBorder="1" applyAlignment="1">
      <alignment horizontal="center" wrapText="1"/>
    </xf>
    <xf numFmtId="0" fontId="28" fillId="0" borderId="12" xfId="0" applyFont="1" applyBorder="1" applyAlignment="1">
      <alignment horizontal="left"/>
    </xf>
    <xf numFmtId="0" fontId="1" fillId="5" borderId="16" xfId="0" applyFont="1" applyFill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36" fillId="28" borderId="16" xfId="0" applyFont="1" applyFill="1" applyBorder="1" applyAlignment="1">
      <alignment horizontal="center" wrapText="1"/>
    </xf>
    <xf numFmtId="0" fontId="28" fillId="0" borderId="18" xfId="0" applyFont="1" applyBorder="1" applyAlignment="1">
      <alignment horizontal="left"/>
    </xf>
    <xf numFmtId="0" fontId="1" fillId="5" borderId="34" xfId="0" applyFont="1" applyFill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52" fillId="0" borderId="18" xfId="0" applyFont="1" applyBorder="1" applyAlignment="1">
      <alignment horizontal="left"/>
    </xf>
    <xf numFmtId="0" fontId="18" fillId="29" borderId="86" xfId="0" applyFont="1" applyFill="1" applyBorder="1" applyAlignment="1">
      <alignment wrapText="1"/>
    </xf>
    <xf numFmtId="0" fontId="18" fillId="29" borderId="89" xfId="0" applyFont="1" applyFill="1" applyBorder="1" applyAlignment="1">
      <alignment wrapText="1"/>
    </xf>
    <xf numFmtId="0" fontId="18" fillId="29" borderId="52" xfId="0" applyFont="1" applyFill="1" applyBorder="1" applyAlignment="1">
      <alignment wrapText="1"/>
    </xf>
    <xf numFmtId="0" fontId="18" fillId="29" borderId="62" xfId="0" applyFont="1" applyFill="1" applyBorder="1" applyAlignment="1">
      <alignment wrapText="1"/>
    </xf>
    <xf numFmtId="0" fontId="18" fillId="29" borderId="90" xfId="0" applyFont="1" applyFill="1" applyBorder="1" applyAlignment="1">
      <alignment wrapText="1"/>
    </xf>
    <xf numFmtId="0" fontId="18" fillId="29" borderId="57" xfId="0" applyFont="1" applyFill="1" applyBorder="1" applyAlignment="1">
      <alignment wrapText="1"/>
    </xf>
    <xf numFmtId="2" fontId="26" fillId="18" borderId="16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70" fillId="20" borderId="41" xfId="0" applyNumberFormat="1" applyFont="1" applyFill="1" applyBorder="1" applyAlignment="1">
      <alignment horizontal="center" vertical="center" wrapText="1"/>
    </xf>
    <xf numFmtId="1" fontId="70" fillId="20" borderId="23" xfId="0" applyNumberFormat="1" applyFont="1" applyFill="1" applyBorder="1" applyAlignment="1">
      <alignment horizontal="center" vertical="center" wrapText="1"/>
    </xf>
    <xf numFmtId="0" fontId="18" fillId="29" borderId="31" xfId="0" applyFont="1" applyFill="1" applyBorder="1" applyAlignment="1">
      <alignment wrapText="1"/>
    </xf>
    <xf numFmtId="0" fontId="18" fillId="29" borderId="16" xfId="0" applyFont="1" applyFill="1" applyBorder="1" applyAlignment="1">
      <alignment wrapText="1"/>
    </xf>
    <xf numFmtId="0" fontId="3" fillId="0" borderId="50" xfId="0" applyFont="1" applyBorder="1" applyAlignment="1">
      <alignment horizontal="center" vertical="center"/>
    </xf>
    <xf numFmtId="0" fontId="4" fillId="0" borderId="51" xfId="0" applyFont="1" applyBorder="1"/>
    <xf numFmtId="0" fontId="3" fillId="0" borderId="41" xfId="0" applyFont="1" applyBorder="1" applyAlignment="1">
      <alignment horizontal="center" vertical="center"/>
    </xf>
    <xf numFmtId="0" fontId="4" fillId="0" borderId="42" xfId="0" applyFont="1" applyBorder="1"/>
    <xf numFmtId="2" fontId="18" fillId="8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2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0" fontId="3" fillId="10" borderId="42" xfId="0" applyFont="1" applyFill="1" applyBorder="1" applyAlignment="1">
      <alignment horizontal="center" vertical="center" wrapText="1"/>
    </xf>
    <xf numFmtId="0" fontId="3" fillId="30" borderId="23" xfId="0" applyFont="1" applyFill="1" applyBorder="1" applyAlignment="1">
      <alignment horizontal="center"/>
    </xf>
    <xf numFmtId="0" fontId="80" fillId="30" borderId="23" xfId="0" applyFont="1" applyFill="1" applyBorder="1" applyAlignment="1">
      <alignment horizontal="center"/>
    </xf>
    <xf numFmtId="0" fontId="13" fillId="0" borderId="69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0" fillId="0" borderId="23" xfId="0" applyBorder="1"/>
    <xf numFmtId="0" fontId="7" fillId="0" borderId="0" xfId="0" applyFont="1" applyAlignment="1">
      <alignment wrapText="1"/>
    </xf>
    <xf numFmtId="0" fontId="22" fillId="5" borderId="13" xfId="0" applyFont="1" applyFill="1" applyBorder="1" applyAlignment="1">
      <alignment horizontal="left" vertical="center"/>
    </xf>
    <xf numFmtId="0" fontId="22" fillId="5" borderId="19" xfId="0" applyFont="1" applyFill="1" applyBorder="1" applyAlignment="1">
      <alignment horizontal="left" vertical="center"/>
    </xf>
    <xf numFmtId="0" fontId="59" fillId="0" borderId="0" xfId="0" applyFont="1"/>
    <xf numFmtId="0" fontId="16" fillId="0" borderId="36" xfId="0" applyFont="1" applyBorder="1"/>
    <xf numFmtId="0" fontId="16" fillId="0" borderId="69" xfId="0" applyFont="1" applyBorder="1"/>
    <xf numFmtId="0" fontId="2" fillId="0" borderId="60" xfId="0" applyFont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/>
    </xf>
    <xf numFmtId="1" fontId="22" fillId="0" borderId="0" xfId="0" quotePrefix="1" applyNumberFormat="1" applyFont="1" applyAlignment="1">
      <alignment horizontal="center"/>
    </xf>
    <xf numFmtId="49" fontId="68" fillId="0" borderId="9" xfId="0" applyNumberFormat="1" applyFont="1" applyBorder="1" applyAlignment="1">
      <alignment horizontal="center"/>
    </xf>
    <xf numFmtId="49" fontId="68" fillId="0" borderId="16" xfId="0" applyNumberFormat="1" applyFont="1" applyBorder="1" applyAlignment="1">
      <alignment horizontal="center"/>
    </xf>
    <xf numFmtId="49" fontId="68" fillId="0" borderId="26" xfId="0" applyNumberFormat="1" applyFont="1" applyBorder="1" applyAlignment="1">
      <alignment horizontal="center"/>
    </xf>
    <xf numFmtId="1" fontId="68" fillId="0" borderId="16" xfId="0" applyNumberFormat="1" applyFont="1" applyBorder="1" applyAlignment="1">
      <alignment horizontal="center"/>
    </xf>
    <xf numFmtId="2" fontId="27" fillId="0" borderId="27" xfId="0" applyNumberFormat="1" applyFont="1" applyBorder="1" applyAlignment="1">
      <alignment vertical="center"/>
    </xf>
    <xf numFmtId="2" fontId="18" fillId="22" borderId="87" xfId="0" applyNumberFormat="1" applyFont="1" applyFill="1" applyBorder="1" applyAlignment="1">
      <alignment horizontal="center" vertical="center"/>
    </xf>
    <xf numFmtId="0" fontId="21" fillId="32" borderId="13" xfId="0" applyFont="1" applyFill="1" applyBorder="1" applyAlignment="1">
      <alignment horizontal="center" vertical="center"/>
    </xf>
    <xf numFmtId="0" fontId="22" fillId="32" borderId="13" xfId="0" applyFont="1" applyFill="1" applyBorder="1" applyAlignment="1">
      <alignment horizontal="center" vertical="center"/>
    </xf>
    <xf numFmtId="0" fontId="22" fillId="32" borderId="13" xfId="0" applyFont="1" applyFill="1" applyBorder="1" applyAlignment="1">
      <alignment horizontal="left" vertical="center"/>
    </xf>
    <xf numFmtId="0" fontId="23" fillId="32" borderId="13" xfId="0" applyFont="1" applyFill="1" applyBorder="1" applyAlignment="1">
      <alignment horizontal="center" vertical="center"/>
    </xf>
    <xf numFmtId="0" fontId="1" fillId="32" borderId="48" xfId="0" applyFont="1" applyFill="1" applyBorder="1" applyAlignment="1">
      <alignment horizontal="center" vertical="center"/>
    </xf>
    <xf numFmtId="2" fontId="36" fillId="32" borderId="13" xfId="0" applyNumberFormat="1" applyFont="1" applyFill="1" applyBorder="1" applyAlignment="1">
      <alignment horizontal="center"/>
    </xf>
    <xf numFmtId="0" fontId="21" fillId="32" borderId="19" xfId="0" applyFont="1" applyFill="1" applyBorder="1" applyAlignment="1">
      <alignment horizontal="center" vertical="center"/>
    </xf>
    <xf numFmtId="0" fontId="22" fillId="32" borderId="19" xfId="0" applyFont="1" applyFill="1" applyBorder="1" applyAlignment="1">
      <alignment horizontal="center" vertical="center"/>
    </xf>
    <xf numFmtId="0" fontId="22" fillId="32" borderId="19" xfId="0" applyFont="1" applyFill="1" applyBorder="1" applyAlignment="1">
      <alignment horizontal="left" vertical="center"/>
    </xf>
    <xf numFmtId="0" fontId="23" fillId="32" borderId="19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2" fontId="36" fillId="32" borderId="19" xfId="0" applyNumberFormat="1" applyFont="1" applyFill="1" applyBorder="1" applyAlignment="1">
      <alignment horizontal="center"/>
    </xf>
    <xf numFmtId="0" fontId="21" fillId="32" borderId="11" xfId="0" applyFont="1" applyFill="1" applyBorder="1" applyAlignment="1">
      <alignment horizontal="center" vertical="center"/>
    </xf>
    <xf numFmtId="0" fontId="22" fillId="32" borderId="11" xfId="0" applyFont="1" applyFill="1" applyBorder="1" applyAlignment="1">
      <alignment horizontal="center"/>
    </xf>
    <xf numFmtId="0" fontId="22" fillId="32" borderId="11" xfId="0" applyFont="1" applyFill="1" applyBorder="1" applyAlignment="1">
      <alignment horizontal="left"/>
    </xf>
    <xf numFmtId="0" fontId="1" fillId="32" borderId="56" xfId="0" applyFont="1" applyFill="1" applyBorder="1" applyAlignment="1">
      <alignment horizontal="center" vertical="center"/>
    </xf>
    <xf numFmtId="2" fontId="36" fillId="32" borderId="23" xfId="0" applyNumberFormat="1" applyFont="1" applyFill="1" applyBorder="1" applyAlignment="1">
      <alignment horizontal="center"/>
    </xf>
    <xf numFmtId="0" fontId="21" fillId="32" borderId="23" xfId="0" applyFont="1" applyFill="1" applyBorder="1" applyAlignment="1">
      <alignment horizontal="center" vertical="center"/>
    </xf>
    <xf numFmtId="0" fontId="23" fillId="32" borderId="23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21" fillId="32" borderId="20" xfId="0" applyFont="1" applyFill="1" applyBorder="1" applyAlignment="1">
      <alignment horizontal="center" vertical="center"/>
    </xf>
    <xf numFmtId="0" fontId="23" fillId="32" borderId="20" xfId="0" applyFont="1" applyFill="1" applyBorder="1" applyAlignment="1">
      <alignment horizontal="center" vertical="center"/>
    </xf>
    <xf numFmtId="0" fontId="1" fillId="32" borderId="75" xfId="0" applyFont="1" applyFill="1" applyBorder="1" applyAlignment="1">
      <alignment horizontal="center" vertical="center"/>
    </xf>
    <xf numFmtId="0" fontId="23" fillId="32" borderId="11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left" vertical="center"/>
    </xf>
    <xf numFmtId="0" fontId="23" fillId="35" borderId="13" xfId="0" applyFont="1" applyFill="1" applyBorder="1" applyAlignment="1">
      <alignment horizontal="center" vertical="center"/>
    </xf>
    <xf numFmtId="0" fontId="1" fillId="35" borderId="48" xfId="0" applyFont="1" applyFill="1" applyBorder="1" applyAlignment="1">
      <alignment horizontal="center" vertical="center"/>
    </xf>
    <xf numFmtId="2" fontId="36" fillId="35" borderId="13" xfId="0" applyNumberFormat="1" applyFont="1" applyFill="1" applyBorder="1" applyAlignment="1">
      <alignment horizontal="center"/>
    </xf>
    <xf numFmtId="0" fontId="21" fillId="35" borderId="19" xfId="0" applyFont="1" applyFill="1" applyBorder="1" applyAlignment="1">
      <alignment horizontal="center" vertical="center"/>
    </xf>
    <xf numFmtId="0" fontId="22" fillId="35" borderId="19" xfId="0" applyFont="1" applyFill="1" applyBorder="1" applyAlignment="1">
      <alignment horizontal="center" vertical="center"/>
    </xf>
    <xf numFmtId="0" fontId="22" fillId="35" borderId="19" xfId="0" applyFont="1" applyFill="1" applyBorder="1" applyAlignment="1">
      <alignment horizontal="left" vertical="center"/>
    </xf>
    <xf numFmtId="0" fontId="23" fillId="35" borderId="19" xfId="0" applyFont="1" applyFill="1" applyBorder="1" applyAlignment="1">
      <alignment horizontal="center" vertical="center"/>
    </xf>
    <xf numFmtId="0" fontId="1" fillId="35" borderId="50" xfId="0" applyFont="1" applyFill="1" applyBorder="1" applyAlignment="1">
      <alignment horizontal="center" vertical="center"/>
    </xf>
    <xf numFmtId="2" fontId="36" fillId="35" borderId="19" xfId="0" applyNumberFormat="1" applyFont="1" applyFill="1" applyBorder="1" applyAlignment="1">
      <alignment horizontal="center"/>
    </xf>
    <xf numFmtId="0" fontId="22" fillId="35" borderId="11" xfId="0" applyFont="1" applyFill="1" applyBorder="1" applyAlignment="1">
      <alignment horizontal="center"/>
    </xf>
    <xf numFmtId="0" fontId="22" fillId="35" borderId="11" xfId="0" applyFont="1" applyFill="1" applyBorder="1" applyAlignment="1">
      <alignment horizontal="left"/>
    </xf>
    <xf numFmtId="2" fontId="36" fillId="35" borderId="23" xfId="0" applyNumberFormat="1" applyFont="1" applyFill="1" applyBorder="1" applyAlignment="1">
      <alignment horizontal="center"/>
    </xf>
    <xf numFmtId="0" fontId="21" fillId="35" borderId="23" xfId="0" applyFont="1" applyFill="1" applyBorder="1" applyAlignment="1">
      <alignment horizontal="center" vertical="center"/>
    </xf>
    <xf numFmtId="0" fontId="23" fillId="35" borderId="23" xfId="0" applyFont="1" applyFill="1" applyBorder="1" applyAlignment="1">
      <alignment horizontal="center" vertical="center"/>
    </xf>
    <xf numFmtId="0" fontId="1" fillId="35" borderId="41" xfId="0" applyFont="1" applyFill="1" applyBorder="1" applyAlignment="1">
      <alignment horizontal="center" vertical="center"/>
    </xf>
    <xf numFmtId="0" fontId="21" fillId="35" borderId="20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1" fillId="35" borderId="75" xfId="0" applyFont="1" applyFill="1" applyBorder="1" applyAlignment="1">
      <alignment horizontal="center" vertical="center"/>
    </xf>
    <xf numFmtId="1" fontId="68" fillId="0" borderId="26" xfId="0" applyNumberFormat="1" applyFont="1" applyBorder="1" applyAlignment="1">
      <alignment horizontal="center"/>
    </xf>
    <xf numFmtId="2" fontId="24" fillId="36" borderId="9" xfId="0" applyNumberFormat="1" applyFont="1" applyFill="1" applyBorder="1" applyAlignment="1">
      <alignment horizontal="center"/>
    </xf>
    <xf numFmtId="2" fontId="24" fillId="37" borderId="9" xfId="0" applyNumberFormat="1" applyFont="1" applyFill="1" applyBorder="1" applyAlignment="1">
      <alignment horizontal="center"/>
    </xf>
    <xf numFmtId="2" fontId="24" fillId="36" borderId="16" xfId="0" applyNumberFormat="1" applyFont="1" applyFill="1" applyBorder="1" applyAlignment="1">
      <alignment horizontal="center"/>
    </xf>
    <xf numFmtId="2" fontId="24" fillId="37" borderId="16" xfId="0" applyNumberFormat="1" applyFont="1" applyFill="1" applyBorder="1" applyAlignment="1">
      <alignment horizontal="center"/>
    </xf>
    <xf numFmtId="2" fontId="24" fillId="36" borderId="34" xfId="0" applyNumberFormat="1" applyFont="1" applyFill="1" applyBorder="1" applyAlignment="1">
      <alignment horizontal="center"/>
    </xf>
    <xf numFmtId="2" fontId="24" fillId="37" borderId="26" xfId="0" applyNumberFormat="1" applyFont="1" applyFill="1" applyBorder="1" applyAlignment="1">
      <alignment horizontal="center"/>
    </xf>
    <xf numFmtId="1" fontId="24" fillId="14" borderId="34" xfId="0" applyNumberFormat="1" applyFont="1" applyFill="1" applyBorder="1" applyAlignment="1">
      <alignment horizontal="center"/>
    </xf>
    <xf numFmtId="0" fontId="48" fillId="0" borderId="1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/>
    </xf>
    <xf numFmtId="0" fontId="74" fillId="0" borderId="0" xfId="0" quotePrefix="1" applyFont="1" applyAlignment="1">
      <alignment horizontal="left" vertical="center"/>
    </xf>
    <xf numFmtId="0" fontId="82" fillId="0" borderId="0" xfId="0" quotePrefix="1" applyFont="1" applyAlignment="1">
      <alignment vertical="center"/>
    </xf>
    <xf numFmtId="0" fontId="16" fillId="0" borderId="92" xfId="0" applyFont="1" applyBorder="1"/>
    <xf numFmtId="49" fontId="68" fillId="0" borderId="16" xfId="0" applyNumberFormat="1" applyFont="1" applyBorder="1" applyAlignment="1">
      <alignment horizontal="center" vertical="center"/>
    </xf>
    <xf numFmtId="1" fontId="68" fillId="0" borderId="16" xfId="0" applyNumberFormat="1" applyFont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86" fillId="0" borderId="16" xfId="0" applyNumberFormat="1" applyFont="1" applyBorder="1"/>
    <xf numFmtId="1" fontId="84" fillId="0" borderId="16" xfId="0" applyNumberFormat="1" applyFont="1" applyBorder="1" applyAlignment="1">
      <alignment horizontal="left"/>
    </xf>
    <xf numFmtId="14" fontId="86" fillId="0" borderId="16" xfId="0" applyNumberFormat="1" applyFont="1" applyBorder="1" applyAlignment="1">
      <alignment horizontal="center"/>
    </xf>
    <xf numFmtId="1" fontId="86" fillId="0" borderId="16" xfId="0" applyNumberFormat="1" applyFont="1" applyBorder="1" applyAlignment="1">
      <alignment horizontal="center"/>
    </xf>
    <xf numFmtId="1" fontId="85" fillId="0" borderId="16" xfId="0" applyNumberFormat="1" applyFont="1" applyBorder="1" applyAlignment="1">
      <alignment horizontal="center" vertical="center"/>
    </xf>
    <xf numFmtId="0" fontId="28" fillId="0" borderId="27" xfId="0" applyFont="1" applyBorder="1" applyAlignment="1">
      <alignment horizontal="left"/>
    </xf>
    <xf numFmtId="0" fontId="1" fillId="5" borderId="29" xfId="0" applyFont="1" applyFill="1" applyBorder="1" applyAlignment="1">
      <alignment horizontal="center"/>
    </xf>
    <xf numFmtId="0" fontId="23" fillId="0" borderId="29" xfId="0" applyFont="1" applyBorder="1" applyAlignment="1">
      <alignment horizontal="center"/>
    </xf>
    <xf numFmtId="1" fontId="24" fillId="13" borderId="26" xfId="0" applyNumberFormat="1" applyFont="1" applyFill="1" applyBorder="1" applyAlignment="1">
      <alignment horizontal="center"/>
    </xf>
    <xf numFmtId="1" fontId="24" fillId="14" borderId="26" xfId="0" applyNumberFormat="1" applyFont="1" applyFill="1" applyBorder="1" applyAlignment="1">
      <alignment horizontal="center"/>
    </xf>
    <xf numFmtId="2" fontId="24" fillId="36" borderId="26" xfId="0" applyNumberFormat="1" applyFont="1" applyFill="1" applyBorder="1" applyAlignment="1">
      <alignment horizontal="center"/>
    </xf>
    <xf numFmtId="0" fontId="51" fillId="0" borderId="27" xfId="0" applyFont="1" applyBorder="1" applyAlignment="1">
      <alignment horizontal="center" vertical="center"/>
    </xf>
    <xf numFmtId="1" fontId="24" fillId="13" borderId="29" xfId="0" applyNumberFormat="1" applyFont="1" applyFill="1" applyBorder="1" applyAlignment="1">
      <alignment horizontal="center"/>
    </xf>
    <xf numFmtId="1" fontId="24" fillId="14" borderId="29" xfId="0" applyNumberFormat="1" applyFont="1" applyFill="1" applyBorder="1" applyAlignment="1">
      <alignment horizontal="center"/>
    </xf>
    <xf numFmtId="0" fontId="51" fillId="0" borderId="30" xfId="0" applyFont="1" applyBorder="1" applyAlignment="1">
      <alignment horizontal="center" vertical="center"/>
    </xf>
    <xf numFmtId="2" fontId="18" fillId="8" borderId="87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3" fillId="5" borderId="13" xfId="0" applyFont="1" applyFill="1" applyBorder="1" applyAlignment="1">
      <alignment vertical="center"/>
    </xf>
    <xf numFmtId="0" fontId="23" fillId="5" borderId="19" xfId="0" applyFont="1" applyFill="1" applyBorder="1" applyAlignment="1">
      <alignment vertical="center"/>
    </xf>
    <xf numFmtId="0" fontId="23" fillId="5" borderId="11" xfId="0" applyFont="1" applyFill="1" applyBorder="1"/>
    <xf numFmtId="0" fontId="23" fillId="32" borderId="13" xfId="0" applyFont="1" applyFill="1" applyBorder="1" applyAlignment="1">
      <alignment vertical="center"/>
    </xf>
    <xf numFmtId="0" fontId="23" fillId="32" borderId="19" xfId="0" applyFont="1" applyFill="1" applyBorder="1" applyAlignment="1">
      <alignment vertical="center"/>
    </xf>
    <xf numFmtId="0" fontId="23" fillId="32" borderId="11" xfId="0" applyFont="1" applyFill="1" applyBorder="1"/>
    <xf numFmtId="0" fontId="23" fillId="35" borderId="13" xfId="0" applyFont="1" applyFill="1" applyBorder="1" applyAlignment="1">
      <alignment vertical="center"/>
    </xf>
    <xf numFmtId="0" fontId="23" fillId="35" borderId="19" xfId="0" applyFont="1" applyFill="1" applyBorder="1" applyAlignment="1">
      <alignment vertical="center"/>
    </xf>
    <xf numFmtId="0" fontId="23" fillId="35" borderId="11" xfId="0" applyFont="1" applyFill="1" applyBorder="1"/>
    <xf numFmtId="0" fontId="3" fillId="35" borderId="23" xfId="0" applyFont="1" applyFill="1" applyBorder="1"/>
    <xf numFmtId="0" fontId="34" fillId="0" borderId="16" xfId="0" applyFont="1" applyBorder="1" applyAlignment="1">
      <alignment horizontal="center" vertical="center"/>
    </xf>
    <xf numFmtId="164" fontId="18" fillId="22" borderId="16" xfId="0" applyNumberFormat="1" applyFont="1" applyFill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23" fillId="35" borderId="23" xfId="0" applyFont="1" applyFill="1" applyBorder="1"/>
    <xf numFmtId="164" fontId="18" fillId="22" borderId="26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left"/>
    </xf>
    <xf numFmtId="1" fontId="3" fillId="17" borderId="23" xfId="0" applyNumberFormat="1" applyFont="1" applyFill="1" applyBorder="1" applyAlignment="1">
      <alignment horizontal="center" vertical="center"/>
    </xf>
    <xf numFmtId="1" fontId="15" fillId="17" borderId="23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2" fontId="26" fillId="18" borderId="26" xfId="0" applyNumberFormat="1" applyFont="1" applyFill="1" applyBorder="1" applyAlignment="1">
      <alignment horizontal="center"/>
    </xf>
    <xf numFmtId="2" fontId="26" fillId="18" borderId="29" xfId="0" applyNumberFormat="1" applyFont="1" applyFill="1" applyBorder="1" applyAlignment="1">
      <alignment horizontal="center"/>
    </xf>
    <xf numFmtId="2" fontId="26" fillId="18" borderId="34" xfId="0" applyNumberFormat="1" applyFont="1" applyFill="1" applyBorder="1" applyAlignment="1">
      <alignment horizontal="center"/>
    </xf>
    <xf numFmtId="164" fontId="18" fillId="22" borderId="9" xfId="0" applyNumberFormat="1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23" xfId="0" applyFont="1" applyBorder="1"/>
    <xf numFmtId="0" fontId="1" fillId="32" borderId="23" xfId="0" applyFont="1" applyFill="1" applyBorder="1"/>
    <xf numFmtId="0" fontId="23" fillId="32" borderId="23" xfId="0" applyFont="1" applyFill="1" applyBorder="1"/>
    <xf numFmtId="0" fontId="22" fillId="32" borderId="23" xfId="0" applyFont="1" applyFill="1" applyBorder="1" applyAlignment="1">
      <alignment horizontal="center"/>
    </xf>
    <xf numFmtId="164" fontId="61" fillId="0" borderId="12" xfId="0" applyNumberFormat="1" applyFont="1" applyBorder="1" applyAlignment="1">
      <alignment horizontal="center"/>
    </xf>
    <xf numFmtId="164" fontId="61" fillId="0" borderId="18" xfId="0" applyNumberFormat="1" applyFont="1" applyBorder="1" applyAlignment="1">
      <alignment horizontal="center"/>
    </xf>
    <xf numFmtId="164" fontId="61" fillId="0" borderId="27" xfId="0" applyNumberFormat="1" applyFont="1" applyBorder="1" applyAlignment="1">
      <alignment horizontal="center"/>
    </xf>
    <xf numFmtId="164" fontId="61" fillId="0" borderId="35" xfId="0" applyNumberFormat="1" applyFont="1" applyBorder="1" applyAlignment="1">
      <alignment horizontal="center"/>
    </xf>
    <xf numFmtId="164" fontId="61" fillId="0" borderId="30" xfId="0" applyNumberFormat="1" applyFont="1" applyBorder="1" applyAlignment="1">
      <alignment horizontal="center"/>
    </xf>
    <xf numFmtId="164" fontId="52" fillId="0" borderId="18" xfId="0" applyNumberFormat="1" applyFont="1" applyBorder="1"/>
    <xf numFmtId="164" fontId="52" fillId="0" borderId="27" xfId="0" applyNumberFormat="1" applyFont="1" applyBorder="1"/>
    <xf numFmtId="164" fontId="52" fillId="0" borderId="35" xfId="0" applyNumberFormat="1" applyFont="1" applyBorder="1"/>
    <xf numFmtId="0" fontId="81" fillId="0" borderId="69" xfId="0" applyFont="1" applyBorder="1" applyAlignment="1">
      <alignment vertical="center"/>
    </xf>
    <xf numFmtId="2" fontId="4" fillId="0" borderId="29" xfId="0" applyNumberFormat="1" applyFont="1" applyBorder="1" applyAlignment="1">
      <alignment horizontal="center"/>
    </xf>
    <xf numFmtId="2" fontId="4" fillId="0" borderId="88" xfId="0" applyNumberFormat="1" applyFont="1" applyBorder="1" applyAlignment="1">
      <alignment horizontal="center"/>
    </xf>
    <xf numFmtId="2" fontId="4" fillId="0" borderId="60" xfId="0" applyNumberFormat="1" applyFont="1" applyBorder="1" applyAlignment="1">
      <alignment horizontal="center"/>
    </xf>
    <xf numFmtId="2" fontId="4" fillId="0" borderId="97" xfId="0" applyNumberFormat="1" applyFont="1" applyBorder="1" applyAlignment="1">
      <alignment horizontal="center"/>
    </xf>
    <xf numFmtId="2" fontId="4" fillId="0" borderId="81" xfId="0" applyNumberFormat="1" applyFont="1" applyBorder="1" applyAlignment="1">
      <alignment horizontal="center"/>
    </xf>
    <xf numFmtId="2" fontId="4" fillId="0" borderId="29" xfId="0" applyNumberFormat="1" applyFont="1" applyBorder="1" applyAlignment="1">
      <alignment horizontal="center" vertical="center"/>
    </xf>
    <xf numFmtId="2" fontId="4" fillId="0" borderId="88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/>
    </xf>
    <xf numFmtId="2" fontId="2" fillId="0" borderId="81" xfId="0" applyNumberFormat="1" applyFont="1" applyBorder="1" applyAlignment="1">
      <alignment horizontal="center"/>
    </xf>
    <xf numFmtId="0" fontId="43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52" fillId="0" borderId="0" xfId="0" applyFont="1"/>
    <xf numFmtId="0" fontId="89" fillId="0" borderId="0" xfId="0" applyFont="1"/>
    <xf numFmtId="0" fontId="25" fillId="0" borderId="12" xfId="0" applyFont="1" applyBorder="1"/>
    <xf numFmtId="0" fontId="25" fillId="0" borderId="18" xfId="0" applyFont="1" applyBorder="1"/>
    <xf numFmtId="0" fontId="25" fillId="0" borderId="27" xfId="0" applyFont="1" applyBorder="1"/>
    <xf numFmtId="0" fontId="25" fillId="0" borderId="35" xfId="0" applyFont="1" applyBorder="1"/>
    <xf numFmtId="164" fontId="23" fillId="0" borderId="9" xfId="0" applyNumberFormat="1" applyFont="1" applyBorder="1" applyAlignment="1">
      <alignment horizontal="center" vertical="center"/>
    </xf>
    <xf numFmtId="164" fontId="23" fillId="0" borderId="16" xfId="0" applyNumberFormat="1" applyFont="1" applyBorder="1" applyAlignment="1">
      <alignment horizontal="center" vertical="center"/>
    </xf>
    <xf numFmtId="164" fontId="23" fillId="0" borderId="26" xfId="0" applyNumberFormat="1" applyFont="1" applyBorder="1" applyAlignment="1">
      <alignment horizontal="center" vertical="center"/>
    </xf>
    <xf numFmtId="164" fontId="23" fillId="0" borderId="34" xfId="0" applyNumberFormat="1" applyFont="1" applyBorder="1" applyAlignment="1">
      <alignment horizontal="center" vertical="center"/>
    </xf>
    <xf numFmtId="164" fontId="23" fillId="0" borderId="29" xfId="0" applyNumberFormat="1" applyFont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" fontId="49" fillId="19" borderId="26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2" fontId="27" fillId="0" borderId="30" xfId="0" applyNumberFormat="1" applyFont="1" applyBorder="1" applyAlignment="1">
      <alignment vertical="center"/>
    </xf>
    <xf numFmtId="0" fontId="3" fillId="0" borderId="34" xfId="0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0" fontId="20" fillId="0" borderId="27" xfId="0" applyFont="1" applyBorder="1"/>
    <xf numFmtId="0" fontId="4" fillId="0" borderId="29" xfId="0" applyFont="1" applyBorder="1" applyAlignment="1">
      <alignment horizontal="center" vertical="center"/>
    </xf>
    <xf numFmtId="1" fontId="4" fillId="0" borderId="60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/>
    </xf>
    <xf numFmtId="1" fontId="6" fillId="19" borderId="29" xfId="0" applyNumberFormat="1" applyFont="1" applyFill="1" applyBorder="1" applyAlignment="1">
      <alignment horizontal="center" vertical="center" wrapText="1"/>
    </xf>
    <xf numFmtId="1" fontId="15" fillId="0" borderId="30" xfId="0" applyNumberFormat="1" applyFont="1" applyBorder="1" applyAlignment="1">
      <alignment vertical="center" wrapText="1"/>
    </xf>
    <xf numFmtId="1" fontId="15" fillId="0" borderId="27" xfId="0" applyNumberFormat="1" applyFont="1" applyBorder="1" applyAlignment="1">
      <alignment vertical="center" wrapText="1"/>
    </xf>
    <xf numFmtId="164" fontId="18" fillId="22" borderId="43" xfId="0" applyNumberFormat="1" applyFont="1" applyFill="1" applyBorder="1"/>
    <xf numFmtId="164" fontId="18" fillId="22" borderId="9" xfId="0" applyNumberFormat="1" applyFont="1" applyFill="1" applyBorder="1"/>
    <xf numFmtId="164" fontId="18" fillId="22" borderId="87" xfId="0" applyNumberFormat="1" applyFont="1" applyFill="1" applyBorder="1"/>
    <xf numFmtId="164" fontId="18" fillId="22" borderId="29" xfId="0" applyNumberFormat="1" applyFont="1" applyFill="1" applyBorder="1"/>
    <xf numFmtId="164" fontId="18" fillId="22" borderId="96" xfId="0" applyNumberFormat="1" applyFont="1" applyFill="1" applyBorder="1"/>
    <xf numFmtId="164" fontId="18" fillId="22" borderId="60" xfId="0" applyNumberFormat="1" applyFont="1" applyFill="1" applyBorder="1"/>
    <xf numFmtId="2" fontId="18" fillId="40" borderId="16" xfId="0" applyNumberFormat="1" applyFont="1" applyFill="1" applyBorder="1" applyAlignment="1">
      <alignment horizontal="center" vertical="center"/>
    </xf>
    <xf numFmtId="164" fontId="18" fillId="40" borderId="16" xfId="0" applyNumberFormat="1" applyFont="1" applyFill="1" applyBorder="1" applyAlignment="1">
      <alignment horizontal="center" vertical="center"/>
    </xf>
    <xf numFmtId="2" fontId="18" fillId="22" borderId="60" xfId="0" applyNumberFormat="1" applyFont="1" applyFill="1" applyBorder="1" applyAlignment="1">
      <alignment horizontal="center" vertical="center"/>
    </xf>
    <xf numFmtId="1" fontId="42" fillId="0" borderId="92" xfId="0" applyNumberFormat="1" applyFont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/>
    </xf>
    <xf numFmtId="2" fontId="4" fillId="0" borderId="16" xfId="0" applyNumberFormat="1" applyFont="1" applyBorder="1" applyAlignment="1">
      <alignment horizontal="center" vertical="center"/>
    </xf>
    <xf numFmtId="0" fontId="68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68" fillId="0" borderId="16" xfId="0" applyFont="1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68" fillId="0" borderId="26" xfId="0" applyFon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68" fillId="0" borderId="29" xfId="0" applyFont="1" applyBorder="1" applyAlignment="1">
      <alignment horizontal="center"/>
    </xf>
    <xf numFmtId="2" fontId="2" fillId="0" borderId="60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0" fontId="25" fillId="0" borderId="92" xfId="0" applyFont="1" applyBorder="1"/>
    <xf numFmtId="0" fontId="68" fillId="0" borderId="34" xfId="0" applyFont="1" applyBorder="1" applyAlignment="1">
      <alignment horizontal="center"/>
    </xf>
    <xf numFmtId="164" fontId="43" fillId="31" borderId="84" xfId="0" applyNumberFormat="1" applyFont="1" applyFill="1" applyBorder="1" applyAlignment="1">
      <alignment horizontal="center"/>
    </xf>
    <xf numFmtId="164" fontId="43" fillId="31" borderId="81" xfId="0" applyNumberFormat="1" applyFont="1" applyFill="1" applyBorder="1" applyAlignment="1">
      <alignment horizontal="center"/>
    </xf>
    <xf numFmtId="164" fontId="43" fillId="31" borderId="86" xfId="0" applyNumberFormat="1" applyFont="1" applyFill="1" applyBorder="1" applyAlignment="1">
      <alignment horizontal="center"/>
    </xf>
    <xf numFmtId="164" fontId="43" fillId="31" borderId="62" xfId="0" applyNumberFormat="1" applyFont="1" applyFill="1" applyBorder="1" applyAlignment="1">
      <alignment horizontal="center"/>
    </xf>
    <xf numFmtId="164" fontId="43" fillId="31" borderId="88" xfId="0" applyNumberFormat="1" applyFont="1" applyFill="1" applyBorder="1" applyAlignment="1">
      <alignment horizontal="center"/>
    </xf>
    <xf numFmtId="1" fontId="52" fillId="31" borderId="86" xfId="0" applyNumberFormat="1" applyFont="1" applyFill="1" applyBorder="1"/>
    <xf numFmtId="1" fontId="52" fillId="31" borderId="81" xfId="0" applyNumberFormat="1" applyFont="1" applyFill="1" applyBorder="1"/>
    <xf numFmtId="1" fontId="52" fillId="31" borderId="62" xfId="0" applyNumberFormat="1" applyFont="1" applyFill="1" applyBorder="1"/>
    <xf numFmtId="2" fontId="24" fillId="36" borderId="29" xfId="0" applyNumberFormat="1" applyFont="1" applyFill="1" applyBorder="1" applyAlignment="1">
      <alignment horizontal="center"/>
    </xf>
    <xf numFmtId="2" fontId="24" fillId="37" borderId="29" xfId="0" applyNumberFormat="1" applyFont="1" applyFill="1" applyBorder="1" applyAlignment="1">
      <alignment horizontal="center"/>
    </xf>
    <xf numFmtId="2" fontId="24" fillId="37" borderId="34" xfId="0" applyNumberFormat="1" applyFont="1" applyFill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2" fillId="0" borderId="9" xfId="0" applyFont="1" applyBorder="1"/>
    <xf numFmtId="0" fontId="2" fillId="0" borderId="29" xfId="0" applyFont="1" applyBorder="1"/>
    <xf numFmtId="0" fontId="2" fillId="0" borderId="60" xfId="0" applyFont="1" applyBorder="1"/>
    <xf numFmtId="0" fontId="2" fillId="0" borderId="16" xfId="0" applyFont="1" applyBorder="1"/>
    <xf numFmtId="1" fontId="90" fillId="0" borderId="0" xfId="0" applyNumberFormat="1" applyFont="1" applyAlignment="1">
      <alignment horizontal="center" vertical="center"/>
    </xf>
    <xf numFmtId="0" fontId="28" fillId="0" borderId="16" xfId="0" applyFont="1" applyBorder="1" applyAlignment="1">
      <alignment horizontal="center"/>
    </xf>
    <xf numFmtId="164" fontId="88" fillId="39" borderId="69" xfId="0" applyNumberFormat="1" applyFont="1" applyFill="1" applyBorder="1" applyAlignment="1">
      <alignment horizontal="right" vertical="center"/>
    </xf>
    <xf numFmtId="165" fontId="18" fillId="22" borderId="43" xfId="0" applyNumberFormat="1" applyFont="1" applyFill="1" applyBorder="1" applyAlignment="1">
      <alignment horizontal="center" vertical="center"/>
    </xf>
    <xf numFmtId="165" fontId="18" fillId="22" borderId="9" xfId="0" applyNumberFormat="1" applyFont="1" applyFill="1" applyBorder="1" applyAlignment="1">
      <alignment horizontal="center" vertical="center"/>
    </xf>
    <xf numFmtId="165" fontId="18" fillId="22" borderId="31" xfId="0" applyNumberFormat="1" applyFont="1" applyFill="1" applyBorder="1" applyAlignment="1">
      <alignment horizontal="center" vertical="center"/>
    </xf>
    <xf numFmtId="165" fontId="18" fillId="22" borderId="16" xfId="0" applyNumberFormat="1" applyFont="1" applyFill="1" applyBorder="1"/>
    <xf numFmtId="165" fontId="18" fillId="22" borderId="16" xfId="0" applyNumberFormat="1" applyFont="1" applyFill="1" applyBorder="1" applyAlignment="1">
      <alignment horizontal="center" vertical="center"/>
    </xf>
    <xf numFmtId="165" fontId="87" fillId="22" borderId="16" xfId="0" applyNumberFormat="1" applyFont="1" applyFill="1" applyBorder="1" applyAlignment="1">
      <alignment horizontal="center" vertical="center"/>
    </xf>
    <xf numFmtId="165" fontId="18" fillId="22" borderId="34" xfId="0" applyNumberFormat="1" applyFont="1" applyFill="1" applyBorder="1" applyAlignment="1">
      <alignment horizontal="center" vertical="center"/>
    </xf>
    <xf numFmtId="165" fontId="18" fillId="22" borderId="33" xfId="0" applyNumberFormat="1" applyFont="1" applyFill="1" applyBorder="1" applyAlignment="1">
      <alignment horizontal="center" vertical="center"/>
    </xf>
    <xf numFmtId="0" fontId="28" fillId="0" borderId="92" xfId="0" applyFont="1" applyBorder="1" applyAlignment="1">
      <alignment horizontal="left"/>
    </xf>
    <xf numFmtId="0" fontId="28" fillId="0" borderId="18" xfId="0" applyFont="1" applyBorder="1" applyAlignment="1">
      <alignment horizontal="left" vertical="center"/>
    </xf>
    <xf numFmtId="0" fontId="28" fillId="0" borderId="18" xfId="0" quotePrefix="1" applyFont="1" applyBorder="1" applyAlignment="1">
      <alignment horizontal="left" vertical="center"/>
    </xf>
    <xf numFmtId="0" fontId="28" fillId="0" borderId="27" xfId="0" applyFont="1" applyBorder="1" applyAlignment="1">
      <alignment horizontal="left" vertical="center"/>
    </xf>
    <xf numFmtId="0" fontId="28" fillId="0" borderId="18" xfId="0" applyFont="1" applyBorder="1"/>
    <xf numFmtId="0" fontId="69" fillId="0" borderId="0" xfId="0" applyFont="1"/>
    <xf numFmtId="0" fontId="2" fillId="0" borderId="88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33" fillId="0" borderId="0" xfId="0" applyFont="1" applyAlignment="1">
      <alignment horizontal="left" vertical="center" wrapText="1"/>
    </xf>
    <xf numFmtId="0" fontId="17" fillId="21" borderId="83" xfId="0" applyFont="1" applyFill="1" applyBorder="1" applyAlignment="1">
      <alignment horizontal="center" vertical="center" wrapText="1"/>
    </xf>
    <xf numFmtId="0" fontId="17" fillId="21" borderId="19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left"/>
    </xf>
    <xf numFmtId="0" fontId="0" fillId="0" borderId="0" xfId="0" applyAlignment="1"/>
    <xf numFmtId="1" fontId="41" fillId="38" borderId="0" xfId="0" applyNumberFormat="1" applyFont="1" applyFill="1" applyAlignment="1">
      <alignment vertical="center" wrapText="1"/>
    </xf>
    <xf numFmtId="164" fontId="18" fillId="40" borderId="87" xfId="0" applyNumberFormat="1" applyFont="1" applyFill="1" applyBorder="1"/>
    <xf numFmtId="164" fontId="18" fillId="40" borderId="29" xfId="0" applyNumberFormat="1" applyFont="1" applyFill="1" applyBorder="1"/>
    <xf numFmtId="165" fontId="18" fillId="40" borderId="16" xfId="0" applyNumberFormat="1" applyFont="1" applyFill="1" applyBorder="1" applyAlignment="1">
      <alignment horizontal="center" vertical="center"/>
    </xf>
    <xf numFmtId="165" fontId="18" fillId="40" borderId="31" xfId="0" applyNumberFormat="1" applyFont="1" applyFill="1" applyBorder="1" applyAlignment="1">
      <alignment horizontal="center" vertical="center"/>
    </xf>
    <xf numFmtId="2" fontId="18" fillId="40" borderId="31" xfId="0" applyNumberFormat="1" applyFont="1" applyFill="1" applyBorder="1" applyAlignment="1">
      <alignment horizontal="center" vertical="center"/>
    </xf>
    <xf numFmtId="0" fontId="92" fillId="40" borderId="69" xfId="0" applyFont="1" applyFill="1" applyBorder="1" applyAlignment="1">
      <alignment vertical="center"/>
    </xf>
    <xf numFmtId="0" fontId="17" fillId="21" borderId="105" xfId="0" applyFont="1" applyFill="1" applyBorder="1" applyAlignment="1">
      <alignment horizontal="center" vertical="center" wrapText="1"/>
    </xf>
    <xf numFmtId="0" fontId="0" fillId="41" borderId="0" xfId="0" applyFill="1"/>
    <xf numFmtId="0" fontId="33" fillId="42" borderId="0" xfId="0" applyFont="1" applyFill="1" applyAlignment="1">
      <alignment horizontal="left" vertical="center" wrapText="1"/>
    </xf>
    <xf numFmtId="0" fontId="93" fillId="0" borderId="0" xfId="0" applyFont="1" applyAlignment="1">
      <alignment vertical="center"/>
    </xf>
    <xf numFmtId="1" fontId="3" fillId="0" borderId="0" xfId="0" applyNumberFormat="1" applyFont="1" applyAlignment="1">
      <alignment horizontal="center" vertical="center" wrapText="1"/>
    </xf>
    <xf numFmtId="0" fontId="94" fillId="0" borderId="0" xfId="0" applyFont="1"/>
    <xf numFmtId="164" fontId="24" fillId="11" borderId="107" xfId="0" applyNumberFormat="1" applyFont="1" applyFill="1" applyBorder="1" applyAlignment="1">
      <alignment horizontal="center"/>
    </xf>
    <xf numFmtId="164" fontId="24" fillId="11" borderId="44" xfId="0" applyNumberFormat="1" applyFont="1" applyFill="1" applyBorder="1" applyAlignment="1">
      <alignment horizontal="center"/>
    </xf>
    <xf numFmtId="164" fontId="24" fillId="11" borderId="52" xfId="0" applyNumberFormat="1" applyFont="1" applyFill="1" applyBorder="1" applyAlignment="1">
      <alignment horizontal="center"/>
    </xf>
    <xf numFmtId="164" fontId="24" fillId="11" borderId="57" xfId="0" applyNumberFormat="1" applyFont="1" applyFill="1" applyBorder="1" applyAlignment="1">
      <alignment horizontal="center"/>
    </xf>
    <xf numFmtId="164" fontId="24" fillId="11" borderId="108" xfId="0" applyNumberFormat="1" applyFont="1" applyFill="1" applyBorder="1" applyAlignment="1">
      <alignment horizontal="center"/>
    </xf>
    <xf numFmtId="164" fontId="52" fillId="24" borderId="57" xfId="0" applyNumberFormat="1" applyFont="1" applyFill="1" applyBorder="1"/>
    <xf numFmtId="164" fontId="61" fillId="0" borderId="43" xfId="0" applyNumberFormat="1" applyFont="1" applyBorder="1" applyAlignment="1">
      <alignment horizontal="center"/>
    </xf>
    <xf numFmtId="164" fontId="61" fillId="0" borderId="31" xfId="0" applyNumberFormat="1" applyFont="1" applyBorder="1" applyAlignment="1">
      <alignment horizontal="center"/>
    </xf>
    <xf numFmtId="164" fontId="61" fillId="0" borderId="32" xfId="0" applyNumberFormat="1" applyFont="1" applyBorder="1" applyAlignment="1">
      <alignment horizontal="center"/>
    </xf>
    <xf numFmtId="164" fontId="61" fillId="0" borderId="33" xfId="0" applyNumberFormat="1" applyFont="1" applyBorder="1" applyAlignment="1">
      <alignment horizontal="center"/>
    </xf>
    <xf numFmtId="164" fontId="61" fillId="0" borderId="87" xfId="0" applyNumberFormat="1" applyFont="1" applyBorder="1" applyAlignment="1">
      <alignment horizontal="center"/>
    </xf>
    <xf numFmtId="164" fontId="52" fillId="0" borderId="31" xfId="0" applyNumberFormat="1" applyFont="1" applyBorder="1"/>
    <xf numFmtId="164" fontId="52" fillId="0" borderId="32" xfId="0" applyNumberFormat="1" applyFont="1" applyBorder="1"/>
    <xf numFmtId="164" fontId="52" fillId="0" borderId="33" xfId="0" applyNumberFormat="1" applyFont="1" applyBorder="1"/>
    <xf numFmtId="0" fontId="18" fillId="0" borderId="109" xfId="0" applyFont="1" applyBorder="1" applyAlignment="1">
      <alignment horizontal="center" vertical="center"/>
    </xf>
    <xf numFmtId="49" fontId="68" fillId="0" borderId="29" xfId="0" applyNumberFormat="1" applyFont="1" applyBorder="1" applyAlignment="1">
      <alignment horizontal="center"/>
    </xf>
    <xf numFmtId="1" fontId="1" fillId="0" borderId="60" xfId="0" applyNumberFormat="1" applyFont="1" applyBorder="1" applyAlignment="1">
      <alignment horizontal="center" vertical="center" wrapText="1"/>
    </xf>
    <xf numFmtId="1" fontId="49" fillId="19" borderId="29" xfId="0" applyNumberFormat="1" applyFont="1" applyFill="1" applyBorder="1" applyAlignment="1">
      <alignment horizontal="center" vertical="center" wrapText="1"/>
    </xf>
    <xf numFmtId="1" fontId="15" fillId="0" borderId="92" xfId="0" applyNumberFormat="1" applyFont="1" applyBorder="1" applyAlignment="1">
      <alignment horizontal="center" vertical="center" wrapText="1"/>
    </xf>
    <xf numFmtId="49" fontId="68" fillId="0" borderId="34" xfId="0" applyNumberFormat="1" applyFont="1" applyBorder="1" applyAlignment="1">
      <alignment horizontal="center"/>
    </xf>
    <xf numFmtId="1" fontId="49" fillId="19" borderId="34" xfId="0" applyNumberFormat="1" applyFont="1" applyFill="1" applyBorder="1" applyAlignment="1">
      <alignment horizontal="center" vertical="center" wrapText="1"/>
    </xf>
    <xf numFmtId="1" fontId="15" fillId="0" borderId="35" xfId="0" applyNumberFormat="1" applyFont="1" applyBorder="1" applyAlignment="1">
      <alignment horizontal="center" vertical="center" wrapText="1"/>
    </xf>
    <xf numFmtId="0" fontId="18" fillId="0" borderId="11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 wrapText="1"/>
    </xf>
    <xf numFmtId="1" fontId="15" fillId="0" borderId="30" xfId="0" applyNumberFormat="1" applyFont="1" applyBorder="1" applyAlignment="1">
      <alignment horizontal="center" vertical="center" wrapText="1"/>
    </xf>
    <xf numFmtId="49" fontId="34" fillId="0" borderId="29" xfId="0" applyNumberFormat="1" applyFont="1" applyBorder="1" applyAlignment="1">
      <alignment horizontal="center"/>
    </xf>
    <xf numFmtId="49" fontId="34" fillId="0" borderId="29" xfId="0" applyNumberFormat="1" applyFont="1" applyBorder="1"/>
    <xf numFmtId="0" fontId="71" fillId="0" borderId="29" xfId="0" applyFont="1" applyBorder="1"/>
    <xf numFmtId="0" fontId="4" fillId="0" borderId="9" xfId="0" applyFont="1" applyBorder="1" applyAlignment="1">
      <alignment horizontal="center"/>
    </xf>
    <xf numFmtId="0" fontId="2" fillId="0" borderId="34" xfId="0" applyFont="1" applyBorder="1"/>
    <xf numFmtId="1" fontId="1" fillId="0" borderId="0" xfId="0" applyNumberFormat="1" applyFont="1" applyAlignment="1"/>
    <xf numFmtId="49" fontId="2" fillId="0" borderId="9" xfId="0" applyNumberFormat="1" applyFont="1" applyBorder="1" applyAlignment="1"/>
    <xf numFmtId="49" fontId="2" fillId="0" borderId="16" xfId="0" applyNumberFormat="1" applyFont="1" applyBorder="1" applyAlignment="1"/>
    <xf numFmtId="49" fontId="2" fillId="0" borderId="26" xfId="0" applyNumberFormat="1" applyFont="1" applyBorder="1" applyAlignment="1"/>
    <xf numFmtId="49" fontId="34" fillId="0" borderId="34" xfId="0" applyNumberFormat="1" applyFont="1" applyBorder="1" applyAlignment="1"/>
    <xf numFmtId="49" fontId="34" fillId="0" borderId="29" xfId="0" applyNumberFormat="1" applyFont="1" applyBorder="1" applyAlignment="1"/>
    <xf numFmtId="49" fontId="34" fillId="0" borderId="16" xfId="0" applyNumberFormat="1" applyFont="1" applyBorder="1" applyAlignment="1"/>
    <xf numFmtId="49" fontId="34" fillId="0" borderId="26" xfId="0" applyNumberFormat="1" applyFont="1" applyBorder="1" applyAlignment="1"/>
    <xf numFmtId="49" fontId="83" fillId="0" borderId="16" xfId="0" applyNumberFormat="1" applyFont="1" applyBorder="1" applyAlignment="1"/>
    <xf numFmtId="0" fontId="0" fillId="0" borderId="0" xfId="0" applyAlignment="1">
      <alignment horizontal="left"/>
    </xf>
    <xf numFmtId="1" fontId="3" fillId="0" borderId="0" xfId="0" applyNumberFormat="1" applyFont="1" applyAlignment="1">
      <alignment horizontal="left"/>
    </xf>
    <xf numFmtId="49" fontId="2" fillId="0" borderId="9" xfId="0" applyNumberFormat="1" applyFont="1" applyBorder="1" applyAlignment="1">
      <alignment horizontal="left"/>
    </xf>
    <xf numFmtId="49" fontId="2" fillId="0" borderId="16" xfId="0" applyNumberFormat="1" applyFont="1" applyBorder="1" applyAlignment="1">
      <alignment horizontal="left"/>
    </xf>
    <xf numFmtId="49" fontId="2" fillId="0" borderId="26" xfId="0" applyNumberFormat="1" applyFont="1" applyBorder="1" applyAlignment="1">
      <alignment horizontal="left"/>
    </xf>
    <xf numFmtId="49" fontId="34" fillId="0" borderId="34" xfId="0" applyNumberFormat="1" applyFont="1" applyBorder="1" applyAlignment="1">
      <alignment horizontal="left"/>
    </xf>
    <xf numFmtId="49" fontId="34" fillId="0" borderId="29" xfId="0" applyNumberFormat="1" applyFont="1" applyBorder="1" applyAlignment="1">
      <alignment horizontal="left"/>
    </xf>
    <xf numFmtId="49" fontId="34" fillId="0" borderId="16" xfId="0" applyNumberFormat="1" applyFont="1" applyBorder="1" applyAlignment="1">
      <alignment horizontal="left"/>
    </xf>
    <xf numFmtId="49" fontId="34" fillId="0" borderId="26" xfId="0" applyNumberFormat="1" applyFont="1" applyBorder="1" applyAlignment="1">
      <alignment horizontal="left"/>
    </xf>
    <xf numFmtId="1" fontId="22" fillId="0" borderId="16" xfId="0" applyNumberFormat="1" applyFont="1" applyBorder="1" applyAlignment="1">
      <alignment horizontal="left"/>
    </xf>
    <xf numFmtId="0" fontId="0" fillId="0" borderId="34" xfId="0" applyBorder="1" applyAlignment="1">
      <alignment horizontal="left"/>
    </xf>
    <xf numFmtId="1" fontId="22" fillId="0" borderId="0" xfId="0" applyNumberFormat="1" applyFont="1" applyAlignment="1">
      <alignment horizontal="left"/>
    </xf>
    <xf numFmtId="0" fontId="20" fillId="0" borderId="30" xfId="0" applyFont="1" applyBorder="1"/>
    <xf numFmtId="0" fontId="20" fillId="0" borderId="35" xfId="0" applyFont="1" applyBorder="1"/>
    <xf numFmtId="1" fontId="15" fillId="0" borderId="12" xfId="0" applyNumberFormat="1" applyFont="1" applyBorder="1" applyAlignment="1">
      <alignment vertical="center" wrapText="1"/>
    </xf>
    <xf numFmtId="165" fontId="18" fillId="22" borderId="87" xfId="0" applyNumberFormat="1" applyFont="1" applyFill="1" applyBorder="1" applyAlignment="1">
      <alignment horizontal="center" vertical="center"/>
    </xf>
    <xf numFmtId="165" fontId="18" fillId="22" borderId="29" xfId="0" applyNumberFormat="1" applyFont="1" applyFill="1" applyBorder="1"/>
    <xf numFmtId="165" fontId="18" fillId="22" borderId="29" xfId="0" applyNumberFormat="1" applyFont="1" applyFill="1" applyBorder="1" applyAlignment="1">
      <alignment horizontal="center" vertical="center"/>
    </xf>
    <xf numFmtId="1" fontId="42" fillId="0" borderId="30" xfId="0" applyNumberFormat="1" applyFont="1" applyBorder="1" applyAlignment="1">
      <alignment horizontal="center" vertical="center" wrapText="1"/>
    </xf>
    <xf numFmtId="165" fontId="18" fillId="22" borderId="34" xfId="0" applyNumberFormat="1" applyFont="1" applyFill="1" applyBorder="1"/>
    <xf numFmtId="165" fontId="18" fillId="22" borderId="32" xfId="0" applyNumberFormat="1" applyFont="1" applyFill="1" applyBorder="1" applyAlignment="1">
      <alignment horizontal="center" vertical="center"/>
    </xf>
    <xf numFmtId="165" fontId="18" fillId="22" borderId="26" xfId="0" applyNumberFormat="1" applyFont="1" applyFill="1" applyBorder="1" applyAlignment="1">
      <alignment horizontal="center" vertical="center"/>
    </xf>
    <xf numFmtId="0" fontId="36" fillId="28" borderId="26" xfId="0" applyFont="1" applyFill="1" applyBorder="1" applyAlignment="1">
      <alignment horizontal="center" wrapText="1"/>
    </xf>
    <xf numFmtId="0" fontId="36" fillId="28" borderId="29" xfId="0" applyFont="1" applyFill="1" applyBorder="1" applyAlignment="1">
      <alignment horizontal="center" wrapText="1"/>
    </xf>
    <xf numFmtId="0" fontId="28" fillId="0" borderId="30" xfId="0" applyFont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36" fillId="28" borderId="34" xfId="0" applyFont="1" applyFill="1" applyBorder="1" applyAlignment="1">
      <alignment horizontal="center" wrapText="1"/>
    </xf>
    <xf numFmtId="0" fontId="28" fillId="0" borderId="35" xfId="0" applyFont="1" applyBorder="1" applyAlignment="1">
      <alignment horizontal="left"/>
    </xf>
    <xf numFmtId="0" fontId="4" fillId="0" borderId="60" xfId="0" applyFont="1" applyBorder="1" applyAlignment="1">
      <alignment horizontal="center"/>
    </xf>
    <xf numFmtId="0" fontId="4" fillId="0" borderId="97" xfId="0" applyFont="1" applyBorder="1" applyAlignment="1">
      <alignment horizontal="center"/>
    </xf>
    <xf numFmtId="0" fontId="52" fillId="0" borderId="27" xfId="0" applyFont="1" applyBorder="1" applyAlignment="1">
      <alignment horizontal="left"/>
    </xf>
    <xf numFmtId="0" fontId="4" fillId="0" borderId="84" xfId="0" applyFont="1" applyBorder="1" applyAlignment="1">
      <alignment horizontal="center"/>
    </xf>
    <xf numFmtId="0" fontId="52" fillId="0" borderId="12" xfId="0" applyFont="1" applyBorder="1" applyAlignment="1">
      <alignment horizontal="left"/>
    </xf>
    <xf numFmtId="2" fontId="1" fillId="0" borderId="29" xfId="0" applyNumberFormat="1" applyFont="1" applyBorder="1" applyAlignment="1">
      <alignment horizontal="center" vertical="center"/>
    </xf>
    <xf numFmtId="0" fontId="25" fillId="0" borderId="30" xfId="0" applyFont="1" applyBorder="1"/>
    <xf numFmtId="1" fontId="3" fillId="17" borderId="13" xfId="0" applyNumberFormat="1" applyFont="1" applyFill="1" applyBorder="1" applyAlignment="1">
      <alignment horizontal="center" vertical="center" wrapText="1"/>
    </xf>
    <xf numFmtId="1" fontId="3" fillId="17" borderId="23" xfId="0" applyNumberFormat="1" applyFont="1" applyFill="1" applyBorder="1" applyAlignment="1">
      <alignment horizontal="center" vertical="center" wrapText="1"/>
    </xf>
    <xf numFmtId="1" fontId="3" fillId="17" borderId="49" xfId="0" applyNumberFormat="1" applyFont="1" applyFill="1" applyBorder="1" applyAlignment="1">
      <alignment horizontal="center" vertical="center" wrapText="1"/>
    </xf>
    <xf numFmtId="1" fontId="3" fillId="17" borderId="42" xfId="0" applyNumberFormat="1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7" borderId="48" xfId="0" applyFont="1" applyFill="1" applyBorder="1" applyAlignment="1">
      <alignment horizontal="center" vertical="center"/>
    </xf>
    <xf numFmtId="0" fontId="3" fillId="17" borderId="41" xfId="0" applyFont="1" applyFill="1" applyBorder="1" applyAlignment="1">
      <alignment horizontal="center" vertical="center"/>
    </xf>
    <xf numFmtId="1" fontId="3" fillId="17" borderId="13" xfId="0" applyNumberFormat="1" applyFont="1" applyFill="1" applyBorder="1" applyAlignment="1">
      <alignment horizontal="left" vertical="center"/>
    </xf>
    <xf numFmtId="1" fontId="3" fillId="17" borderId="23" xfId="0" applyNumberFormat="1" applyFont="1" applyFill="1" applyBorder="1" applyAlignment="1">
      <alignment horizontal="left" vertical="center"/>
    </xf>
    <xf numFmtId="1" fontId="3" fillId="17" borderId="13" xfId="0" applyNumberFormat="1" applyFont="1" applyFill="1" applyBorder="1" applyAlignment="1">
      <alignment horizontal="center" vertical="center"/>
    </xf>
    <xf numFmtId="1" fontId="3" fillId="17" borderId="23" xfId="0" applyNumberFormat="1" applyFont="1" applyFill="1" applyBorder="1" applyAlignment="1">
      <alignment horizontal="center" vertical="center"/>
    </xf>
    <xf numFmtId="1" fontId="3" fillId="18" borderId="13" xfId="0" quotePrefix="1" applyNumberFormat="1" applyFont="1" applyFill="1" applyBorder="1" applyAlignment="1">
      <alignment horizontal="center" vertical="center"/>
    </xf>
    <xf numFmtId="1" fontId="3" fillId="17" borderId="65" xfId="0" applyNumberFormat="1" applyFont="1" applyFill="1" applyBorder="1" applyAlignment="1">
      <alignment horizontal="center" vertical="center" wrapText="1"/>
    </xf>
    <xf numFmtId="1" fontId="3" fillId="17" borderId="10" xfId="0" applyNumberFormat="1" applyFont="1" applyFill="1" applyBorder="1" applyAlignment="1">
      <alignment horizontal="center" vertical="center" wrapText="1"/>
    </xf>
    <xf numFmtId="0" fontId="65" fillId="0" borderId="69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76" xfId="0" applyFont="1" applyFill="1" applyBorder="1" applyAlignment="1">
      <alignment horizontal="center" vertical="center"/>
    </xf>
    <xf numFmtId="0" fontId="3" fillId="17" borderId="58" xfId="0" applyFont="1" applyFill="1" applyBorder="1" applyAlignment="1">
      <alignment horizontal="center" vertical="center" wrapText="1"/>
    </xf>
    <xf numFmtId="0" fontId="72" fillId="18" borderId="39" xfId="0" applyFont="1" applyFill="1" applyBorder="1" applyAlignment="1"/>
    <xf numFmtId="0" fontId="3" fillId="17" borderId="65" xfId="0" applyFont="1" applyFill="1" applyBorder="1" applyAlignment="1">
      <alignment horizontal="center" vertical="center"/>
    </xf>
    <xf numFmtId="0" fontId="72" fillId="18" borderId="10" xfId="0" applyFont="1" applyFill="1" applyBorder="1" applyAlignment="1"/>
    <xf numFmtId="0" fontId="3" fillId="17" borderId="17" xfId="0" applyFont="1" applyFill="1" applyBorder="1" applyAlignment="1">
      <alignment horizontal="center" vertical="center"/>
    </xf>
    <xf numFmtId="0" fontId="72" fillId="18" borderId="21" xfId="0" applyFont="1" applyFill="1" applyBorder="1" applyAlignment="1"/>
    <xf numFmtId="0" fontId="3" fillId="17" borderId="65" xfId="0" applyFont="1" applyFill="1" applyBorder="1" applyAlignment="1">
      <alignment horizontal="center" vertical="center" wrapText="1"/>
    </xf>
    <xf numFmtId="1" fontId="3" fillId="17" borderId="6" xfId="0" applyNumberFormat="1" applyFont="1" applyFill="1" applyBorder="1" applyAlignment="1">
      <alignment horizontal="center" vertical="center"/>
    </xf>
    <xf numFmtId="1" fontId="3" fillId="17" borderId="3" xfId="0" applyNumberFormat="1" applyFont="1" applyFill="1" applyBorder="1" applyAlignment="1">
      <alignment horizontal="center" vertical="center"/>
    </xf>
    <xf numFmtId="1" fontId="3" fillId="17" borderId="78" xfId="0" applyNumberFormat="1" applyFont="1" applyFill="1" applyBorder="1" applyAlignment="1">
      <alignment horizontal="center" vertical="center"/>
    </xf>
    <xf numFmtId="1" fontId="3" fillId="17" borderId="79" xfId="0" applyNumberFormat="1" applyFont="1" applyFill="1" applyBorder="1" applyAlignment="1">
      <alignment horizontal="center" vertical="center"/>
    </xf>
    <xf numFmtId="1" fontId="3" fillId="17" borderId="59" xfId="0" applyNumberFormat="1" applyFont="1" applyFill="1" applyBorder="1" applyAlignment="1">
      <alignment vertical="center"/>
    </xf>
    <xf numFmtId="1" fontId="3" fillId="17" borderId="77" xfId="0" applyNumberFormat="1" applyFont="1" applyFill="1" applyBorder="1" applyAlignment="1">
      <alignment vertical="center"/>
    </xf>
    <xf numFmtId="0" fontId="81" fillId="0" borderId="69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17" borderId="48" xfId="0" applyFont="1" applyFill="1" applyBorder="1" applyAlignment="1">
      <alignment horizontal="center" vertical="center"/>
    </xf>
    <xf numFmtId="0" fontId="15" fillId="17" borderId="41" xfId="0" applyFont="1" applyFill="1" applyBorder="1" applyAlignment="1">
      <alignment horizontal="center" vertical="center"/>
    </xf>
    <xf numFmtId="1" fontId="15" fillId="17" borderId="13" xfId="0" applyNumberFormat="1" applyFont="1" applyFill="1" applyBorder="1" applyAlignment="1">
      <alignment horizontal="center" vertical="center"/>
    </xf>
    <xf numFmtId="1" fontId="15" fillId="17" borderId="23" xfId="0" applyNumberFormat="1" applyFont="1" applyFill="1" applyBorder="1" applyAlignment="1">
      <alignment horizontal="center" vertical="center"/>
    </xf>
    <xf numFmtId="1" fontId="17" fillId="17" borderId="13" xfId="0" applyNumberFormat="1" applyFont="1" applyFill="1" applyBorder="1" applyAlignment="1">
      <alignment horizontal="center" vertical="center" wrapText="1"/>
    </xf>
    <xf numFmtId="1" fontId="17" fillId="17" borderId="23" xfId="0" applyNumberFormat="1" applyFont="1" applyFill="1" applyBorder="1" applyAlignment="1">
      <alignment horizontal="center" vertical="center" wrapText="1"/>
    </xf>
    <xf numFmtId="1" fontId="15" fillId="17" borderId="49" xfId="0" applyNumberFormat="1" applyFont="1" applyFill="1" applyBorder="1" applyAlignment="1">
      <alignment horizontal="center" vertical="center" wrapText="1"/>
    </xf>
    <xf numFmtId="1" fontId="15" fillId="17" borderId="42" xfId="0" applyNumberFormat="1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1" fontId="3" fillId="18" borderId="13" xfId="0" applyNumberFormat="1" applyFont="1" applyFill="1" applyBorder="1" applyAlignment="1">
      <alignment horizontal="center" vertical="center"/>
    </xf>
    <xf numFmtId="1" fontId="3" fillId="17" borderId="51" xfId="0" applyNumberFormat="1" applyFont="1" applyFill="1" applyBorder="1" applyAlignment="1">
      <alignment horizontal="center" vertical="center" wrapText="1"/>
    </xf>
    <xf numFmtId="0" fontId="16" fillId="18" borderId="51" xfId="0" applyFont="1" applyFill="1" applyBorder="1" applyAlignment="1"/>
    <xf numFmtId="1" fontId="3" fillId="17" borderId="19" xfId="0" applyNumberFormat="1" applyFont="1" applyFill="1" applyBorder="1" applyAlignment="1">
      <alignment horizontal="center" vertical="center" wrapText="1"/>
    </xf>
    <xf numFmtId="0" fontId="16" fillId="18" borderId="19" xfId="0" applyFont="1" applyFill="1" applyBorder="1" applyAlignment="1"/>
    <xf numFmtId="0" fontId="44" fillId="0" borderId="0" xfId="0" applyFont="1" applyAlignment="1">
      <alignment horizontal="center" vertical="center" wrapText="1"/>
    </xf>
    <xf numFmtId="1" fontId="15" fillId="17" borderId="65" xfId="0" applyNumberFormat="1" applyFont="1" applyFill="1" applyBorder="1" applyAlignment="1">
      <alignment horizontal="center" vertical="center"/>
    </xf>
    <xf numFmtId="1" fontId="15" fillId="17" borderId="71" xfId="0" applyNumberFormat="1" applyFont="1" applyFill="1" applyBorder="1" applyAlignment="1">
      <alignment horizontal="center" vertical="center"/>
    </xf>
    <xf numFmtId="1" fontId="15" fillId="17" borderId="10" xfId="0" applyNumberFormat="1" applyFont="1" applyFill="1" applyBorder="1" applyAlignment="1">
      <alignment horizontal="center" vertical="center"/>
    </xf>
    <xf numFmtId="1" fontId="3" fillId="17" borderId="17" xfId="0" applyNumberFormat="1" applyFont="1" applyFill="1" applyBorder="1" applyAlignment="1">
      <alignment horizontal="center" vertical="center" wrapText="1"/>
    </xf>
    <xf numFmtId="1" fontId="3" fillId="17" borderId="28" xfId="0" applyNumberFormat="1" applyFont="1" applyFill="1" applyBorder="1" applyAlignment="1">
      <alignment horizontal="center" vertical="center" wrapText="1"/>
    </xf>
    <xf numFmtId="1" fontId="3" fillId="17" borderId="21" xfId="0" applyNumberFormat="1" applyFont="1" applyFill="1" applyBorder="1" applyAlignment="1">
      <alignment horizontal="center" vertical="center" wrapText="1"/>
    </xf>
    <xf numFmtId="0" fontId="3" fillId="17" borderId="64" xfId="0" applyFont="1" applyFill="1" applyBorder="1" applyAlignment="1">
      <alignment horizontal="center" vertical="center" wrapText="1"/>
    </xf>
    <xf numFmtId="0" fontId="3" fillId="17" borderId="24" xfId="0" applyFont="1" applyFill="1" applyBorder="1" applyAlignment="1">
      <alignment horizontal="center" vertical="center" wrapText="1"/>
    </xf>
    <xf numFmtId="0" fontId="3" fillId="17" borderId="22" xfId="0" applyFont="1" applyFill="1" applyBorder="1" applyAlignment="1">
      <alignment horizontal="center" vertical="center" wrapText="1"/>
    </xf>
    <xf numFmtId="0" fontId="15" fillId="21" borderId="37" xfId="0" applyFont="1" applyFill="1" applyBorder="1" applyAlignment="1">
      <alignment horizontal="center" vertical="center" wrapText="1"/>
    </xf>
    <xf numFmtId="0" fontId="15" fillId="21" borderId="39" xfId="0" applyFont="1" applyFill="1" applyBorder="1" applyAlignment="1">
      <alignment horizontal="center" vertical="center" wrapText="1"/>
    </xf>
    <xf numFmtId="1" fontId="15" fillId="20" borderId="37" xfId="0" applyNumberFormat="1" applyFont="1" applyFill="1" applyBorder="1" applyAlignment="1">
      <alignment horizontal="center" vertical="center" wrapText="1"/>
    </xf>
    <xf numFmtId="1" fontId="15" fillId="20" borderId="39" xfId="0" applyNumberFormat="1" applyFont="1" applyFill="1" applyBorder="1" applyAlignment="1">
      <alignment horizontal="center" vertical="center" wrapText="1"/>
    </xf>
    <xf numFmtId="1" fontId="15" fillId="20" borderId="106" xfId="0" applyNumberFormat="1" applyFont="1" applyFill="1" applyBorder="1" applyAlignment="1">
      <alignment horizontal="center" vertical="center" wrapText="1"/>
    </xf>
    <xf numFmtId="1" fontId="17" fillId="17" borderId="17" xfId="0" applyNumberFormat="1" applyFont="1" applyFill="1" applyBorder="1" applyAlignment="1">
      <alignment horizontal="center" vertical="center" wrapText="1"/>
    </xf>
    <xf numFmtId="1" fontId="17" fillId="17" borderId="28" xfId="0" applyNumberFormat="1" applyFont="1" applyFill="1" applyBorder="1" applyAlignment="1">
      <alignment horizontal="center" vertical="center" wrapText="1"/>
    </xf>
    <xf numFmtId="1" fontId="17" fillId="17" borderId="21" xfId="0" applyNumberFormat="1" applyFont="1" applyFill="1" applyBorder="1" applyAlignment="1">
      <alignment horizontal="center" vertical="center" wrapText="1"/>
    </xf>
    <xf numFmtId="1" fontId="17" fillId="17" borderId="65" xfId="0" applyNumberFormat="1" applyFont="1" applyFill="1" applyBorder="1" applyAlignment="1">
      <alignment horizontal="center" vertical="center" wrapText="1"/>
    </xf>
    <xf numFmtId="1" fontId="17" fillId="17" borderId="71" xfId="0" applyNumberFormat="1" applyFont="1" applyFill="1" applyBorder="1" applyAlignment="1">
      <alignment horizontal="center" vertical="center" wrapText="1"/>
    </xf>
    <xf numFmtId="1" fontId="17" fillId="17" borderId="10" xfId="0" applyNumberFormat="1" applyFont="1" applyFill="1" applyBorder="1" applyAlignment="1">
      <alignment horizontal="center" vertical="center" wrapText="1"/>
    </xf>
    <xf numFmtId="1" fontId="15" fillId="17" borderId="66" xfId="0" applyNumberFormat="1" applyFont="1" applyFill="1" applyBorder="1" applyAlignment="1">
      <alignment horizontal="center" vertical="center"/>
    </xf>
    <xf numFmtId="1" fontId="15" fillId="17" borderId="67" xfId="0" applyNumberFormat="1" applyFont="1" applyFill="1" applyBorder="1" applyAlignment="1">
      <alignment horizontal="center" vertical="center"/>
    </xf>
    <xf numFmtId="1" fontId="15" fillId="17" borderId="54" xfId="0" applyNumberFormat="1" applyFont="1" applyFill="1" applyBorder="1" applyAlignment="1">
      <alignment horizontal="center" vertical="center"/>
    </xf>
    <xf numFmtId="1" fontId="15" fillId="17" borderId="55" xfId="0" applyNumberFormat="1" applyFont="1" applyFill="1" applyBorder="1" applyAlignment="1">
      <alignment horizontal="center" vertical="center"/>
    </xf>
    <xf numFmtId="1" fontId="15" fillId="17" borderId="40" xfId="0" applyNumberFormat="1" applyFont="1" applyFill="1" applyBorder="1" applyAlignment="1">
      <alignment horizontal="center" vertical="center"/>
    </xf>
    <xf numFmtId="1" fontId="15" fillId="17" borderId="38" xfId="0" applyNumberFormat="1" applyFont="1" applyFill="1" applyBorder="1" applyAlignment="1">
      <alignment horizontal="center" vertical="center"/>
    </xf>
    <xf numFmtId="0" fontId="15" fillId="17" borderId="64" xfId="0" applyFont="1" applyFill="1" applyBorder="1" applyAlignment="1">
      <alignment horizontal="center" vertical="center"/>
    </xf>
    <xf numFmtId="0" fontId="15" fillId="17" borderId="24" xfId="0" applyFont="1" applyFill="1" applyBorder="1" applyAlignment="1">
      <alignment horizontal="center" vertical="center"/>
    </xf>
    <xf numFmtId="0" fontId="15" fillId="17" borderId="22" xfId="0" applyFont="1" applyFill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1" fontId="3" fillId="17" borderId="48" xfId="0" applyNumberFormat="1" applyFont="1" applyFill="1" applyBorder="1" applyAlignment="1">
      <alignment horizontal="center" vertical="center" wrapText="1"/>
    </xf>
    <xf numFmtId="1" fontId="3" fillId="17" borderId="50" xfId="0" applyNumberFormat="1" applyFont="1" applyFill="1" applyBorder="1" applyAlignment="1">
      <alignment horizontal="center" vertical="center" wrapText="1"/>
    </xf>
    <xf numFmtId="0" fontId="16" fillId="18" borderId="50" xfId="0" applyFont="1" applyFill="1" applyBorder="1" applyAlignment="1"/>
    <xf numFmtId="1" fontId="3" fillId="17" borderId="17" xfId="0" applyNumberFormat="1" applyFont="1" applyFill="1" applyBorder="1" applyAlignment="1">
      <alignment horizontal="left" vertical="center" wrapText="1"/>
    </xf>
    <xf numFmtId="0" fontId="73" fillId="18" borderId="21" xfId="0" applyFont="1" applyFill="1" applyBorder="1" applyAlignment="1">
      <alignment horizontal="left"/>
    </xf>
    <xf numFmtId="0" fontId="16" fillId="18" borderId="10" xfId="0" applyFont="1" applyFill="1" applyBorder="1" applyAlignment="1">
      <alignment horizontal="center"/>
    </xf>
    <xf numFmtId="0" fontId="16" fillId="18" borderId="67" xfId="0" applyFont="1" applyFill="1" applyBorder="1" applyAlignment="1"/>
    <xf numFmtId="0" fontId="16" fillId="18" borderId="40" xfId="0" applyFont="1" applyFill="1" applyBorder="1" applyAlignment="1"/>
    <xf numFmtId="0" fontId="16" fillId="18" borderId="38" xfId="0" applyFont="1" applyFill="1" applyBorder="1" applyAlignment="1"/>
    <xf numFmtId="0" fontId="16" fillId="18" borderId="22" xfId="0" applyFont="1" applyFill="1" applyBorder="1" applyAlignment="1"/>
    <xf numFmtId="0" fontId="16" fillId="18" borderId="10" xfId="0" applyFont="1" applyFill="1" applyBorder="1" applyAlignment="1"/>
    <xf numFmtId="0" fontId="8" fillId="0" borderId="0" xfId="0" applyFont="1" applyAlignment="1">
      <alignment horizontal="center" vertical="center"/>
    </xf>
    <xf numFmtId="0" fontId="65" fillId="0" borderId="93" xfId="0" quotePrefix="1" applyFont="1" applyBorder="1" applyAlignment="1">
      <alignment horizontal="center" vertical="center"/>
    </xf>
    <xf numFmtId="0" fontId="65" fillId="0" borderId="94" xfId="0" quotePrefix="1" applyFont="1" applyBorder="1" applyAlignment="1">
      <alignment horizontal="center" vertical="center"/>
    </xf>
    <xf numFmtId="0" fontId="65" fillId="0" borderId="95" xfId="0" quotePrefix="1" applyFont="1" applyBorder="1" applyAlignment="1">
      <alignment horizontal="center" vertical="center"/>
    </xf>
    <xf numFmtId="0" fontId="1" fillId="35" borderId="65" xfId="0" applyFont="1" applyFill="1" applyBorder="1" applyAlignment="1">
      <alignment horizontal="center" vertical="center"/>
    </xf>
    <xf numFmtId="0" fontId="16" fillId="12" borderId="71" xfId="0" applyFont="1" applyFill="1" applyBorder="1" applyAlignment="1"/>
    <xf numFmtId="0" fontId="16" fillId="12" borderId="10" xfId="0" applyFont="1" applyFill="1" applyBorder="1" applyAlignment="1"/>
    <xf numFmtId="0" fontId="19" fillId="33" borderId="64" xfId="0" applyFont="1" applyFill="1" applyBorder="1" applyAlignment="1">
      <alignment horizontal="center" vertical="center"/>
    </xf>
    <xf numFmtId="0" fontId="16" fillId="34" borderId="24" xfId="0" applyFont="1" applyFill="1" applyBorder="1" applyAlignment="1"/>
    <xf numFmtId="0" fontId="16" fillId="34" borderId="22" xfId="0" applyFont="1" applyFill="1" applyBorder="1" applyAlignment="1"/>
    <xf numFmtId="0" fontId="24" fillId="35" borderId="28" xfId="0" applyFont="1" applyFill="1" applyBorder="1" applyAlignment="1">
      <alignment horizontal="center" vertical="center"/>
    </xf>
    <xf numFmtId="0" fontId="16" fillId="12" borderId="28" xfId="0" applyFont="1" applyFill="1" applyBorder="1" applyAlignment="1"/>
    <xf numFmtId="0" fontId="16" fillId="12" borderId="21" xfId="0" applyFont="1" applyFill="1" applyBorder="1" applyAlignment="1"/>
    <xf numFmtId="0" fontId="68" fillId="0" borderId="102" xfId="0" applyFont="1" applyBorder="1" applyAlignment="1">
      <alignment horizontal="left" vertical="center" wrapText="1"/>
    </xf>
    <xf numFmtId="0" fontId="68" fillId="0" borderId="103" xfId="0" applyFont="1" applyBorder="1" applyAlignment="1">
      <alignment horizontal="left" vertical="center" wrapText="1"/>
    </xf>
    <xf numFmtId="0" fontId="68" fillId="0" borderId="104" xfId="0" applyFont="1" applyBorder="1" applyAlignment="1">
      <alignment horizontal="left" vertical="center" wrapText="1"/>
    </xf>
    <xf numFmtId="0" fontId="16" fillId="12" borderId="20" xfId="0" applyFont="1" applyFill="1" applyBorder="1" applyAlignment="1"/>
    <xf numFmtId="0" fontId="68" fillId="0" borderId="74" xfId="0" applyFont="1" applyBorder="1" applyAlignment="1">
      <alignment horizontal="left" vertical="center" wrapText="1"/>
    </xf>
    <xf numFmtId="0" fontId="68" fillId="0" borderId="80" xfId="0" applyFont="1" applyBorder="1" applyAlignment="1">
      <alignment horizontal="left" vertical="center" wrapText="1"/>
    </xf>
    <xf numFmtId="0" fontId="91" fillId="0" borderId="99" xfId="0" applyFont="1" applyBorder="1" applyAlignment="1">
      <alignment horizontal="center" vertical="center"/>
    </xf>
    <xf numFmtId="0" fontId="91" fillId="0" borderId="100" xfId="0" applyFont="1" applyBorder="1" applyAlignment="1">
      <alignment horizontal="center" vertical="center"/>
    </xf>
    <xf numFmtId="0" fontId="91" fillId="0" borderId="101" xfId="0" applyFont="1" applyBorder="1" applyAlignment="1">
      <alignment horizontal="center" vertical="center"/>
    </xf>
    <xf numFmtId="0" fontId="24" fillId="5" borderId="28" xfId="0" applyFont="1" applyFill="1" applyBorder="1" applyAlignment="1">
      <alignment horizontal="center" vertical="center"/>
    </xf>
    <xf numFmtId="0" fontId="16" fillId="0" borderId="28" xfId="0" applyFont="1" applyBorder="1" applyAlignment="1"/>
    <xf numFmtId="0" fontId="1" fillId="5" borderId="65" xfId="0" applyFont="1" applyFill="1" applyBorder="1" applyAlignment="1">
      <alignment horizontal="center" vertical="center"/>
    </xf>
    <xf numFmtId="0" fontId="16" fillId="0" borderId="71" xfId="0" applyFont="1" applyBorder="1" applyAlignment="1"/>
    <xf numFmtId="0" fontId="16" fillId="0" borderId="20" xfId="0" applyFont="1" applyBorder="1" applyAlignment="1"/>
    <xf numFmtId="0" fontId="16" fillId="0" borderId="10" xfId="0" applyFont="1" applyBorder="1" applyAlignment="1"/>
    <xf numFmtId="0" fontId="24" fillId="5" borderId="17" xfId="0" applyFont="1" applyFill="1" applyBorder="1" applyAlignment="1">
      <alignment horizontal="center" vertical="center"/>
    </xf>
    <xf numFmtId="0" fontId="16" fillId="0" borderId="21" xfId="0" applyFont="1" applyBorder="1" applyAlignment="1"/>
    <xf numFmtId="0" fontId="19" fillId="26" borderId="64" xfId="0" applyFont="1" applyFill="1" applyBorder="1" applyAlignment="1">
      <alignment horizontal="center" vertical="center"/>
    </xf>
    <xf numFmtId="0" fontId="16" fillId="27" borderId="24" xfId="0" applyFont="1" applyFill="1" applyBorder="1" applyAlignment="1"/>
    <xf numFmtId="0" fontId="16" fillId="27" borderId="22" xfId="0" applyFont="1" applyFill="1" applyBorder="1" applyAlignment="1"/>
    <xf numFmtId="0" fontId="24" fillId="32" borderId="17" xfId="0" applyFont="1" applyFill="1" applyBorder="1" applyAlignment="1">
      <alignment horizontal="center" vertical="center"/>
    </xf>
    <xf numFmtId="0" fontId="24" fillId="32" borderId="28" xfId="0" applyFont="1" applyFill="1" applyBorder="1" applyAlignment="1">
      <alignment horizontal="center" vertical="center"/>
    </xf>
    <xf numFmtId="0" fontId="24" fillId="32" borderId="21" xfId="0" applyFont="1" applyFill="1" applyBorder="1" applyAlignment="1">
      <alignment horizontal="center" vertical="center"/>
    </xf>
    <xf numFmtId="0" fontId="1" fillId="32" borderId="65" xfId="0" applyFont="1" applyFill="1" applyBorder="1" applyAlignment="1">
      <alignment horizontal="center" vertical="center"/>
    </xf>
    <xf numFmtId="0" fontId="16" fillId="31" borderId="71" xfId="0" applyFont="1" applyFill="1" applyBorder="1" applyAlignment="1"/>
    <xf numFmtId="0" fontId="16" fillId="31" borderId="10" xfId="0" applyFont="1" applyFill="1" applyBorder="1" applyAlignment="1"/>
    <xf numFmtId="0" fontId="24" fillId="35" borderId="17" xfId="0" applyFont="1" applyFill="1" applyBorder="1" applyAlignment="1">
      <alignment horizontal="center" vertical="center"/>
    </xf>
    <xf numFmtId="0" fontId="16" fillId="31" borderId="20" xfId="0" applyFont="1" applyFill="1" applyBorder="1" applyAlignment="1"/>
    <xf numFmtId="1" fontId="3" fillId="2" borderId="98" xfId="0" applyNumberFormat="1" applyFont="1" applyFill="1" applyBorder="1" applyAlignment="1">
      <alignment horizontal="center" vertical="center" wrapText="1"/>
    </xf>
    <xf numFmtId="1" fontId="3" fillId="2" borderId="74" xfId="0" applyNumberFormat="1" applyFont="1" applyFill="1" applyBorder="1" applyAlignment="1">
      <alignment horizontal="center" vertical="center" wrapText="1"/>
    </xf>
    <xf numFmtId="1" fontId="3" fillId="2" borderId="80" xfId="0" applyNumberFormat="1" applyFont="1" applyFill="1" applyBorder="1" applyAlignment="1">
      <alignment horizontal="center" vertical="center" wrapText="1"/>
    </xf>
    <xf numFmtId="1" fontId="3" fillId="2" borderId="72" xfId="0" applyNumberFormat="1" applyFont="1" applyFill="1" applyBorder="1" applyAlignment="1">
      <alignment horizontal="center" vertical="center" wrapText="1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16" fillId="0" borderId="53" xfId="0" applyFont="1" applyBorder="1" applyAlignment="1"/>
    <xf numFmtId="0" fontId="16" fillId="0" borderId="54" xfId="0" applyFont="1" applyBorder="1" applyAlignment="1"/>
    <xf numFmtId="0" fontId="16" fillId="0" borderId="55" xfId="0" applyFont="1" applyBorder="1" applyAlignment="1"/>
    <xf numFmtId="0" fontId="16" fillId="0" borderId="40" xfId="0" applyFont="1" applyBorder="1" applyAlignment="1"/>
    <xf numFmtId="0" fontId="16" fillId="0" borderId="38" xfId="0" applyFont="1" applyBorder="1" applyAlignment="1"/>
    <xf numFmtId="1" fontId="3" fillId="2" borderId="71" xfId="0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0" fontId="19" fillId="4" borderId="64" xfId="0" applyFont="1" applyFill="1" applyBorder="1" applyAlignment="1">
      <alignment horizontal="center" vertical="center"/>
    </xf>
    <xf numFmtId="0" fontId="16" fillId="0" borderId="24" xfId="0" applyFont="1" applyBorder="1" applyAlignment="1"/>
    <xf numFmtId="0" fontId="16" fillId="0" borderId="22" xfId="0" applyFont="1" applyBorder="1" applyAlignment="1"/>
    <xf numFmtId="1" fontId="26" fillId="17" borderId="17" xfId="0" applyNumberFormat="1" applyFont="1" applyFill="1" applyBorder="1" applyAlignment="1">
      <alignment horizontal="center" vertical="center" wrapText="1"/>
    </xf>
    <xf numFmtId="0" fontId="69" fillId="18" borderId="21" xfId="0" applyFont="1" applyFill="1" applyBorder="1" applyAlignment="1"/>
    <xf numFmtId="1" fontId="1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9" fillId="0" borderId="69" xfId="0" quotePrefix="1" applyFont="1" applyBorder="1" applyAlignment="1">
      <alignment horizontal="center" vertical="center" wrapText="1"/>
    </xf>
    <xf numFmtId="0" fontId="49" fillId="0" borderId="69" xfId="0" applyFont="1" applyBorder="1" applyAlignment="1">
      <alignment horizontal="center" vertical="center"/>
    </xf>
    <xf numFmtId="0" fontId="49" fillId="0" borderId="36" xfId="0" applyFont="1" applyBorder="1" applyAlignment="1">
      <alignment horizontal="center" vertical="center"/>
    </xf>
    <xf numFmtId="0" fontId="60" fillId="25" borderId="63" xfId="0" applyFont="1" applyFill="1" applyBorder="1" applyAlignment="1">
      <alignment horizontal="center" vertical="center" wrapText="1"/>
    </xf>
    <xf numFmtId="0" fontId="60" fillId="25" borderId="70" xfId="0" applyFont="1" applyFill="1" applyBorder="1" applyAlignment="1">
      <alignment horizontal="center" vertical="center" wrapText="1"/>
    </xf>
    <xf numFmtId="0" fontId="60" fillId="25" borderId="68" xfId="0" applyFont="1" applyFill="1" applyBorder="1" applyAlignment="1">
      <alignment horizontal="center" vertical="center" wrapText="1"/>
    </xf>
    <xf numFmtId="0" fontId="60" fillId="25" borderId="69" xfId="0" applyFont="1" applyFill="1" applyBorder="1" applyAlignment="1">
      <alignment horizontal="center" vertical="center" wrapText="1"/>
    </xf>
    <xf numFmtId="0" fontId="60" fillId="25" borderId="73" xfId="0" applyFont="1" applyFill="1" applyBorder="1" applyAlignment="1">
      <alignment horizontal="center" vertical="center" wrapText="1"/>
    </xf>
    <xf numFmtId="0" fontId="60" fillId="25" borderId="36" xfId="0" applyFont="1" applyFill="1" applyBorder="1" applyAlignment="1">
      <alignment horizontal="center" vertical="center" wrapText="1"/>
    </xf>
    <xf numFmtId="0" fontId="17" fillId="23" borderId="64" xfId="0" applyFont="1" applyFill="1" applyBorder="1" applyAlignment="1">
      <alignment horizontal="center" vertical="center" wrapText="1"/>
    </xf>
    <xf numFmtId="0" fontId="17" fillId="23" borderId="22" xfId="0" applyFont="1" applyFill="1" applyBorder="1" applyAlignment="1">
      <alignment horizontal="center" vertical="center" wrapText="1"/>
    </xf>
    <xf numFmtId="0" fontId="3" fillId="9" borderId="85" xfId="0" applyFont="1" applyFill="1" applyBorder="1" applyAlignment="1">
      <alignment horizontal="center" vertical="center" wrapText="1"/>
    </xf>
    <xf numFmtId="0" fontId="3" fillId="9" borderId="91" xfId="0" applyFont="1" applyFill="1" applyBorder="1" applyAlignment="1">
      <alignment horizontal="center" vertical="center" wrapText="1"/>
    </xf>
    <xf numFmtId="0" fontId="3" fillId="9" borderId="82" xfId="0" applyFont="1" applyFill="1" applyBorder="1" applyAlignment="1">
      <alignment horizontal="center" vertical="center" wrapText="1"/>
    </xf>
  </cellXfs>
  <cellStyles count="6">
    <cellStyle name="Hyperlink" xfId="1" builtinId="8"/>
    <cellStyle name="Hyperlink 2" xfId="3"/>
    <cellStyle name="Normal" xfId="0" builtinId="0"/>
    <cellStyle name="Normal 2" xfId="2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16</xdr:row>
      <xdr:rowOff>85725</xdr:rowOff>
    </xdr:from>
    <xdr:ext cx="114300" cy="142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5293613" y="3713325"/>
          <a:ext cx="104775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17</xdr:row>
      <xdr:rowOff>0</xdr:rowOff>
    </xdr:from>
    <xdr:ext cx="114300" cy="1428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2468225" y="5038725"/>
          <a:ext cx="1143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17</xdr:row>
      <xdr:rowOff>85725</xdr:rowOff>
    </xdr:from>
    <xdr:ext cx="114300" cy="1428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2468225" y="5038725"/>
          <a:ext cx="1143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18</xdr:row>
      <xdr:rowOff>85725</xdr:rowOff>
    </xdr:from>
    <xdr:ext cx="114300" cy="14287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2468225" y="5038725"/>
          <a:ext cx="1143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19</xdr:row>
      <xdr:rowOff>85725</xdr:rowOff>
    </xdr:from>
    <xdr:ext cx="114300" cy="14287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2468225" y="5038725"/>
          <a:ext cx="1143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20</xdr:row>
      <xdr:rowOff>85725</xdr:rowOff>
    </xdr:from>
    <xdr:ext cx="114300" cy="14287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2468225" y="5038725"/>
          <a:ext cx="1143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guyễn Thị Quyên - Khoa Công nghệ thông tin - VLSET" id="{FF7A96D7-B0C0-4F76-988C-69E06058F194}" userId="S::quyen.nt@vlu.edu.vn::0597960d-8e9b-4b3c-a5c3-f9e9a55662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7" dT="2022-04-12T02:29:44.96" personId="{FF7A96D7-B0C0-4F76-988C-69E06058F194}" id="{D480C640-EE9A-4B7F-B25D-D1430CE2B68A}">
    <text>Điểm +(2)</text>
  </threadedComment>
  <threadedComment ref="AB48" dT="2022-04-12T02:30:56.41" personId="{FF7A96D7-B0C0-4F76-988C-69E06058F194}" id="{1ADE0A9E-DAA9-4A20-A589-5D8169559F20}">
    <text>Điểm + (1)</text>
  </threadedComment>
  <threadedComment ref="AC50" dT="2022-04-12T02:31:33.49" personId="{FF7A96D7-B0C0-4F76-988C-69E06058F194}" id="{BDB971D0-E6F7-40F7-9CFC-FBDAF1C01AE9}">
    <text>Điểm + (3)</text>
  </threadedComment>
  <threadedComment ref="AA53" dT="2022-04-12T02:32:23.20" personId="{FF7A96D7-B0C0-4F76-988C-69E06058F194}" id="{9EFF085B-B550-4034-A150-5078EFEC64B1}">
    <text>Điểm + (3)</text>
  </threadedComment>
  <threadedComment ref="R54" dT="2022-04-12T02:33:47.18" personId="{FF7A96D7-B0C0-4F76-988C-69E06058F194}" id="{B3A1DC41-0ED5-436E-AFBC-97CBB4F74A68}">
    <text>Điểm + (1)</text>
  </threadedComment>
  <threadedComment ref="AG55" dT="2022-04-12T02:32:58.92" personId="{FF7A96D7-B0C0-4F76-988C-69E06058F194}" id="{D18C8223-BCA5-43A3-8531-8DBA8EFE0C13}">
    <text>Điểm + (1)</text>
  </threadedComment>
  <threadedComment ref="S71" dT="2022-04-12T02:34:14.23" personId="{FF7A96D7-B0C0-4F76-988C-69E06058F194}" id="{69C5BD13-9A68-4C46-9791-8CBD4CAB659D}">
    <text>Điểm + (1)</text>
  </threadedComment>
  <threadedComment ref="Y74" dT="2022-04-12T02:35:07.15" personId="{FF7A96D7-B0C0-4F76-988C-69E06058F194}" id="{20647ED3-6254-4AEC-9029-C02F77747FC9}">
    <text>Điểm + (1)</text>
  </threadedComment>
  <threadedComment ref="AA74" dT="2022-04-12T02:35:17.75" personId="{FF7A96D7-B0C0-4F76-988C-69E06058F194}" id="{C1041392-8874-4E98-9BE8-1B1394B3FA21}">
    <text>Điểm + (1)</text>
  </threadedComment>
  <threadedComment ref="AC74" dT="2022-04-12T02:35:28.65" personId="{FF7A96D7-B0C0-4F76-988C-69E06058F194}" id="{DE00D76C-C6C5-433C-8A03-0121D3F89C62}">
    <text>Điểm + (1)</text>
  </threadedComment>
  <threadedComment ref="U120" dT="2022-04-12T02:39:28.68" personId="{FF7A96D7-B0C0-4F76-988C-69E06058F194}" id="{66B30C8C-AD18-4023-B2A5-B0EB8F12993D}">
    <text>Điểm + (2.5)</text>
  </threadedComment>
  <threadedComment ref="V120" dT="2022-04-12T02:39:43.36" personId="{FF7A96D7-B0C0-4F76-988C-69E06058F194}" id="{27C7A03A-757A-4DA9-BBBC-1C7C0BA1BE4A}">
    <text>Điểm + (1.5)</text>
  </threadedComment>
  <threadedComment ref="Y120" dT="2022-04-12T02:40:05.63" personId="{FF7A96D7-B0C0-4F76-988C-69E06058F194}" id="{A38F7524-7ABC-4A28-B31B-2DDF4584C4DC}">
    <text>Điểm + (1)</text>
  </threadedComment>
  <threadedComment ref="AB120" dT="2022-04-12T02:40:54.62" personId="{FF7A96D7-B0C0-4F76-988C-69E06058F194}" id="{D7DE566C-4F8A-4ECD-AC03-A4FCF0C6BF67}">
    <text>Điểm + (0.5)</text>
  </threadedComment>
  <threadedComment ref="S121" dT="2022-04-12T02:41:17.15" personId="{FF7A96D7-B0C0-4F76-988C-69E06058F194}" id="{43413AC2-B029-4241-B374-0099464CD3C4}">
    <text>Điểm + (2)</text>
  </threadedComment>
  <threadedComment ref="U121" dT="2022-04-12T02:41:28.83" personId="{FF7A96D7-B0C0-4F76-988C-69E06058F194}" id="{05DCAF7C-3D69-42A7-AA67-BEC70C8AABFE}">
    <text>Điểm + (1)</text>
  </threadedComment>
  <threadedComment ref="U122" dT="2022-04-12T02:43:17.43" personId="{FF7A96D7-B0C0-4F76-988C-69E06058F194}" id="{B582B372-129C-45D0-83F0-CB46C990F365}">
    <text>Điểm + (2.5)</text>
  </threadedComment>
  <threadedComment ref="V122" dT="2022-04-12T02:43:30.15" personId="{FF7A96D7-B0C0-4F76-988C-69E06058F194}" id="{00B04970-498D-4386-8C46-05195B711FF9}">
    <text>Điểm + (1.5)</text>
  </threadedComment>
  <threadedComment ref="W122" dT="2022-04-12T02:43:51.07" personId="{FF7A96D7-B0C0-4F76-988C-69E06058F194}" id="{23BEF822-BF49-4698-A27A-51442F0C9D8A}">
    <text>Điểm + (1.5)</text>
  </threadedComment>
  <threadedComment ref="AB122" dT="2022-04-12T02:44:14.31" personId="{FF7A96D7-B0C0-4F76-988C-69E06058F194}" id="{DDB0DB07-B2B2-4352-9A51-F3FE83211834}">
    <text>Điểm + (0.5)</text>
  </threadedComment>
  <threadedComment ref="AC125" dT="2022-04-12T02:42:18.74" personId="{FF7A96D7-B0C0-4F76-988C-69E06058F194}" id="{B07819BE-D75A-4C53-BAE1-1F9BE2311B05}">
    <text>Điểm + (4)</text>
  </threadedComment>
  <threadedComment ref="V133" dT="2022-04-12T02:42:44.66" personId="{FF7A96D7-B0C0-4F76-988C-69E06058F194}" id="{F2A202E1-7E30-421D-9B60-895368A580F4}">
    <text>Điểm + (2)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72" dT="2022-04-10T08:02:25.25" personId="{FF7A96D7-B0C0-4F76-988C-69E06058F194}" id="{A15EBEE5-FB76-4641-8DAF-B7E8A5844D7B}">
    <text xml:space="preserve">-25% số điểm </text>
  </threadedComment>
  <threadedComment ref="P73" dT="2022-04-10T08:03:34.89" personId="{FF7A96D7-B0C0-4F76-988C-69E06058F194}" id="{3469B7E2-48EA-42C7-908E-9BDB6D28A300}">
    <text xml:space="preserve">-50% số điểm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I955"/>
  <sheetViews>
    <sheetView zoomScale="85" zoomScaleNormal="85" workbookViewId="0">
      <selection activeCell="G14" sqref="G14"/>
    </sheetView>
  </sheetViews>
  <sheetFormatPr defaultColWidth="11.33203125" defaultRowHeight="15" customHeight="1"/>
  <cols>
    <col min="1" max="1" width="3.5546875" customWidth="1"/>
    <col min="2" max="2" width="13.6640625" style="668" customWidth="1"/>
    <col min="3" max="3" width="21.21875" customWidth="1"/>
    <col min="4" max="4" width="9.77734375" style="183" customWidth="1"/>
    <col min="5" max="5" width="13.6640625" style="159" customWidth="1"/>
    <col min="6" max="6" width="6.5546875" style="159" customWidth="1"/>
    <col min="7" max="7" width="12.33203125" customWidth="1"/>
    <col min="8" max="8" width="2.6640625" style="159" customWidth="1"/>
    <col min="9" max="12" width="2.6640625" customWidth="1"/>
    <col min="13" max="15" width="3.33203125" customWidth="1"/>
    <col min="16" max="16" width="2.6640625" style="317" customWidth="1"/>
    <col min="17" max="17" width="2.6640625" customWidth="1"/>
    <col min="18" max="18" width="9.5546875" customWidth="1"/>
    <col min="19" max="19" width="8.33203125" customWidth="1"/>
    <col min="20" max="20" width="6" customWidth="1"/>
    <col min="21" max="21" width="3.109375" style="198" customWidth="1"/>
    <col min="22" max="22" width="4.6640625" customWidth="1"/>
    <col min="23" max="23" width="12.109375" customWidth="1"/>
    <col min="24" max="24" width="6.5546875" customWidth="1"/>
    <col min="25" max="25" width="6.6640625" customWidth="1"/>
    <col min="26" max="35" width="8.88671875" customWidth="1"/>
  </cols>
  <sheetData>
    <row r="1" spans="1:35" ht="15.75">
      <c r="A1" s="710" t="s">
        <v>0</v>
      </c>
      <c r="B1" s="711"/>
      <c r="C1" s="711"/>
      <c r="D1" s="181"/>
      <c r="E1" s="4"/>
      <c r="F1" s="4"/>
      <c r="G1" s="4"/>
      <c r="H1" s="9"/>
      <c r="I1" s="9"/>
      <c r="J1" s="9"/>
      <c r="K1" s="9"/>
      <c r="L1" s="9"/>
      <c r="M1" s="9"/>
      <c r="N1" s="9"/>
      <c r="O1" s="9"/>
      <c r="P1" s="315"/>
      <c r="Q1" s="9"/>
      <c r="R1" s="8"/>
      <c r="S1" s="2"/>
      <c r="T1" s="4"/>
      <c r="U1" s="82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5.75">
      <c r="A2" s="8" t="s">
        <v>1</v>
      </c>
      <c r="B2" s="614"/>
      <c r="C2" s="8"/>
      <c r="D2" s="8"/>
      <c r="E2" s="13"/>
      <c r="F2" s="13"/>
      <c r="G2" s="13"/>
      <c r="H2" s="3"/>
      <c r="I2" s="3"/>
      <c r="J2" s="3"/>
      <c r="K2" s="3"/>
      <c r="L2" s="3"/>
      <c r="M2" s="3"/>
      <c r="N2" s="9"/>
      <c r="O2" s="9"/>
      <c r="P2" s="315"/>
      <c r="Q2" s="9"/>
      <c r="R2" s="8"/>
      <c r="S2" s="2"/>
      <c r="T2" s="4"/>
      <c r="U2" s="82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23.25" customHeight="1">
      <c r="A3" s="712" t="s">
        <v>2</v>
      </c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711"/>
      <c r="S3" s="711"/>
      <c r="T3" s="711"/>
      <c r="U3" s="195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7.25" customHeight="1">
      <c r="A4" s="713" t="s">
        <v>142</v>
      </c>
      <c r="B4" s="711"/>
      <c r="C4" s="711"/>
      <c r="D4" s="711"/>
      <c r="E4" s="711"/>
      <c r="F4" s="711"/>
      <c r="G4" s="711"/>
      <c r="H4" s="711"/>
      <c r="I4" s="711"/>
      <c r="J4" s="711"/>
      <c r="K4" s="711"/>
      <c r="L4" s="711"/>
      <c r="M4" s="711"/>
      <c r="N4" s="711"/>
      <c r="O4" s="711"/>
      <c r="P4" s="711"/>
      <c r="Q4" s="711"/>
      <c r="R4" s="711"/>
      <c r="S4" s="711"/>
      <c r="T4" s="711"/>
      <c r="U4" s="195"/>
      <c r="V4" s="14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.75">
      <c r="A5" s="451" t="s">
        <v>3</v>
      </c>
      <c r="B5" s="194"/>
      <c r="C5" s="371"/>
      <c r="D5" s="371"/>
      <c r="E5" s="16"/>
      <c r="F5" s="16"/>
      <c r="G5" s="16"/>
      <c r="H5" s="18"/>
      <c r="I5" s="18"/>
      <c r="J5" s="18"/>
      <c r="K5" s="18"/>
      <c r="L5" s="18"/>
      <c r="M5" s="18"/>
      <c r="N5" s="18"/>
      <c r="O5" s="18"/>
      <c r="P5" s="316"/>
      <c r="Q5" s="18"/>
      <c r="R5" s="5"/>
      <c r="S5" s="17"/>
      <c r="T5" s="5"/>
      <c r="U5" s="19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ht="15.75" customHeight="1">
      <c r="A6" s="370" t="s">
        <v>4</v>
      </c>
      <c r="B6" s="1"/>
      <c r="C6" s="5"/>
      <c r="D6" s="89"/>
      <c r="E6" s="3"/>
      <c r="F6" s="3"/>
      <c r="G6" s="3"/>
      <c r="H6" s="3"/>
      <c r="I6" s="3"/>
      <c r="J6" s="3"/>
      <c r="K6" s="3"/>
      <c r="L6" s="3"/>
      <c r="M6" s="3"/>
      <c r="N6" s="3"/>
      <c r="O6" s="723" t="s">
        <v>140</v>
      </c>
      <c r="P6" s="723"/>
      <c r="Q6" s="723"/>
      <c r="R6" s="723"/>
      <c r="S6" s="723"/>
      <c r="T6" s="723"/>
      <c r="U6" s="19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5.75" customHeight="1">
      <c r="A7" s="370" t="s">
        <v>5</v>
      </c>
      <c r="B7" s="1"/>
      <c r="C7" s="5"/>
      <c r="D7" s="89"/>
      <c r="E7" s="3"/>
      <c r="F7" s="3"/>
      <c r="G7" s="3"/>
      <c r="H7" s="3"/>
      <c r="I7" s="3"/>
      <c r="J7" s="3"/>
      <c r="K7" s="3"/>
      <c r="L7" s="3"/>
      <c r="M7" s="3"/>
      <c r="N7" s="3"/>
      <c r="O7" s="723"/>
      <c r="P7" s="723"/>
      <c r="Q7" s="723"/>
      <c r="R7" s="723"/>
      <c r="S7" s="723"/>
      <c r="T7" s="723"/>
      <c r="U7" s="19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ht="15.75" customHeight="1">
      <c r="A8" s="371" t="s">
        <v>6</v>
      </c>
      <c r="H8"/>
      <c r="S8" s="17"/>
      <c r="T8" s="5"/>
      <c r="U8" s="19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ht="15.75" customHeight="1">
      <c r="A9" s="370" t="s">
        <v>141</v>
      </c>
      <c r="H9"/>
      <c r="S9" s="203"/>
      <c r="T9" s="5"/>
      <c r="U9" s="19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ht="15.75" customHeight="1">
      <c r="A10" s="370" t="s">
        <v>7</v>
      </c>
      <c r="H10"/>
      <c r="S10" s="17"/>
      <c r="T10" s="5"/>
      <c r="U10" s="19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6.5" customHeight="1" thickBot="1">
      <c r="A11" s="21"/>
      <c r="B11" s="669"/>
      <c r="C11" s="2"/>
      <c r="D11" s="2"/>
      <c r="E11" s="4"/>
      <c r="F11" s="4"/>
      <c r="G11" s="4"/>
      <c r="H11" s="203"/>
      <c r="I11" s="203"/>
      <c r="J11" s="203"/>
      <c r="K11" s="203"/>
      <c r="L11" s="203"/>
      <c r="M11" s="203"/>
      <c r="N11" s="203"/>
      <c r="O11" s="203"/>
      <c r="P11" s="318"/>
      <c r="Q11" s="203"/>
      <c r="R11" s="8"/>
      <c r="S11" s="2"/>
      <c r="T11" s="4"/>
      <c r="U11" s="82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6.5" customHeight="1">
      <c r="A12" s="714" t="s">
        <v>8</v>
      </c>
      <c r="B12" s="716" t="s">
        <v>9</v>
      </c>
      <c r="C12" s="718" t="s">
        <v>10</v>
      </c>
      <c r="D12" s="718"/>
      <c r="E12" s="704" t="s">
        <v>11</v>
      </c>
      <c r="F12" s="704" t="s">
        <v>12</v>
      </c>
      <c r="G12" s="721" t="s">
        <v>13</v>
      </c>
      <c r="H12" s="720" t="s">
        <v>14</v>
      </c>
      <c r="I12" s="720"/>
      <c r="J12" s="720"/>
      <c r="K12" s="720"/>
      <c r="L12" s="720"/>
      <c r="M12" s="720"/>
      <c r="N12" s="720"/>
      <c r="O12" s="720"/>
      <c r="P12" s="720"/>
      <c r="Q12" s="720"/>
      <c r="R12" s="704" t="s">
        <v>15</v>
      </c>
      <c r="S12" s="704" t="s">
        <v>16</v>
      </c>
      <c r="T12" s="706" t="s">
        <v>17</v>
      </c>
      <c r="U12" s="82"/>
      <c r="V12" s="708" t="s">
        <v>18</v>
      </c>
      <c r="W12" s="708"/>
      <c r="X12" s="708"/>
      <c r="Y12" s="708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6.5" customHeight="1" thickBot="1">
      <c r="A13" s="715"/>
      <c r="B13" s="717"/>
      <c r="C13" s="719"/>
      <c r="D13" s="719"/>
      <c r="E13" s="705"/>
      <c r="F13" s="705"/>
      <c r="G13" s="722"/>
      <c r="H13" s="238">
        <v>1</v>
      </c>
      <c r="I13" s="238">
        <v>2</v>
      </c>
      <c r="J13" s="238">
        <v>3</v>
      </c>
      <c r="K13" s="238">
        <v>4</v>
      </c>
      <c r="L13" s="239">
        <v>5</v>
      </c>
      <c r="M13" s="239">
        <v>6</v>
      </c>
      <c r="N13" s="314">
        <v>7</v>
      </c>
      <c r="O13" s="314">
        <v>8</v>
      </c>
      <c r="P13" s="374">
        <v>9</v>
      </c>
      <c r="Q13" s="373">
        <v>10</v>
      </c>
      <c r="R13" s="705"/>
      <c r="S13" s="705"/>
      <c r="T13" s="707"/>
      <c r="U13" s="196"/>
      <c r="V13" s="709"/>
      <c r="W13" s="709"/>
      <c r="X13" s="709"/>
      <c r="Y13" s="709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8.75" customHeight="1" thickBot="1">
      <c r="A14" s="23">
        <v>1</v>
      </c>
      <c r="B14" s="670" t="s">
        <v>152</v>
      </c>
      <c r="C14" s="200" t="s">
        <v>153</v>
      </c>
      <c r="D14" s="216" t="s">
        <v>154</v>
      </c>
      <c r="E14" s="268" t="s">
        <v>155</v>
      </c>
      <c r="F14" s="268" t="s">
        <v>156</v>
      </c>
      <c r="G14" s="389" t="s">
        <v>434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34">
        <f t="shared" ref="R14:R45" si="0">COUNTIF($H14:$Q14,"X")</f>
        <v>0</v>
      </c>
      <c r="S14" s="231">
        <f t="shared" ref="S14:S45" si="1">IF(R14=10,$X$15,IF(R14=9,$X$16,IF(R14=8,$X$17,IF(R14=7,$X$18,IF(R14=6,$X$19,IF(R14=5,$X$20,IF(R14=5,$X$20,0)))))))</f>
        <v>0</v>
      </c>
      <c r="T14" s="35" t="str">
        <f t="shared" ref="T14:T45" si="2">IF(S14=0,"F"," ")</f>
        <v>F</v>
      </c>
      <c r="U14" s="197"/>
      <c r="V14" s="184" t="s">
        <v>20</v>
      </c>
      <c r="W14" s="185" t="s">
        <v>21</v>
      </c>
      <c r="X14" s="184" t="s">
        <v>22</v>
      </c>
      <c r="Y14" s="184" t="s">
        <v>23</v>
      </c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8.75" customHeight="1" thickBot="1">
      <c r="A15" s="32">
        <v>2</v>
      </c>
      <c r="B15" s="671" t="s">
        <v>157</v>
      </c>
      <c r="C15" s="199" t="s">
        <v>158</v>
      </c>
      <c r="D15" s="217" t="s">
        <v>159</v>
      </c>
      <c r="E15" s="269" t="s">
        <v>160</v>
      </c>
      <c r="F15" s="269" t="s">
        <v>161</v>
      </c>
      <c r="G15" s="390" t="s">
        <v>434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9">
        <f t="shared" si="0"/>
        <v>0</v>
      </c>
      <c r="S15" s="232">
        <f t="shared" si="1"/>
        <v>0</v>
      </c>
      <c r="T15" s="41" t="str">
        <f t="shared" si="2"/>
        <v>F</v>
      </c>
      <c r="U15" s="197"/>
      <c r="V15" s="42">
        <v>1</v>
      </c>
      <c r="W15" s="42">
        <v>10</v>
      </c>
      <c r="X15" s="42">
        <v>10</v>
      </c>
      <c r="Y15" s="43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8.75" customHeight="1" thickBot="1">
      <c r="A16" s="32">
        <v>3</v>
      </c>
      <c r="B16" s="671" t="s">
        <v>162</v>
      </c>
      <c r="C16" s="199" t="s">
        <v>163</v>
      </c>
      <c r="D16" s="217" t="s">
        <v>164</v>
      </c>
      <c r="E16" s="269" t="s">
        <v>165</v>
      </c>
      <c r="F16" s="269" t="s">
        <v>161</v>
      </c>
      <c r="G16" s="390" t="s">
        <v>434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9">
        <f t="shared" si="0"/>
        <v>0</v>
      </c>
      <c r="S16" s="232">
        <f t="shared" si="1"/>
        <v>0</v>
      </c>
      <c r="T16" s="41" t="str">
        <f t="shared" si="2"/>
        <v>F</v>
      </c>
      <c r="U16" s="197"/>
      <c r="V16" s="42">
        <v>2</v>
      </c>
      <c r="W16" s="42">
        <v>9</v>
      </c>
      <c r="X16" s="42">
        <v>9</v>
      </c>
      <c r="Y16" s="43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8.75" customHeight="1" thickBot="1">
      <c r="A17" s="32">
        <v>4</v>
      </c>
      <c r="B17" s="671" t="s">
        <v>166</v>
      </c>
      <c r="C17" s="199" t="s">
        <v>167</v>
      </c>
      <c r="D17" s="217" t="s">
        <v>168</v>
      </c>
      <c r="E17" s="269" t="s">
        <v>169</v>
      </c>
      <c r="F17" s="269" t="s">
        <v>161</v>
      </c>
      <c r="G17" s="390" t="s">
        <v>434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9">
        <f t="shared" si="0"/>
        <v>0</v>
      </c>
      <c r="S17" s="232">
        <f t="shared" si="1"/>
        <v>0</v>
      </c>
      <c r="T17" s="41" t="str">
        <f t="shared" si="2"/>
        <v>F</v>
      </c>
      <c r="U17" s="197"/>
      <c r="V17" s="42">
        <v>3</v>
      </c>
      <c r="W17" s="42">
        <v>8</v>
      </c>
      <c r="X17" s="42">
        <v>8</v>
      </c>
      <c r="Y17" s="43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8.75" customHeight="1" thickBot="1">
      <c r="A18" s="32">
        <v>5</v>
      </c>
      <c r="B18" s="671" t="s">
        <v>170</v>
      </c>
      <c r="C18" s="199" t="s">
        <v>163</v>
      </c>
      <c r="D18" s="217" t="s">
        <v>171</v>
      </c>
      <c r="E18" s="269" t="s">
        <v>172</v>
      </c>
      <c r="F18" s="269" t="s">
        <v>161</v>
      </c>
      <c r="G18" s="390" t="s">
        <v>434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9">
        <f t="shared" si="0"/>
        <v>0</v>
      </c>
      <c r="S18" s="232">
        <f t="shared" si="1"/>
        <v>0</v>
      </c>
      <c r="T18" s="41" t="str">
        <f t="shared" si="2"/>
        <v>F</v>
      </c>
      <c r="U18" s="197"/>
      <c r="V18" s="42">
        <v>4</v>
      </c>
      <c r="W18" s="42">
        <v>7</v>
      </c>
      <c r="X18" s="42">
        <v>7</v>
      </c>
      <c r="Y18" s="43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ht="18.75" customHeight="1" thickBot="1">
      <c r="A19" s="32">
        <v>6</v>
      </c>
      <c r="B19" s="671" t="s">
        <v>173</v>
      </c>
      <c r="C19" s="199" t="s">
        <v>174</v>
      </c>
      <c r="D19" s="217" t="s">
        <v>175</v>
      </c>
      <c r="E19" s="269" t="s">
        <v>176</v>
      </c>
      <c r="F19" s="269" t="s">
        <v>161</v>
      </c>
      <c r="G19" s="390" t="s">
        <v>434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9">
        <f t="shared" si="0"/>
        <v>0</v>
      </c>
      <c r="S19" s="232">
        <f t="shared" si="1"/>
        <v>0</v>
      </c>
      <c r="T19" s="41" t="str">
        <f t="shared" si="2"/>
        <v>F</v>
      </c>
      <c r="U19" s="197"/>
      <c r="V19" s="42">
        <v>5</v>
      </c>
      <c r="W19" s="49">
        <v>6</v>
      </c>
      <c r="X19" s="49">
        <v>6</v>
      </c>
      <c r="Y19" s="43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 ht="18.75" customHeight="1" thickBot="1">
      <c r="A20" s="32">
        <v>7</v>
      </c>
      <c r="B20" s="671" t="s">
        <v>177</v>
      </c>
      <c r="C20" s="199" t="s">
        <v>178</v>
      </c>
      <c r="D20" s="217" t="s">
        <v>179</v>
      </c>
      <c r="E20" s="269" t="s">
        <v>180</v>
      </c>
      <c r="F20" s="269" t="s">
        <v>161</v>
      </c>
      <c r="G20" s="390" t="s">
        <v>434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9">
        <f t="shared" si="0"/>
        <v>0</v>
      </c>
      <c r="S20" s="232">
        <f t="shared" si="1"/>
        <v>0</v>
      </c>
      <c r="T20" s="41" t="str">
        <f t="shared" si="2"/>
        <v>F</v>
      </c>
      <c r="U20" s="197"/>
      <c r="V20" s="42">
        <v>6</v>
      </c>
      <c r="W20" s="49">
        <v>5</v>
      </c>
      <c r="X20" s="49">
        <v>5</v>
      </c>
      <c r="Y20" s="43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8.75" customHeight="1" thickBot="1">
      <c r="A21" s="32">
        <v>8</v>
      </c>
      <c r="B21" s="671" t="s">
        <v>181</v>
      </c>
      <c r="C21" s="199" t="s">
        <v>182</v>
      </c>
      <c r="D21" s="217" t="s">
        <v>183</v>
      </c>
      <c r="E21" s="269" t="s">
        <v>184</v>
      </c>
      <c r="F21" s="269" t="s">
        <v>161</v>
      </c>
      <c r="G21" s="390" t="s">
        <v>434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9">
        <f t="shared" si="0"/>
        <v>0</v>
      </c>
      <c r="S21" s="232">
        <f t="shared" si="1"/>
        <v>0</v>
      </c>
      <c r="T21" s="41" t="str">
        <f t="shared" si="2"/>
        <v>F</v>
      </c>
      <c r="U21" s="197"/>
      <c r="V21" s="42">
        <v>7</v>
      </c>
      <c r="W21" s="49" t="s">
        <v>24</v>
      </c>
      <c r="X21" s="49">
        <v>0</v>
      </c>
      <c r="Y21" s="186" t="s">
        <v>19</v>
      </c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8.75" customHeight="1">
      <c r="A22" s="32">
        <v>9</v>
      </c>
      <c r="B22" s="671" t="s">
        <v>185</v>
      </c>
      <c r="C22" s="199" t="s">
        <v>186</v>
      </c>
      <c r="D22" s="217" t="s">
        <v>183</v>
      </c>
      <c r="E22" s="269" t="s">
        <v>187</v>
      </c>
      <c r="F22" s="269" t="s">
        <v>161</v>
      </c>
      <c r="G22" s="390" t="s">
        <v>434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9">
        <f t="shared" si="0"/>
        <v>0</v>
      </c>
      <c r="S22" s="232">
        <f t="shared" si="1"/>
        <v>0</v>
      </c>
      <c r="T22" s="41" t="str">
        <f t="shared" si="2"/>
        <v>F</v>
      </c>
      <c r="U22" s="197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8.75" customHeight="1">
      <c r="A23" s="32">
        <v>10</v>
      </c>
      <c r="B23" s="671" t="s">
        <v>188</v>
      </c>
      <c r="C23" s="199" t="s">
        <v>189</v>
      </c>
      <c r="D23" s="217" t="s">
        <v>190</v>
      </c>
      <c r="E23" s="269" t="s">
        <v>191</v>
      </c>
      <c r="F23" s="269" t="s">
        <v>161</v>
      </c>
      <c r="G23" s="390" t="s">
        <v>434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9">
        <f t="shared" si="0"/>
        <v>0</v>
      </c>
      <c r="S23" s="232">
        <f t="shared" si="1"/>
        <v>0</v>
      </c>
      <c r="T23" s="41" t="str">
        <f t="shared" si="2"/>
        <v>F</v>
      </c>
      <c r="U23" s="197"/>
      <c r="V23" s="6"/>
      <c r="W23" s="5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8.75" customHeight="1">
      <c r="A24" s="32">
        <v>11</v>
      </c>
      <c r="B24" s="671" t="s">
        <v>192</v>
      </c>
      <c r="C24" s="199" t="s">
        <v>193</v>
      </c>
      <c r="D24" s="217" t="s">
        <v>194</v>
      </c>
      <c r="E24" s="269" t="s">
        <v>195</v>
      </c>
      <c r="F24" s="269" t="s">
        <v>161</v>
      </c>
      <c r="G24" s="390" t="s">
        <v>434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9">
        <f t="shared" si="0"/>
        <v>0</v>
      </c>
      <c r="S24" s="232">
        <f t="shared" si="1"/>
        <v>0</v>
      </c>
      <c r="T24" s="41" t="str">
        <f t="shared" si="2"/>
        <v>F</v>
      </c>
      <c r="U24" s="197"/>
      <c r="V24" s="157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8.75" customHeight="1">
      <c r="A25" s="32">
        <v>12</v>
      </c>
      <c r="B25" s="671" t="s">
        <v>196</v>
      </c>
      <c r="C25" s="199" t="s">
        <v>197</v>
      </c>
      <c r="D25" s="217" t="s">
        <v>198</v>
      </c>
      <c r="E25" s="269" t="s">
        <v>199</v>
      </c>
      <c r="F25" s="269" t="s">
        <v>161</v>
      </c>
      <c r="G25" s="390" t="s">
        <v>434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9">
        <f t="shared" si="0"/>
        <v>0</v>
      </c>
      <c r="S25" s="232">
        <f t="shared" si="1"/>
        <v>0</v>
      </c>
      <c r="T25" s="41" t="str">
        <f t="shared" si="2"/>
        <v>F</v>
      </c>
      <c r="U25" s="197"/>
      <c r="V25" s="157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8.75" customHeight="1">
      <c r="A26" s="32">
        <v>13</v>
      </c>
      <c r="B26" s="671" t="s">
        <v>200</v>
      </c>
      <c r="C26" s="199" t="s">
        <v>201</v>
      </c>
      <c r="D26" s="217" t="s">
        <v>202</v>
      </c>
      <c r="E26" s="269" t="s">
        <v>203</v>
      </c>
      <c r="F26" s="269" t="s">
        <v>161</v>
      </c>
      <c r="G26" s="390" t="s">
        <v>434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9">
        <f t="shared" si="0"/>
        <v>0</v>
      </c>
      <c r="S26" s="232">
        <f t="shared" si="1"/>
        <v>0</v>
      </c>
      <c r="T26" s="41" t="str">
        <f t="shared" si="2"/>
        <v>F</v>
      </c>
      <c r="U26" s="197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8.75" customHeight="1">
      <c r="A27" s="32">
        <v>14</v>
      </c>
      <c r="B27" s="671" t="s">
        <v>204</v>
      </c>
      <c r="C27" s="199" t="s">
        <v>205</v>
      </c>
      <c r="D27" s="217" t="s">
        <v>206</v>
      </c>
      <c r="E27" s="269" t="s">
        <v>207</v>
      </c>
      <c r="F27" s="269" t="s">
        <v>161</v>
      </c>
      <c r="G27" s="390" t="s">
        <v>434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9">
        <f t="shared" si="0"/>
        <v>0</v>
      </c>
      <c r="S27" s="232">
        <f t="shared" si="1"/>
        <v>0</v>
      </c>
      <c r="T27" s="41" t="str">
        <f t="shared" si="2"/>
        <v>F</v>
      </c>
      <c r="U27" s="197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8.75" customHeight="1">
      <c r="A28" s="32">
        <v>15</v>
      </c>
      <c r="B28" s="671" t="s">
        <v>208</v>
      </c>
      <c r="C28" s="199" t="s">
        <v>209</v>
      </c>
      <c r="D28" s="217" t="s">
        <v>210</v>
      </c>
      <c r="E28" s="269" t="s">
        <v>211</v>
      </c>
      <c r="F28" s="269" t="s">
        <v>161</v>
      </c>
      <c r="G28" s="390" t="s">
        <v>434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9">
        <f t="shared" si="0"/>
        <v>0</v>
      </c>
      <c r="S28" s="232">
        <f t="shared" si="1"/>
        <v>0</v>
      </c>
      <c r="T28" s="41" t="str">
        <f t="shared" si="2"/>
        <v>F</v>
      </c>
      <c r="U28" s="197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8.75" customHeight="1">
      <c r="A29" s="32">
        <v>16</v>
      </c>
      <c r="B29" s="671" t="s">
        <v>212</v>
      </c>
      <c r="C29" s="199" t="s">
        <v>213</v>
      </c>
      <c r="D29" s="217" t="s">
        <v>214</v>
      </c>
      <c r="E29" s="269" t="s">
        <v>215</v>
      </c>
      <c r="F29" s="269" t="s">
        <v>161</v>
      </c>
      <c r="G29" s="390" t="s">
        <v>434</v>
      </c>
      <c r="H29" s="33"/>
      <c r="I29" s="33"/>
      <c r="J29" s="33"/>
      <c r="K29" s="33"/>
      <c r="L29" s="33"/>
      <c r="M29" s="313"/>
      <c r="N29" s="313"/>
      <c r="O29" s="313"/>
      <c r="P29" s="33"/>
      <c r="Q29" s="313"/>
      <c r="R29" s="39">
        <f t="shared" si="0"/>
        <v>0</v>
      </c>
      <c r="S29" s="232">
        <f t="shared" si="1"/>
        <v>0</v>
      </c>
      <c r="T29" s="41" t="str">
        <f t="shared" si="2"/>
        <v>F</v>
      </c>
      <c r="U29" s="197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8.75" customHeight="1">
      <c r="A30" s="32">
        <v>17</v>
      </c>
      <c r="B30" s="671" t="s">
        <v>216</v>
      </c>
      <c r="C30" s="199" t="s">
        <v>217</v>
      </c>
      <c r="D30" s="217" t="s">
        <v>218</v>
      </c>
      <c r="E30" s="269" t="s">
        <v>219</v>
      </c>
      <c r="F30" s="269" t="s">
        <v>161</v>
      </c>
      <c r="G30" s="390" t="s">
        <v>434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9">
        <f t="shared" si="0"/>
        <v>0</v>
      </c>
      <c r="S30" s="232">
        <f t="shared" si="1"/>
        <v>0</v>
      </c>
      <c r="T30" s="41" t="str">
        <f t="shared" si="2"/>
        <v>F</v>
      </c>
      <c r="U30" s="197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8.75" customHeight="1">
      <c r="A31" s="32">
        <v>18</v>
      </c>
      <c r="B31" s="671" t="s">
        <v>220</v>
      </c>
      <c r="C31" s="199" t="s">
        <v>221</v>
      </c>
      <c r="D31" s="217" t="s">
        <v>222</v>
      </c>
      <c r="E31" s="269" t="s">
        <v>223</v>
      </c>
      <c r="F31" s="269" t="s">
        <v>161</v>
      </c>
      <c r="G31" s="390" t="s">
        <v>434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9">
        <f t="shared" si="0"/>
        <v>0</v>
      </c>
      <c r="S31" s="232">
        <f t="shared" si="1"/>
        <v>0</v>
      </c>
      <c r="T31" s="41" t="str">
        <f t="shared" si="2"/>
        <v>F</v>
      </c>
      <c r="U31" s="197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18.75" customHeight="1">
      <c r="A32" s="32">
        <v>19</v>
      </c>
      <c r="B32" s="671" t="s">
        <v>224</v>
      </c>
      <c r="C32" s="199" t="s">
        <v>225</v>
      </c>
      <c r="D32" s="217" t="s">
        <v>226</v>
      </c>
      <c r="E32" s="269" t="s">
        <v>227</v>
      </c>
      <c r="F32" s="269" t="s">
        <v>156</v>
      </c>
      <c r="G32" s="390" t="s">
        <v>434</v>
      </c>
      <c r="H32" s="33"/>
      <c r="I32" s="33"/>
      <c r="J32" s="33"/>
      <c r="K32" s="33"/>
      <c r="L32" s="33"/>
      <c r="M32" s="33"/>
      <c r="N32" s="33"/>
      <c r="O32" s="33"/>
      <c r="P32" s="312"/>
      <c r="Q32" s="33"/>
      <c r="R32" s="39">
        <f t="shared" si="0"/>
        <v>0</v>
      </c>
      <c r="S32" s="232">
        <f t="shared" si="1"/>
        <v>0</v>
      </c>
      <c r="T32" s="41" t="str">
        <f t="shared" si="2"/>
        <v>F</v>
      </c>
      <c r="U32" s="197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8.75" customHeight="1">
      <c r="A33" s="32">
        <v>20</v>
      </c>
      <c r="B33" s="671" t="s">
        <v>228</v>
      </c>
      <c r="C33" s="199" t="s">
        <v>229</v>
      </c>
      <c r="D33" s="217" t="s">
        <v>226</v>
      </c>
      <c r="E33" s="269" t="s">
        <v>230</v>
      </c>
      <c r="F33" s="269" t="s">
        <v>156</v>
      </c>
      <c r="G33" s="390" t="s">
        <v>434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9">
        <f t="shared" si="0"/>
        <v>0</v>
      </c>
      <c r="S33" s="232">
        <f t="shared" si="1"/>
        <v>0</v>
      </c>
      <c r="T33" s="41" t="str">
        <f t="shared" si="2"/>
        <v>F</v>
      </c>
      <c r="U33" s="197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18.75" customHeight="1">
      <c r="A34" s="32">
        <v>21</v>
      </c>
      <c r="B34" s="671" t="s">
        <v>231</v>
      </c>
      <c r="C34" s="199" t="s">
        <v>232</v>
      </c>
      <c r="D34" s="217" t="s">
        <v>233</v>
      </c>
      <c r="E34" s="269" t="s">
        <v>234</v>
      </c>
      <c r="F34" s="269" t="s">
        <v>161</v>
      </c>
      <c r="G34" s="390" t="s">
        <v>434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9">
        <f t="shared" si="0"/>
        <v>0</v>
      </c>
      <c r="S34" s="232">
        <f t="shared" si="1"/>
        <v>0</v>
      </c>
      <c r="T34" s="41" t="str">
        <f t="shared" si="2"/>
        <v>F</v>
      </c>
      <c r="U34" s="197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18.75" customHeight="1">
      <c r="A35" s="32">
        <v>22</v>
      </c>
      <c r="B35" s="671" t="s">
        <v>235</v>
      </c>
      <c r="C35" s="199" t="s">
        <v>236</v>
      </c>
      <c r="D35" s="217" t="s">
        <v>237</v>
      </c>
      <c r="E35" s="269" t="s">
        <v>238</v>
      </c>
      <c r="F35" s="269" t="s">
        <v>161</v>
      </c>
      <c r="G35" s="390" t="s">
        <v>434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9">
        <f t="shared" si="0"/>
        <v>0</v>
      </c>
      <c r="S35" s="232">
        <f t="shared" si="1"/>
        <v>0</v>
      </c>
      <c r="T35" s="41" t="str">
        <f t="shared" si="2"/>
        <v>F</v>
      </c>
      <c r="U35" s="197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8.75" customHeight="1">
      <c r="A36" s="32">
        <v>23</v>
      </c>
      <c r="B36" s="671" t="s">
        <v>239</v>
      </c>
      <c r="C36" s="199" t="s">
        <v>240</v>
      </c>
      <c r="D36" s="217" t="s">
        <v>237</v>
      </c>
      <c r="E36" s="269" t="s">
        <v>241</v>
      </c>
      <c r="F36" s="269" t="s">
        <v>161</v>
      </c>
      <c r="G36" s="390" t="s">
        <v>434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9">
        <f t="shared" si="0"/>
        <v>0</v>
      </c>
      <c r="S36" s="232">
        <f t="shared" si="1"/>
        <v>0</v>
      </c>
      <c r="T36" s="41" t="str">
        <f t="shared" si="2"/>
        <v>F</v>
      </c>
      <c r="U36" s="197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18.75" customHeight="1">
      <c r="A37" s="32">
        <v>24</v>
      </c>
      <c r="B37" s="671" t="s">
        <v>242</v>
      </c>
      <c r="C37" s="199" t="s">
        <v>243</v>
      </c>
      <c r="D37" s="217" t="s">
        <v>237</v>
      </c>
      <c r="E37" s="269" t="s">
        <v>244</v>
      </c>
      <c r="F37" s="269" t="s">
        <v>161</v>
      </c>
      <c r="G37" s="390" t="s">
        <v>434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9">
        <f t="shared" si="0"/>
        <v>0</v>
      </c>
      <c r="S37" s="232">
        <f t="shared" si="1"/>
        <v>0</v>
      </c>
      <c r="T37" s="41" t="str">
        <f t="shared" si="2"/>
        <v>F</v>
      </c>
      <c r="U37" s="197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18.75" customHeight="1">
      <c r="A38" s="32">
        <v>25</v>
      </c>
      <c r="B38" s="671" t="s">
        <v>245</v>
      </c>
      <c r="C38" s="199" t="s">
        <v>246</v>
      </c>
      <c r="D38" s="217" t="s">
        <v>247</v>
      </c>
      <c r="E38" s="269" t="s">
        <v>248</v>
      </c>
      <c r="F38" s="269" t="s">
        <v>161</v>
      </c>
      <c r="G38" s="390" t="s">
        <v>434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9">
        <f t="shared" si="0"/>
        <v>0</v>
      </c>
      <c r="S38" s="232">
        <f t="shared" si="1"/>
        <v>0</v>
      </c>
      <c r="T38" s="41" t="str">
        <f t="shared" si="2"/>
        <v>F</v>
      </c>
      <c r="U38" s="19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8.75" customHeight="1">
      <c r="A39" s="32">
        <v>26</v>
      </c>
      <c r="B39" s="671" t="s">
        <v>249</v>
      </c>
      <c r="C39" s="199" t="s">
        <v>250</v>
      </c>
      <c r="D39" s="217" t="s">
        <v>251</v>
      </c>
      <c r="E39" s="269" t="s">
        <v>252</v>
      </c>
      <c r="F39" s="269" t="s">
        <v>161</v>
      </c>
      <c r="G39" s="390" t="s">
        <v>434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9">
        <f t="shared" si="0"/>
        <v>0</v>
      </c>
      <c r="S39" s="232">
        <f t="shared" si="1"/>
        <v>0</v>
      </c>
      <c r="T39" s="41" t="str">
        <f t="shared" si="2"/>
        <v>F</v>
      </c>
      <c r="U39" s="197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8.75" customHeight="1">
      <c r="A40" s="32">
        <v>27</v>
      </c>
      <c r="B40" s="671" t="s">
        <v>253</v>
      </c>
      <c r="C40" s="199" t="s">
        <v>254</v>
      </c>
      <c r="D40" s="217" t="s">
        <v>255</v>
      </c>
      <c r="E40" s="269" t="s">
        <v>256</v>
      </c>
      <c r="F40" s="269" t="s">
        <v>161</v>
      </c>
      <c r="G40" s="390" t="s">
        <v>434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9">
        <f t="shared" si="0"/>
        <v>0</v>
      </c>
      <c r="S40" s="232">
        <f t="shared" si="1"/>
        <v>0</v>
      </c>
      <c r="T40" s="41" t="str">
        <f t="shared" si="2"/>
        <v>F</v>
      </c>
      <c r="U40" s="197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18.75" customHeight="1">
      <c r="A41" s="32">
        <v>28</v>
      </c>
      <c r="B41" s="671" t="s">
        <v>257</v>
      </c>
      <c r="C41" s="199" t="s">
        <v>258</v>
      </c>
      <c r="D41" s="217" t="s">
        <v>259</v>
      </c>
      <c r="E41" s="269" t="s">
        <v>260</v>
      </c>
      <c r="F41" s="269" t="s">
        <v>161</v>
      </c>
      <c r="G41" s="390" t="s">
        <v>434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9">
        <f t="shared" si="0"/>
        <v>0</v>
      </c>
      <c r="S41" s="232">
        <f t="shared" si="1"/>
        <v>0</v>
      </c>
      <c r="T41" s="41" t="str">
        <f t="shared" si="2"/>
        <v>F</v>
      </c>
      <c r="U41" s="197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18.75" customHeight="1">
      <c r="A42" s="32">
        <v>29</v>
      </c>
      <c r="B42" s="671" t="s">
        <v>261</v>
      </c>
      <c r="C42" s="199" t="s">
        <v>262</v>
      </c>
      <c r="D42" s="217" t="s">
        <v>263</v>
      </c>
      <c r="E42" s="269" t="s">
        <v>264</v>
      </c>
      <c r="F42" s="269" t="s">
        <v>161</v>
      </c>
      <c r="G42" s="390" t="s">
        <v>434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9">
        <f t="shared" si="0"/>
        <v>0</v>
      </c>
      <c r="S42" s="232">
        <f t="shared" si="1"/>
        <v>0</v>
      </c>
      <c r="T42" s="41" t="str">
        <f t="shared" si="2"/>
        <v>F</v>
      </c>
      <c r="U42" s="197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ht="18.75" customHeight="1">
      <c r="A43" s="59">
        <v>30</v>
      </c>
      <c r="B43" s="672" t="s">
        <v>265</v>
      </c>
      <c r="C43" s="270" t="s">
        <v>266</v>
      </c>
      <c r="D43" s="271" t="s">
        <v>263</v>
      </c>
      <c r="E43" s="272" t="s">
        <v>267</v>
      </c>
      <c r="F43" s="272" t="s">
        <v>161</v>
      </c>
      <c r="G43" s="391" t="s">
        <v>434</v>
      </c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215">
        <f t="shared" si="0"/>
        <v>0</v>
      </c>
      <c r="S43" s="535">
        <f t="shared" ref="S43" si="3">IF(R43=10,$X$15,IF(R43=9,$X$16,IF(R43=8,$X$17,IF(R43=7,$X$18,IF(R43=6,$X$19,IF(R43=5,$X$20,IF(R43=5,$X$20,0)))))))</f>
        <v>0</v>
      </c>
      <c r="T43" s="60" t="str">
        <f t="shared" ref="T43" si="4">IF(S43=0,"F"," ")</f>
        <v>F</v>
      </c>
      <c r="U43" s="197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ht="18.75" customHeight="1" thickBot="1">
      <c r="A44" s="145">
        <v>31</v>
      </c>
      <c r="B44" s="673" t="s">
        <v>268</v>
      </c>
      <c r="C44" s="254" t="s">
        <v>269</v>
      </c>
      <c r="D44" s="302" t="s">
        <v>270</v>
      </c>
      <c r="E44" s="290" t="s">
        <v>271</v>
      </c>
      <c r="F44" s="290" t="s">
        <v>161</v>
      </c>
      <c r="G44" s="648" t="s">
        <v>434</v>
      </c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7">
        <f t="shared" si="0"/>
        <v>0</v>
      </c>
      <c r="S44" s="649">
        <f t="shared" si="1"/>
        <v>0</v>
      </c>
      <c r="T44" s="650" t="str">
        <f t="shared" si="2"/>
        <v>F</v>
      </c>
      <c r="U44" s="197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ht="18.75" customHeight="1">
      <c r="A45" s="643">
        <v>1</v>
      </c>
      <c r="B45" s="674" t="s">
        <v>272</v>
      </c>
      <c r="C45" s="655" t="s">
        <v>273</v>
      </c>
      <c r="D45" s="656" t="s">
        <v>274</v>
      </c>
      <c r="E45" s="654" t="s">
        <v>275</v>
      </c>
      <c r="F45" s="654" t="s">
        <v>161</v>
      </c>
      <c r="G45" s="644" t="s">
        <v>435</v>
      </c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645">
        <f t="shared" si="0"/>
        <v>0</v>
      </c>
      <c r="S45" s="646">
        <f t="shared" si="1"/>
        <v>0</v>
      </c>
      <c r="T45" s="647" t="str">
        <f t="shared" si="2"/>
        <v>F</v>
      </c>
      <c r="U45" s="197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5" ht="18.75" customHeight="1">
      <c r="A46" s="32">
        <v>2</v>
      </c>
      <c r="B46" s="671" t="s">
        <v>276</v>
      </c>
      <c r="C46" s="199" t="s">
        <v>277</v>
      </c>
      <c r="D46" s="217" t="s">
        <v>154</v>
      </c>
      <c r="E46" s="269" t="s">
        <v>278</v>
      </c>
      <c r="F46" s="269" t="s">
        <v>161</v>
      </c>
      <c r="G46" s="390" t="s">
        <v>435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9">
        <f t="shared" ref="R46:R77" si="5">COUNTIF($H46:$Q46,"X")</f>
        <v>0</v>
      </c>
      <c r="S46" s="232">
        <f t="shared" ref="S46:S77" si="6">IF(R46=10,$X$15,IF(R46=9,$X$16,IF(R46=8,$X$17,IF(R46=7,$X$18,IF(R46=6,$X$19,IF(R46=5,$X$20,IF(R46=5,$X$20,0)))))))</f>
        <v>0</v>
      </c>
      <c r="T46" s="41" t="str">
        <f t="shared" ref="T46:T77" si="7">IF(S46=0,"F"," ")</f>
        <v>F</v>
      </c>
      <c r="U46" s="19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:35" ht="18.75" customHeight="1">
      <c r="A47" s="32">
        <v>3</v>
      </c>
      <c r="B47" s="671" t="s">
        <v>279</v>
      </c>
      <c r="C47" s="199" t="s">
        <v>280</v>
      </c>
      <c r="D47" s="217" t="s">
        <v>281</v>
      </c>
      <c r="E47" s="269" t="s">
        <v>282</v>
      </c>
      <c r="F47" s="269" t="s">
        <v>161</v>
      </c>
      <c r="G47" s="390" t="s">
        <v>435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9">
        <f t="shared" si="5"/>
        <v>0</v>
      </c>
      <c r="S47" s="232">
        <f t="shared" si="6"/>
        <v>0</v>
      </c>
      <c r="T47" s="41" t="str">
        <f t="shared" si="7"/>
        <v>F</v>
      </c>
      <c r="U47" s="197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ht="18.75" customHeight="1">
      <c r="A48" s="32">
        <v>4</v>
      </c>
      <c r="B48" s="671" t="s">
        <v>283</v>
      </c>
      <c r="C48" s="199" t="s">
        <v>284</v>
      </c>
      <c r="D48" s="217" t="s">
        <v>159</v>
      </c>
      <c r="E48" s="269" t="s">
        <v>285</v>
      </c>
      <c r="F48" s="269" t="s">
        <v>161</v>
      </c>
      <c r="G48" s="390" t="s">
        <v>435</v>
      </c>
      <c r="H48" s="33"/>
      <c r="I48" s="33"/>
      <c r="J48" s="33"/>
      <c r="K48" s="33"/>
      <c r="L48" s="33"/>
      <c r="M48" s="33"/>
      <c r="N48" s="33"/>
      <c r="O48" s="33"/>
      <c r="P48" s="312"/>
      <c r="Q48" s="33"/>
      <c r="R48" s="39">
        <f t="shared" si="5"/>
        <v>0</v>
      </c>
      <c r="S48" s="232">
        <f t="shared" si="6"/>
        <v>0</v>
      </c>
      <c r="T48" s="41" t="str">
        <f t="shared" si="7"/>
        <v>F</v>
      </c>
      <c r="U48" s="197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ht="18.75" customHeight="1">
      <c r="A49" s="32">
        <v>5</v>
      </c>
      <c r="B49" s="671" t="s">
        <v>286</v>
      </c>
      <c r="C49" s="199" t="s">
        <v>287</v>
      </c>
      <c r="D49" s="217" t="s">
        <v>288</v>
      </c>
      <c r="E49" s="269" t="s">
        <v>289</v>
      </c>
      <c r="F49" s="269" t="s">
        <v>161</v>
      </c>
      <c r="G49" s="390" t="s">
        <v>435</v>
      </c>
      <c r="H49" s="33"/>
      <c r="I49" s="33"/>
      <c r="J49" s="33"/>
      <c r="K49" s="33"/>
      <c r="L49" s="33"/>
      <c r="M49" s="33"/>
      <c r="N49" s="33"/>
      <c r="O49" s="33"/>
      <c r="P49" s="312"/>
      <c r="Q49" s="33"/>
      <c r="R49" s="39">
        <f t="shared" si="5"/>
        <v>0</v>
      </c>
      <c r="S49" s="232">
        <f t="shared" si="6"/>
        <v>0</v>
      </c>
      <c r="T49" s="41" t="str">
        <f t="shared" si="7"/>
        <v>F</v>
      </c>
      <c r="U49" s="197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ht="18.75" customHeight="1">
      <c r="A50" s="32">
        <v>6</v>
      </c>
      <c r="B50" s="671" t="s">
        <v>290</v>
      </c>
      <c r="C50" s="199" t="s">
        <v>291</v>
      </c>
      <c r="D50" s="217" t="s">
        <v>171</v>
      </c>
      <c r="E50" s="269" t="s">
        <v>292</v>
      </c>
      <c r="F50" s="269" t="s">
        <v>161</v>
      </c>
      <c r="G50" s="390" t="s">
        <v>435</v>
      </c>
      <c r="H50" s="33"/>
      <c r="I50" s="33"/>
      <c r="J50" s="33"/>
      <c r="K50" s="33"/>
      <c r="L50" s="33"/>
      <c r="M50" s="33"/>
      <c r="N50" s="33"/>
      <c r="O50" s="33"/>
      <c r="P50" s="312"/>
      <c r="Q50" s="33"/>
      <c r="R50" s="39">
        <f t="shared" si="5"/>
        <v>0</v>
      </c>
      <c r="S50" s="232">
        <f t="shared" si="6"/>
        <v>0</v>
      </c>
      <c r="T50" s="41" t="str">
        <f t="shared" si="7"/>
        <v>F</v>
      </c>
      <c r="U50" s="197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8.75" customHeight="1">
      <c r="A51" s="32">
        <v>7</v>
      </c>
      <c r="B51" s="675" t="s">
        <v>293</v>
      </c>
      <c r="C51" s="180" t="s">
        <v>294</v>
      </c>
      <c r="D51" s="217" t="s">
        <v>175</v>
      </c>
      <c r="E51" s="190" t="s">
        <v>295</v>
      </c>
      <c r="F51" s="190" t="s">
        <v>161</v>
      </c>
      <c r="G51" s="390" t="s">
        <v>435</v>
      </c>
      <c r="H51" s="33"/>
      <c r="I51" s="33"/>
      <c r="J51" s="33"/>
      <c r="K51" s="33"/>
      <c r="L51" s="33"/>
      <c r="M51" s="33"/>
      <c r="N51" s="33"/>
      <c r="O51" s="33"/>
      <c r="P51" s="312"/>
      <c r="Q51" s="33"/>
      <c r="R51" s="39">
        <f t="shared" si="5"/>
        <v>0</v>
      </c>
      <c r="S51" s="232">
        <f t="shared" si="6"/>
        <v>0</v>
      </c>
      <c r="T51" s="41" t="str">
        <f t="shared" si="7"/>
        <v>F</v>
      </c>
      <c r="U51" s="197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ht="18.75" customHeight="1">
      <c r="A52" s="32">
        <v>8</v>
      </c>
      <c r="B52" s="671" t="s">
        <v>296</v>
      </c>
      <c r="C52" s="199" t="s">
        <v>297</v>
      </c>
      <c r="D52" s="217" t="s">
        <v>298</v>
      </c>
      <c r="E52" s="269" t="s">
        <v>299</v>
      </c>
      <c r="F52" s="269" t="s">
        <v>161</v>
      </c>
      <c r="G52" s="390" t="s">
        <v>435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9">
        <f t="shared" si="5"/>
        <v>0</v>
      </c>
      <c r="S52" s="232">
        <f t="shared" si="6"/>
        <v>0</v>
      </c>
      <c r="T52" s="41" t="str">
        <f t="shared" si="7"/>
        <v>F</v>
      </c>
      <c r="U52" s="197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ht="18.75" customHeight="1">
      <c r="A53" s="32">
        <v>9</v>
      </c>
      <c r="B53" s="675" t="s">
        <v>300</v>
      </c>
      <c r="C53" s="180" t="s">
        <v>301</v>
      </c>
      <c r="D53" s="217" t="s">
        <v>183</v>
      </c>
      <c r="E53" s="190" t="s">
        <v>302</v>
      </c>
      <c r="F53" s="190" t="s">
        <v>161</v>
      </c>
      <c r="G53" s="390" t="s">
        <v>435</v>
      </c>
      <c r="H53" s="33"/>
      <c r="I53" s="33"/>
      <c r="J53" s="33"/>
      <c r="K53" s="33"/>
      <c r="L53" s="33"/>
      <c r="M53" s="33"/>
      <c r="N53" s="33"/>
      <c r="O53" s="33"/>
      <c r="P53" s="312"/>
      <c r="Q53" s="33"/>
      <c r="R53" s="39">
        <f t="shared" si="5"/>
        <v>0</v>
      </c>
      <c r="S53" s="232">
        <f t="shared" si="6"/>
        <v>0</v>
      </c>
      <c r="T53" s="41" t="str">
        <f t="shared" si="7"/>
        <v>F</v>
      </c>
      <c r="U53" s="197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ht="18.75" customHeight="1">
      <c r="A54" s="32">
        <v>10</v>
      </c>
      <c r="B54" s="675" t="s">
        <v>303</v>
      </c>
      <c r="C54" s="180" t="s">
        <v>304</v>
      </c>
      <c r="D54" s="217" t="s">
        <v>305</v>
      </c>
      <c r="E54" s="190" t="s">
        <v>306</v>
      </c>
      <c r="F54" s="190" t="s">
        <v>156</v>
      </c>
      <c r="G54" s="390" t="s">
        <v>435</v>
      </c>
      <c r="H54" s="33"/>
      <c r="I54" s="33"/>
      <c r="J54" s="33"/>
      <c r="K54" s="33"/>
      <c r="L54" s="33"/>
      <c r="M54" s="33"/>
      <c r="N54" s="33"/>
      <c r="O54" s="33"/>
      <c r="P54" s="312"/>
      <c r="Q54" s="33"/>
      <c r="R54" s="39">
        <f t="shared" si="5"/>
        <v>0</v>
      </c>
      <c r="S54" s="232">
        <f t="shared" si="6"/>
        <v>0</v>
      </c>
      <c r="T54" s="41" t="str">
        <f t="shared" si="7"/>
        <v>F</v>
      </c>
      <c r="U54" s="197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1:35" ht="18.75" customHeight="1">
      <c r="A55" s="32">
        <v>11</v>
      </c>
      <c r="B55" s="675" t="s">
        <v>307</v>
      </c>
      <c r="C55" s="180" t="s">
        <v>308</v>
      </c>
      <c r="D55" s="217" t="s">
        <v>309</v>
      </c>
      <c r="E55" s="190" t="s">
        <v>310</v>
      </c>
      <c r="F55" s="190" t="s">
        <v>161</v>
      </c>
      <c r="G55" s="390" t="s">
        <v>435</v>
      </c>
      <c r="H55" s="33"/>
      <c r="I55" s="33"/>
      <c r="J55" s="33"/>
      <c r="K55" s="33"/>
      <c r="L55" s="33"/>
      <c r="M55" s="33"/>
      <c r="N55" s="33"/>
      <c r="O55" s="33"/>
      <c r="P55" s="312"/>
      <c r="Q55" s="33"/>
      <c r="R55" s="39">
        <f t="shared" si="5"/>
        <v>0</v>
      </c>
      <c r="S55" s="232">
        <f t="shared" si="6"/>
        <v>0</v>
      </c>
      <c r="T55" s="41" t="str">
        <f t="shared" si="7"/>
        <v>F</v>
      </c>
      <c r="U55" s="197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:35" ht="18.75" customHeight="1">
      <c r="A56" s="32">
        <v>12</v>
      </c>
      <c r="B56" s="671" t="s">
        <v>311</v>
      </c>
      <c r="C56" s="199" t="s">
        <v>312</v>
      </c>
      <c r="D56" s="217" t="s">
        <v>194</v>
      </c>
      <c r="E56" s="269" t="s">
        <v>313</v>
      </c>
      <c r="F56" s="269" t="s">
        <v>161</v>
      </c>
      <c r="G56" s="390" t="s">
        <v>435</v>
      </c>
      <c r="H56" s="33"/>
      <c r="I56" s="33"/>
      <c r="J56" s="33"/>
      <c r="K56" s="33"/>
      <c r="L56" s="33"/>
      <c r="M56" s="33"/>
      <c r="N56" s="33"/>
      <c r="O56" s="33"/>
      <c r="P56" s="312"/>
      <c r="Q56" s="33"/>
      <c r="R56" s="39">
        <f t="shared" si="5"/>
        <v>0</v>
      </c>
      <c r="S56" s="232">
        <f t="shared" si="6"/>
        <v>0</v>
      </c>
      <c r="T56" s="41" t="str">
        <f t="shared" si="7"/>
        <v>F</v>
      </c>
      <c r="U56" s="197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ht="18.75" customHeight="1">
      <c r="A57" s="32">
        <v>13</v>
      </c>
      <c r="B57" s="671" t="s">
        <v>314</v>
      </c>
      <c r="C57" s="199" t="s">
        <v>315</v>
      </c>
      <c r="D57" s="217" t="s">
        <v>194</v>
      </c>
      <c r="E57" s="269" t="s">
        <v>316</v>
      </c>
      <c r="F57" s="269" t="s">
        <v>161</v>
      </c>
      <c r="G57" s="390" t="s">
        <v>435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9">
        <f t="shared" si="5"/>
        <v>0</v>
      </c>
      <c r="S57" s="232">
        <f t="shared" si="6"/>
        <v>0</v>
      </c>
      <c r="T57" s="41" t="str">
        <f t="shared" si="7"/>
        <v>F</v>
      </c>
      <c r="U57" s="197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18.75" customHeight="1">
      <c r="A58" s="32">
        <v>14</v>
      </c>
      <c r="B58" s="671" t="s">
        <v>317</v>
      </c>
      <c r="C58" s="199" t="s">
        <v>318</v>
      </c>
      <c r="D58" s="217" t="s">
        <v>319</v>
      </c>
      <c r="E58" s="269" t="s">
        <v>320</v>
      </c>
      <c r="F58" s="269" t="s">
        <v>161</v>
      </c>
      <c r="G58" s="390" t="s">
        <v>435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9">
        <f t="shared" si="5"/>
        <v>0</v>
      </c>
      <c r="S58" s="232">
        <f t="shared" si="6"/>
        <v>0</v>
      </c>
      <c r="T58" s="41" t="str">
        <f t="shared" si="7"/>
        <v>F</v>
      </c>
      <c r="U58" s="197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18.75" customHeight="1">
      <c r="A59" s="32">
        <v>15</v>
      </c>
      <c r="B59" s="671" t="s">
        <v>321</v>
      </c>
      <c r="C59" s="199" t="s">
        <v>318</v>
      </c>
      <c r="D59" s="217" t="s">
        <v>322</v>
      </c>
      <c r="E59" s="269" t="s">
        <v>323</v>
      </c>
      <c r="F59" s="269" t="s">
        <v>161</v>
      </c>
      <c r="G59" s="390" t="s">
        <v>435</v>
      </c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9">
        <f t="shared" si="5"/>
        <v>0</v>
      </c>
      <c r="S59" s="232">
        <f t="shared" si="6"/>
        <v>0</v>
      </c>
      <c r="T59" s="41" t="str">
        <f t="shared" si="7"/>
        <v>F</v>
      </c>
      <c r="U59" s="197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ht="18.75" customHeight="1">
      <c r="A60" s="32">
        <v>16</v>
      </c>
      <c r="B60" s="675" t="s">
        <v>324</v>
      </c>
      <c r="C60" s="180" t="s">
        <v>325</v>
      </c>
      <c r="D60" s="217" t="s">
        <v>233</v>
      </c>
      <c r="E60" s="190" t="s">
        <v>326</v>
      </c>
      <c r="F60" s="190" t="s">
        <v>161</v>
      </c>
      <c r="G60" s="390" t="s">
        <v>435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9">
        <f t="shared" si="5"/>
        <v>0</v>
      </c>
      <c r="S60" s="232">
        <f t="shared" si="6"/>
        <v>0</v>
      </c>
      <c r="T60" s="41" t="str">
        <f t="shared" si="7"/>
        <v>F</v>
      </c>
      <c r="U60" s="197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1:35" ht="18.75" customHeight="1">
      <c r="A61" s="32">
        <v>17</v>
      </c>
      <c r="B61" s="671" t="s">
        <v>327</v>
      </c>
      <c r="C61" s="199" t="s">
        <v>328</v>
      </c>
      <c r="D61" s="217" t="s">
        <v>233</v>
      </c>
      <c r="E61" s="269" t="s">
        <v>329</v>
      </c>
      <c r="F61" s="269" t="s">
        <v>161</v>
      </c>
      <c r="G61" s="390" t="s">
        <v>435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9">
        <f t="shared" si="5"/>
        <v>0</v>
      </c>
      <c r="S61" s="232">
        <f t="shared" si="6"/>
        <v>0</v>
      </c>
      <c r="T61" s="41" t="str">
        <f t="shared" si="7"/>
        <v>F</v>
      </c>
      <c r="U61" s="197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spans="1:35" ht="18.75" customHeight="1">
      <c r="A62" s="32">
        <v>18</v>
      </c>
      <c r="B62" s="675" t="s">
        <v>330</v>
      </c>
      <c r="C62" s="180" t="s">
        <v>331</v>
      </c>
      <c r="D62" s="217" t="s">
        <v>332</v>
      </c>
      <c r="E62" s="190" t="s">
        <v>333</v>
      </c>
      <c r="F62" s="190" t="s">
        <v>161</v>
      </c>
      <c r="G62" s="390" t="s">
        <v>435</v>
      </c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9">
        <f t="shared" si="5"/>
        <v>0</v>
      </c>
      <c r="S62" s="232">
        <f t="shared" si="6"/>
        <v>0</v>
      </c>
      <c r="T62" s="41" t="str">
        <f t="shared" si="7"/>
        <v>F</v>
      </c>
      <c r="U62" s="197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ht="18.75" customHeight="1">
      <c r="A63" s="32">
        <v>19</v>
      </c>
      <c r="B63" s="675" t="s">
        <v>334</v>
      </c>
      <c r="C63" s="180" t="s">
        <v>335</v>
      </c>
      <c r="D63" s="217" t="s">
        <v>255</v>
      </c>
      <c r="E63" s="190" t="s">
        <v>336</v>
      </c>
      <c r="F63" s="190" t="s">
        <v>161</v>
      </c>
      <c r="G63" s="390" t="s">
        <v>435</v>
      </c>
      <c r="H63" s="33"/>
      <c r="I63" s="33"/>
      <c r="J63" s="33"/>
      <c r="K63" s="33"/>
      <c r="L63" s="33"/>
      <c r="M63" s="33"/>
      <c r="N63" s="33"/>
      <c r="O63" s="33"/>
      <c r="P63" s="312"/>
      <c r="Q63" s="33"/>
      <c r="R63" s="39">
        <f t="shared" si="5"/>
        <v>0</v>
      </c>
      <c r="S63" s="232">
        <f t="shared" si="6"/>
        <v>0</v>
      </c>
      <c r="T63" s="41" t="str">
        <f t="shared" si="7"/>
        <v>F</v>
      </c>
      <c r="U63" s="197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1:35" ht="18.75" customHeight="1">
      <c r="A64" s="32">
        <v>20</v>
      </c>
      <c r="B64" s="675" t="s">
        <v>337</v>
      </c>
      <c r="C64" s="180" t="s">
        <v>338</v>
      </c>
      <c r="D64" s="217" t="s">
        <v>339</v>
      </c>
      <c r="E64" s="190" t="s">
        <v>340</v>
      </c>
      <c r="F64" s="190" t="s">
        <v>161</v>
      </c>
      <c r="G64" s="390" t="s">
        <v>435</v>
      </c>
      <c r="H64" s="33"/>
      <c r="I64" s="33"/>
      <c r="J64" s="33"/>
      <c r="K64" s="33"/>
      <c r="L64" s="33"/>
      <c r="M64" s="33"/>
      <c r="N64" s="33"/>
      <c r="O64" s="33"/>
      <c r="P64" s="312"/>
      <c r="Q64" s="33"/>
      <c r="R64" s="39">
        <f t="shared" si="5"/>
        <v>0</v>
      </c>
      <c r="S64" s="232">
        <f t="shared" si="6"/>
        <v>0</v>
      </c>
      <c r="T64" s="41" t="str">
        <f t="shared" si="7"/>
        <v>F</v>
      </c>
      <c r="U64" s="197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:35" ht="18.75" customHeight="1">
      <c r="A65" s="32">
        <v>21</v>
      </c>
      <c r="B65" s="675" t="s">
        <v>341</v>
      </c>
      <c r="C65" s="180" t="s">
        <v>342</v>
      </c>
      <c r="D65" s="217" t="s">
        <v>343</v>
      </c>
      <c r="E65" s="190" t="s">
        <v>344</v>
      </c>
      <c r="F65" s="190" t="s">
        <v>161</v>
      </c>
      <c r="G65" s="390" t="s">
        <v>435</v>
      </c>
      <c r="H65" s="33"/>
      <c r="I65" s="33"/>
      <c r="J65" s="33"/>
      <c r="K65" s="33"/>
      <c r="L65" s="33"/>
      <c r="M65" s="33"/>
      <c r="N65" s="33"/>
      <c r="O65" s="33"/>
      <c r="P65" s="312"/>
      <c r="Q65" s="33"/>
      <c r="R65" s="39">
        <f t="shared" si="5"/>
        <v>0</v>
      </c>
      <c r="S65" s="232">
        <f t="shared" si="6"/>
        <v>0</v>
      </c>
      <c r="T65" s="41" t="str">
        <f t="shared" si="7"/>
        <v>F</v>
      </c>
      <c r="U65" s="197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ht="18.75" customHeight="1">
      <c r="A66" s="32">
        <v>22</v>
      </c>
      <c r="B66" s="671" t="s">
        <v>345</v>
      </c>
      <c r="C66" s="199" t="s">
        <v>346</v>
      </c>
      <c r="D66" s="217" t="s">
        <v>259</v>
      </c>
      <c r="E66" s="269" t="s">
        <v>347</v>
      </c>
      <c r="F66" s="269" t="s">
        <v>161</v>
      </c>
      <c r="G66" s="390" t="s">
        <v>435</v>
      </c>
      <c r="H66" s="33"/>
      <c r="I66" s="33"/>
      <c r="J66" s="33"/>
      <c r="K66" s="33"/>
      <c r="L66" s="33"/>
      <c r="M66" s="33"/>
      <c r="N66" s="33"/>
      <c r="O66" s="33"/>
      <c r="P66" s="312"/>
      <c r="Q66" s="33"/>
      <c r="R66" s="39">
        <f t="shared" si="5"/>
        <v>0</v>
      </c>
      <c r="S66" s="232">
        <f t="shared" si="6"/>
        <v>0</v>
      </c>
      <c r="T66" s="41" t="str">
        <f t="shared" si="7"/>
        <v>F</v>
      </c>
      <c r="U66" s="197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:35" ht="18.75" customHeight="1">
      <c r="A67" s="32">
        <v>23</v>
      </c>
      <c r="B67" s="675" t="s">
        <v>348</v>
      </c>
      <c r="C67" s="180" t="s">
        <v>349</v>
      </c>
      <c r="D67" s="217" t="s">
        <v>350</v>
      </c>
      <c r="E67" s="190" t="s">
        <v>351</v>
      </c>
      <c r="F67" s="190" t="s">
        <v>161</v>
      </c>
      <c r="G67" s="390" t="s">
        <v>435</v>
      </c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>
        <f t="shared" si="5"/>
        <v>0</v>
      </c>
      <c r="S67" s="232">
        <f t="shared" si="6"/>
        <v>0</v>
      </c>
      <c r="T67" s="41" t="str">
        <f t="shared" si="7"/>
        <v>F</v>
      </c>
      <c r="U67" s="197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:35" ht="18.75" customHeight="1">
      <c r="A68" s="32">
        <v>24</v>
      </c>
      <c r="B68" s="675" t="s">
        <v>352</v>
      </c>
      <c r="C68" s="180" t="s">
        <v>353</v>
      </c>
      <c r="D68" s="217" t="s">
        <v>354</v>
      </c>
      <c r="E68" s="190" t="s">
        <v>355</v>
      </c>
      <c r="F68" s="190" t="s">
        <v>161</v>
      </c>
      <c r="G68" s="390" t="s">
        <v>435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9">
        <f t="shared" si="5"/>
        <v>0</v>
      </c>
      <c r="S68" s="232">
        <f t="shared" si="6"/>
        <v>0</v>
      </c>
      <c r="T68" s="41" t="str">
        <f t="shared" si="7"/>
        <v>F</v>
      </c>
      <c r="U68" s="197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ht="18.75" customHeight="1">
      <c r="A69" s="32">
        <v>25</v>
      </c>
      <c r="B69" s="675" t="s">
        <v>356</v>
      </c>
      <c r="C69" s="180" t="s">
        <v>357</v>
      </c>
      <c r="D69" s="217" t="s">
        <v>354</v>
      </c>
      <c r="E69" s="190" t="s">
        <v>358</v>
      </c>
      <c r="F69" s="190" t="s">
        <v>161</v>
      </c>
      <c r="G69" s="390" t="s">
        <v>435</v>
      </c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9">
        <f t="shared" si="5"/>
        <v>0</v>
      </c>
      <c r="S69" s="232">
        <f t="shared" si="6"/>
        <v>0</v>
      </c>
      <c r="T69" s="41" t="str">
        <f t="shared" si="7"/>
        <v>F</v>
      </c>
      <c r="U69" s="197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:35" ht="18.75" customHeight="1">
      <c r="A70" s="32">
        <v>26</v>
      </c>
      <c r="B70" s="671" t="s">
        <v>359</v>
      </c>
      <c r="C70" s="199" t="s">
        <v>297</v>
      </c>
      <c r="D70" s="217" t="s">
        <v>360</v>
      </c>
      <c r="E70" s="269" t="s">
        <v>361</v>
      </c>
      <c r="F70" s="269" t="s">
        <v>161</v>
      </c>
      <c r="G70" s="390" t="s">
        <v>435</v>
      </c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9">
        <f t="shared" si="5"/>
        <v>0</v>
      </c>
      <c r="S70" s="232">
        <f t="shared" si="6"/>
        <v>0</v>
      </c>
      <c r="T70" s="41" t="str">
        <f t="shared" si="7"/>
        <v>F</v>
      </c>
      <c r="U70" s="197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ht="18.75" customHeight="1">
      <c r="A71" s="32">
        <v>27</v>
      </c>
      <c r="B71" s="675" t="s">
        <v>362</v>
      </c>
      <c r="C71" s="180" t="s">
        <v>363</v>
      </c>
      <c r="D71" s="217" t="s">
        <v>364</v>
      </c>
      <c r="E71" s="190" t="s">
        <v>155</v>
      </c>
      <c r="F71" s="190" t="s">
        <v>161</v>
      </c>
      <c r="G71" s="390" t="s">
        <v>435</v>
      </c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>
        <f t="shared" si="5"/>
        <v>0</v>
      </c>
      <c r="S71" s="232">
        <f t="shared" si="6"/>
        <v>0</v>
      </c>
      <c r="T71" s="41" t="str">
        <f t="shared" si="7"/>
        <v>F</v>
      </c>
      <c r="U71" s="197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8.75" customHeight="1" thickBot="1">
      <c r="A72" s="59">
        <v>28</v>
      </c>
      <c r="B72" s="676" t="s">
        <v>365</v>
      </c>
      <c r="C72" s="273" t="s">
        <v>366</v>
      </c>
      <c r="D72" s="271" t="s">
        <v>367</v>
      </c>
      <c r="E72" s="274" t="s">
        <v>368</v>
      </c>
      <c r="F72" s="274" t="s">
        <v>161</v>
      </c>
      <c r="G72" s="391" t="s">
        <v>435</v>
      </c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215">
        <f t="shared" si="5"/>
        <v>0</v>
      </c>
      <c r="S72" s="535">
        <f t="shared" ref="S72:S73" si="8">IF(R72=10,$X$15,IF(R72=9,$X$16,IF(R72=8,$X$17,IF(R72=7,$X$18,IF(R72=6,$X$19,IF(R72=5,$X$20,IF(R72=5,$X$20,0)))))))</f>
        <v>0</v>
      </c>
      <c r="T72" s="60" t="str">
        <f t="shared" ref="T72:T73" si="9">IF(S72=0,"F"," ")</f>
        <v>F</v>
      </c>
      <c r="U72" s="197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8.75" customHeight="1">
      <c r="A73" s="23">
        <v>1</v>
      </c>
      <c r="B73" s="670" t="s">
        <v>369</v>
      </c>
      <c r="C73" s="200" t="s">
        <v>370</v>
      </c>
      <c r="D73" s="216" t="s">
        <v>154</v>
      </c>
      <c r="E73" s="268" t="s">
        <v>371</v>
      </c>
      <c r="F73" s="268" t="s">
        <v>161</v>
      </c>
      <c r="G73" s="389" t="s">
        <v>436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34">
        <f t="shared" si="5"/>
        <v>0</v>
      </c>
      <c r="S73" s="231">
        <f t="shared" si="8"/>
        <v>0</v>
      </c>
      <c r="T73" s="35" t="str">
        <f t="shared" si="9"/>
        <v>F</v>
      </c>
      <c r="U73" s="197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18.75" customHeight="1">
      <c r="A74" s="651">
        <v>2</v>
      </c>
      <c r="B74" s="674" t="s">
        <v>372</v>
      </c>
      <c r="C74" s="655" t="s">
        <v>373</v>
      </c>
      <c r="D74" s="656" t="s">
        <v>374</v>
      </c>
      <c r="E74" s="654" t="s">
        <v>375</v>
      </c>
      <c r="F74" s="654" t="s">
        <v>156</v>
      </c>
      <c r="G74" s="644" t="s">
        <v>436</v>
      </c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652">
        <f t="shared" si="5"/>
        <v>0</v>
      </c>
      <c r="S74" s="646">
        <f t="shared" si="6"/>
        <v>0</v>
      </c>
      <c r="T74" s="653" t="str">
        <f t="shared" si="7"/>
        <v>F</v>
      </c>
      <c r="U74" s="197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ht="18.75" customHeight="1">
      <c r="A75" s="59">
        <v>3</v>
      </c>
      <c r="B75" s="675" t="s">
        <v>376</v>
      </c>
      <c r="C75" s="180" t="s">
        <v>377</v>
      </c>
      <c r="D75" s="217" t="s">
        <v>378</v>
      </c>
      <c r="E75" s="190" t="s">
        <v>379</v>
      </c>
      <c r="F75" s="190" t="s">
        <v>156</v>
      </c>
      <c r="G75" s="390" t="s">
        <v>436</v>
      </c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9">
        <f t="shared" si="5"/>
        <v>0</v>
      </c>
      <c r="S75" s="232">
        <f t="shared" si="6"/>
        <v>0</v>
      </c>
      <c r="T75" s="41" t="str">
        <f t="shared" si="7"/>
        <v>F</v>
      </c>
      <c r="U75" s="197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8.75" customHeight="1">
      <c r="A76" s="59">
        <v>4</v>
      </c>
      <c r="B76" s="675" t="s">
        <v>380</v>
      </c>
      <c r="C76" s="180" t="s">
        <v>381</v>
      </c>
      <c r="D76" s="217" t="s">
        <v>382</v>
      </c>
      <c r="E76" s="190" t="s">
        <v>383</v>
      </c>
      <c r="F76" s="190" t="s">
        <v>161</v>
      </c>
      <c r="G76" s="390" t="s">
        <v>436</v>
      </c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>
        <f t="shared" si="5"/>
        <v>0</v>
      </c>
      <c r="S76" s="232">
        <f t="shared" si="6"/>
        <v>0</v>
      </c>
      <c r="T76" s="41" t="str">
        <f t="shared" si="7"/>
        <v>F</v>
      </c>
      <c r="U76" s="197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ht="18.75" customHeight="1">
      <c r="A77" s="59">
        <v>5</v>
      </c>
      <c r="B77" s="675" t="s">
        <v>384</v>
      </c>
      <c r="C77" s="180" t="s">
        <v>385</v>
      </c>
      <c r="D77" s="217" t="s">
        <v>386</v>
      </c>
      <c r="E77" s="190" t="s">
        <v>387</v>
      </c>
      <c r="F77" s="190" t="s">
        <v>161</v>
      </c>
      <c r="G77" s="390" t="s">
        <v>436</v>
      </c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>
        <f t="shared" si="5"/>
        <v>0</v>
      </c>
      <c r="S77" s="232">
        <f t="shared" si="6"/>
        <v>0</v>
      </c>
      <c r="T77" s="41" t="str">
        <f t="shared" si="7"/>
        <v>F</v>
      </c>
      <c r="U77" s="197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8.75" customHeight="1">
      <c r="A78" s="59">
        <v>6</v>
      </c>
      <c r="B78" s="675" t="s">
        <v>388</v>
      </c>
      <c r="C78" s="180" t="s">
        <v>389</v>
      </c>
      <c r="D78" s="217" t="s">
        <v>390</v>
      </c>
      <c r="E78" s="190" t="s">
        <v>391</v>
      </c>
      <c r="F78" s="190" t="s">
        <v>161</v>
      </c>
      <c r="G78" s="390" t="s">
        <v>436</v>
      </c>
      <c r="H78" s="33"/>
      <c r="I78" s="33"/>
      <c r="J78" s="33"/>
      <c r="K78" s="33"/>
      <c r="L78" s="33"/>
      <c r="M78" s="33"/>
      <c r="N78" s="33"/>
      <c r="O78" s="33"/>
      <c r="P78" s="312"/>
      <c r="Q78" s="33"/>
      <c r="R78" s="39">
        <f t="shared" ref="R78:R91" si="10">COUNTIF($H78:$Q78,"X")</f>
        <v>0</v>
      </c>
      <c r="S78" s="232">
        <f t="shared" ref="S78:S91" si="11">IF(R78=10,$X$15,IF(R78=9,$X$16,IF(R78=8,$X$17,IF(R78=7,$X$18,IF(R78=6,$X$19,IF(R78=5,$X$20,IF(R78=5,$X$20,0)))))))</f>
        <v>0</v>
      </c>
      <c r="T78" s="41" t="str">
        <f t="shared" ref="T78:T91" si="12">IF(S78=0,"F"," ")</f>
        <v>F</v>
      </c>
      <c r="U78" s="197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8.75" customHeight="1">
      <c r="A79" s="59">
        <v>7</v>
      </c>
      <c r="B79" s="675" t="s">
        <v>392</v>
      </c>
      <c r="C79" s="66" t="s">
        <v>393</v>
      </c>
      <c r="D79" s="68" t="s">
        <v>183</v>
      </c>
      <c r="E79" s="285" t="s">
        <v>394</v>
      </c>
      <c r="F79" s="69" t="s">
        <v>161</v>
      </c>
      <c r="G79" s="390" t="s">
        <v>436</v>
      </c>
      <c r="H79" s="33"/>
      <c r="I79" s="33"/>
      <c r="J79" s="33"/>
      <c r="K79" s="33"/>
      <c r="L79" s="33"/>
      <c r="M79" s="33"/>
      <c r="N79" s="33"/>
      <c r="O79" s="33"/>
      <c r="P79" s="312"/>
      <c r="Q79" s="33"/>
      <c r="R79" s="39">
        <f t="shared" si="10"/>
        <v>0</v>
      </c>
      <c r="S79" s="232">
        <f t="shared" si="11"/>
        <v>0</v>
      </c>
      <c r="T79" s="41" t="str">
        <f t="shared" si="12"/>
        <v>F</v>
      </c>
      <c r="U79" s="197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18.75" customHeight="1">
      <c r="A80" s="59">
        <v>8</v>
      </c>
      <c r="B80" s="675" t="s">
        <v>395</v>
      </c>
      <c r="C80" s="180" t="s">
        <v>396</v>
      </c>
      <c r="D80" s="217" t="s">
        <v>309</v>
      </c>
      <c r="E80" s="190" t="s">
        <v>397</v>
      </c>
      <c r="F80" s="190" t="s">
        <v>161</v>
      </c>
      <c r="G80" s="390" t="s">
        <v>436</v>
      </c>
      <c r="H80" s="33"/>
      <c r="I80" s="33"/>
      <c r="J80" s="33"/>
      <c r="K80" s="33"/>
      <c r="L80" s="33"/>
      <c r="M80" s="33"/>
      <c r="N80" s="33"/>
      <c r="O80" s="33"/>
      <c r="P80" s="312"/>
      <c r="Q80" s="33"/>
      <c r="R80" s="39">
        <f t="shared" si="10"/>
        <v>0</v>
      </c>
      <c r="S80" s="232">
        <f t="shared" si="11"/>
        <v>0</v>
      </c>
      <c r="T80" s="41" t="str">
        <f t="shared" si="12"/>
        <v>F</v>
      </c>
      <c r="U80" s="197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8.75" customHeight="1">
      <c r="A81" s="59">
        <v>9</v>
      </c>
      <c r="B81" s="675" t="s">
        <v>398</v>
      </c>
      <c r="C81" s="66" t="s">
        <v>399</v>
      </c>
      <c r="D81" s="68" t="s">
        <v>214</v>
      </c>
      <c r="E81" s="69" t="s">
        <v>400</v>
      </c>
      <c r="F81" s="269" t="s">
        <v>161</v>
      </c>
      <c r="G81" s="390" t="s">
        <v>436</v>
      </c>
      <c r="H81" s="33"/>
      <c r="I81" s="33"/>
      <c r="J81" s="33"/>
      <c r="K81" s="33"/>
      <c r="L81" s="33"/>
      <c r="M81" s="33"/>
      <c r="N81" s="33"/>
      <c r="O81" s="33"/>
      <c r="P81" s="312"/>
      <c r="Q81" s="33"/>
      <c r="R81" s="39">
        <f t="shared" si="10"/>
        <v>0</v>
      </c>
      <c r="S81" s="232">
        <f t="shared" si="11"/>
        <v>0</v>
      </c>
      <c r="T81" s="41" t="str">
        <f t="shared" si="12"/>
        <v>F</v>
      </c>
      <c r="U81" s="197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8.75" customHeight="1">
      <c r="A82" s="59">
        <v>10</v>
      </c>
      <c r="B82" s="675" t="s">
        <v>401</v>
      </c>
      <c r="C82" s="180" t="s">
        <v>402</v>
      </c>
      <c r="D82" s="217" t="s">
        <v>161</v>
      </c>
      <c r="E82" s="190" t="s">
        <v>403</v>
      </c>
      <c r="F82" s="190" t="s">
        <v>161</v>
      </c>
      <c r="G82" s="390" t="s">
        <v>436</v>
      </c>
      <c r="H82" s="33"/>
      <c r="I82" s="33"/>
      <c r="J82" s="33"/>
      <c r="K82" s="33"/>
      <c r="L82" s="33"/>
      <c r="M82" s="33"/>
      <c r="N82" s="33"/>
      <c r="O82" s="33"/>
      <c r="P82" s="312"/>
      <c r="Q82" s="33"/>
      <c r="R82" s="39">
        <f t="shared" si="10"/>
        <v>0</v>
      </c>
      <c r="S82" s="232">
        <f t="shared" si="11"/>
        <v>0</v>
      </c>
      <c r="T82" s="41" t="str">
        <f t="shared" si="12"/>
        <v>F</v>
      </c>
      <c r="U82" s="197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18.75" customHeight="1">
      <c r="A83" s="59">
        <v>11</v>
      </c>
      <c r="B83" s="675" t="s">
        <v>404</v>
      </c>
      <c r="C83" s="180" t="s">
        <v>405</v>
      </c>
      <c r="D83" s="217" t="s">
        <v>251</v>
      </c>
      <c r="E83" s="190" t="s">
        <v>406</v>
      </c>
      <c r="F83" s="190" t="s">
        <v>161</v>
      </c>
      <c r="G83" s="390" t="s">
        <v>436</v>
      </c>
      <c r="H83" s="33"/>
      <c r="I83" s="33"/>
      <c r="J83" s="33"/>
      <c r="K83" s="33"/>
      <c r="L83" s="33"/>
      <c r="M83" s="33"/>
      <c r="N83" s="33"/>
      <c r="O83" s="33"/>
      <c r="P83" s="312"/>
      <c r="Q83" s="33"/>
      <c r="R83" s="39">
        <f t="shared" si="10"/>
        <v>0</v>
      </c>
      <c r="S83" s="232">
        <f t="shared" si="11"/>
        <v>0</v>
      </c>
      <c r="T83" s="41" t="str">
        <f t="shared" si="12"/>
        <v>F</v>
      </c>
      <c r="U83" s="197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8.75" customHeight="1">
      <c r="A84" s="59">
        <v>12</v>
      </c>
      <c r="B84" s="675" t="s">
        <v>407</v>
      </c>
      <c r="C84" s="180" t="s">
        <v>408</v>
      </c>
      <c r="D84" s="217" t="s">
        <v>409</v>
      </c>
      <c r="E84" s="190" t="s">
        <v>410</v>
      </c>
      <c r="F84" s="190" t="s">
        <v>161</v>
      </c>
      <c r="G84" s="390" t="s">
        <v>436</v>
      </c>
      <c r="H84" s="33"/>
      <c r="I84" s="33"/>
      <c r="J84" s="33"/>
      <c r="K84" s="33"/>
      <c r="L84" s="484"/>
      <c r="M84" s="313"/>
      <c r="N84" s="33"/>
      <c r="O84" s="33"/>
      <c r="P84" s="312"/>
      <c r="Q84" s="33"/>
      <c r="R84" s="39">
        <f t="shared" si="10"/>
        <v>0</v>
      </c>
      <c r="S84" s="232">
        <f t="shared" si="11"/>
        <v>0</v>
      </c>
      <c r="T84" s="41" t="str">
        <f t="shared" si="12"/>
        <v>F</v>
      </c>
      <c r="U84" s="197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8.75" customHeight="1">
      <c r="A85" s="59">
        <v>13</v>
      </c>
      <c r="B85" s="675" t="s">
        <v>411</v>
      </c>
      <c r="C85" s="180" t="s">
        <v>412</v>
      </c>
      <c r="D85" s="217" t="s">
        <v>413</v>
      </c>
      <c r="E85" s="190" t="s">
        <v>414</v>
      </c>
      <c r="F85" s="190" t="s">
        <v>161</v>
      </c>
      <c r="G85" s="390" t="s">
        <v>436</v>
      </c>
      <c r="H85" s="33"/>
      <c r="I85" s="33"/>
      <c r="J85" s="33"/>
      <c r="K85" s="33"/>
      <c r="L85" s="33"/>
      <c r="M85" s="33"/>
      <c r="N85" s="33"/>
      <c r="O85" s="33"/>
      <c r="P85" s="312"/>
      <c r="Q85" s="33"/>
      <c r="R85" s="39">
        <f t="shared" si="10"/>
        <v>0</v>
      </c>
      <c r="S85" s="232">
        <f t="shared" si="11"/>
        <v>0</v>
      </c>
      <c r="T85" s="41" t="str">
        <f t="shared" si="12"/>
        <v>F</v>
      </c>
      <c r="U85" s="197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8.75" customHeight="1">
      <c r="A86" s="59">
        <v>14</v>
      </c>
      <c r="B86" s="675" t="s">
        <v>415</v>
      </c>
      <c r="C86" s="66" t="s">
        <v>416</v>
      </c>
      <c r="D86" s="68" t="s">
        <v>413</v>
      </c>
      <c r="E86" s="285" t="s">
        <v>417</v>
      </c>
      <c r="F86" s="69" t="s">
        <v>161</v>
      </c>
      <c r="G86" s="390" t="s">
        <v>436</v>
      </c>
      <c r="H86" s="33"/>
      <c r="I86" s="33"/>
      <c r="J86" s="33"/>
      <c r="K86" s="33"/>
      <c r="L86" s="33"/>
      <c r="M86" s="33"/>
      <c r="N86" s="33"/>
      <c r="O86" s="33"/>
      <c r="P86" s="312"/>
      <c r="Q86" s="33"/>
      <c r="R86" s="39">
        <f t="shared" si="10"/>
        <v>0</v>
      </c>
      <c r="S86" s="232">
        <f t="shared" si="11"/>
        <v>0</v>
      </c>
      <c r="T86" s="41" t="str">
        <f t="shared" si="12"/>
        <v>F</v>
      </c>
      <c r="U86" s="197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8.75" customHeight="1">
      <c r="A87" s="59">
        <v>15</v>
      </c>
      <c r="B87" s="675" t="s">
        <v>418</v>
      </c>
      <c r="C87" s="180" t="s">
        <v>419</v>
      </c>
      <c r="D87" s="182" t="s">
        <v>413</v>
      </c>
      <c r="E87" s="190" t="s">
        <v>420</v>
      </c>
      <c r="F87" s="33" t="s">
        <v>161</v>
      </c>
      <c r="G87" s="390" t="s">
        <v>436</v>
      </c>
      <c r="H87" s="33"/>
      <c r="I87" s="33"/>
      <c r="J87" s="33"/>
      <c r="K87" s="33"/>
      <c r="L87" s="33"/>
      <c r="M87" s="33"/>
      <c r="N87" s="33"/>
      <c r="O87" s="33"/>
      <c r="P87" s="312"/>
      <c r="Q87" s="33"/>
      <c r="R87" s="39">
        <f t="shared" si="10"/>
        <v>0</v>
      </c>
      <c r="S87" s="232">
        <f t="shared" si="11"/>
        <v>0</v>
      </c>
      <c r="T87" s="41" t="str">
        <f t="shared" si="12"/>
        <v>F</v>
      </c>
      <c r="U87" s="197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8.75" customHeight="1">
      <c r="A88" s="59">
        <v>16</v>
      </c>
      <c r="B88" s="675" t="s">
        <v>421</v>
      </c>
      <c r="C88" s="180" t="s">
        <v>422</v>
      </c>
      <c r="D88" s="217" t="s">
        <v>339</v>
      </c>
      <c r="E88" s="190" t="s">
        <v>423</v>
      </c>
      <c r="F88" s="190" t="s">
        <v>161</v>
      </c>
      <c r="G88" s="390" t="s">
        <v>436</v>
      </c>
      <c r="H88" s="33"/>
      <c r="I88" s="33"/>
      <c r="J88" s="33"/>
      <c r="K88" s="33"/>
      <c r="L88" s="33"/>
      <c r="M88" s="313"/>
      <c r="N88" s="33"/>
      <c r="O88" s="33"/>
      <c r="P88" s="312"/>
      <c r="Q88" s="33"/>
      <c r="R88" s="39">
        <f t="shared" si="10"/>
        <v>0</v>
      </c>
      <c r="S88" s="232">
        <f t="shared" si="11"/>
        <v>0</v>
      </c>
      <c r="T88" s="41" t="str">
        <f t="shared" si="12"/>
        <v>F</v>
      </c>
      <c r="U88" s="197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8.75" customHeight="1">
      <c r="A89" s="59">
        <v>17</v>
      </c>
      <c r="B89" s="675" t="s">
        <v>424</v>
      </c>
      <c r="C89" s="180" t="s">
        <v>425</v>
      </c>
      <c r="D89" s="217" t="s">
        <v>426</v>
      </c>
      <c r="E89" s="190" t="s">
        <v>267</v>
      </c>
      <c r="F89" s="190" t="s">
        <v>161</v>
      </c>
      <c r="G89" s="390" t="s">
        <v>436</v>
      </c>
      <c r="H89" s="33"/>
      <c r="I89" s="33"/>
      <c r="J89" s="33"/>
      <c r="K89" s="33"/>
      <c r="L89" s="33"/>
      <c r="M89" s="33"/>
      <c r="N89" s="33"/>
      <c r="O89" s="33"/>
      <c r="P89" s="312"/>
      <c r="Q89" s="33"/>
      <c r="R89" s="39">
        <f t="shared" si="10"/>
        <v>0</v>
      </c>
      <c r="S89" s="232">
        <f t="shared" si="11"/>
        <v>0</v>
      </c>
      <c r="T89" s="41" t="str">
        <f t="shared" si="12"/>
        <v>F</v>
      </c>
      <c r="U89" s="197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8.75" customHeight="1">
      <c r="A90" s="59">
        <v>18</v>
      </c>
      <c r="B90" s="675" t="s">
        <v>427</v>
      </c>
      <c r="C90" s="180" t="s">
        <v>428</v>
      </c>
      <c r="D90" s="217" t="s">
        <v>367</v>
      </c>
      <c r="E90" s="190" t="s">
        <v>429</v>
      </c>
      <c r="F90" s="190" t="s">
        <v>161</v>
      </c>
      <c r="G90" s="390" t="s">
        <v>436</v>
      </c>
      <c r="H90" s="33"/>
      <c r="I90" s="33"/>
      <c r="J90" s="33"/>
      <c r="K90" s="33"/>
      <c r="L90" s="33"/>
      <c r="M90" s="33"/>
      <c r="N90" s="33"/>
      <c r="O90" s="33"/>
      <c r="P90" s="312"/>
      <c r="Q90" s="33"/>
      <c r="R90" s="39">
        <f t="shared" si="10"/>
        <v>0</v>
      </c>
      <c r="S90" s="232">
        <f t="shared" si="11"/>
        <v>0</v>
      </c>
      <c r="T90" s="41" t="str">
        <f t="shared" si="12"/>
        <v>F</v>
      </c>
      <c r="U90" s="197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8.75" customHeight="1">
      <c r="A91" s="59">
        <v>19</v>
      </c>
      <c r="B91" s="675" t="s">
        <v>430</v>
      </c>
      <c r="C91" s="180" t="s">
        <v>431</v>
      </c>
      <c r="D91" s="217" t="s">
        <v>432</v>
      </c>
      <c r="E91" s="190" t="s">
        <v>433</v>
      </c>
      <c r="F91" s="190" t="s">
        <v>161</v>
      </c>
      <c r="G91" s="390" t="s">
        <v>436</v>
      </c>
      <c r="H91" s="33"/>
      <c r="I91" s="33"/>
      <c r="J91" s="33"/>
      <c r="K91" s="33"/>
      <c r="L91" s="33"/>
      <c r="M91" s="33"/>
      <c r="N91" s="33"/>
      <c r="O91" s="33"/>
      <c r="P91" s="312"/>
      <c r="Q91" s="33"/>
      <c r="R91" s="39">
        <f t="shared" si="10"/>
        <v>0</v>
      </c>
      <c r="S91" s="232">
        <f t="shared" si="11"/>
        <v>0</v>
      </c>
      <c r="T91" s="41" t="str">
        <f t="shared" si="12"/>
        <v>F</v>
      </c>
      <c r="U91" s="196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</row>
    <row r="92" spans="1:35" ht="18.75" customHeight="1">
      <c r="A92" s="32"/>
      <c r="B92" s="675"/>
      <c r="C92" s="180"/>
      <c r="D92" s="217"/>
      <c r="E92" s="190"/>
      <c r="F92" s="190"/>
      <c r="G92" s="390"/>
      <c r="H92" s="33"/>
      <c r="I92" s="33"/>
      <c r="J92" s="33"/>
      <c r="K92" s="33"/>
      <c r="L92" s="33"/>
      <c r="M92" s="33"/>
      <c r="N92" s="33"/>
      <c r="O92" s="33"/>
      <c r="P92" s="312"/>
      <c r="Q92" s="33"/>
      <c r="R92" s="39"/>
      <c r="S92" s="232"/>
      <c r="T92" s="41"/>
      <c r="U92" s="196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ht="18.75" customHeight="1">
      <c r="A93" s="32"/>
      <c r="B93" s="676"/>
      <c r="C93" s="276"/>
      <c r="D93" s="278"/>
      <c r="E93" s="358"/>
      <c r="F93" s="387"/>
      <c r="G93" s="391"/>
      <c r="H93" s="33"/>
      <c r="I93" s="33"/>
      <c r="J93" s="33"/>
      <c r="K93" s="33"/>
      <c r="L93" s="33"/>
      <c r="M93" s="33"/>
      <c r="N93" s="33"/>
      <c r="O93" s="33"/>
      <c r="P93" s="312"/>
      <c r="Q93" s="33"/>
      <c r="R93" s="39"/>
      <c r="S93" s="232"/>
      <c r="T93" s="41"/>
      <c r="U93" s="196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</row>
    <row r="94" spans="1:35" ht="18.75" customHeight="1">
      <c r="A94" s="64"/>
      <c r="B94" s="675"/>
      <c r="C94" s="180"/>
      <c r="D94" s="217"/>
      <c r="E94" s="190"/>
      <c r="F94" s="190"/>
      <c r="G94" s="392"/>
      <c r="H94" s="275"/>
      <c r="I94" s="191"/>
      <c r="J94" s="191"/>
      <c r="K94" s="191"/>
      <c r="L94" s="191"/>
      <c r="M94" s="191"/>
      <c r="N94" s="191"/>
      <c r="O94" s="191"/>
      <c r="P94" s="319"/>
      <c r="Q94" s="191"/>
      <c r="R94" s="215"/>
      <c r="S94" s="535"/>
      <c r="T94" s="60"/>
      <c r="U94" s="196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</row>
    <row r="95" spans="1:35" ht="18.75" customHeight="1">
      <c r="A95" s="64"/>
      <c r="B95" s="675"/>
      <c r="C95" s="66"/>
      <c r="D95" s="68"/>
      <c r="E95" s="69"/>
      <c r="F95" s="69"/>
      <c r="G95" s="392"/>
      <c r="H95" s="275"/>
      <c r="I95" s="191"/>
      <c r="J95" s="191"/>
      <c r="K95" s="191"/>
      <c r="L95" s="191"/>
      <c r="M95" s="191"/>
      <c r="N95" s="191"/>
      <c r="O95" s="191"/>
      <c r="P95" s="319"/>
      <c r="Q95" s="191"/>
      <c r="R95" s="215"/>
      <c r="S95" s="535"/>
      <c r="T95" s="60"/>
      <c r="U95" s="196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ht="18.75" customHeight="1">
      <c r="A96" s="64"/>
      <c r="B96" s="677"/>
      <c r="C96" s="67"/>
      <c r="D96" s="68"/>
      <c r="E96" s="69"/>
      <c r="F96" s="69"/>
      <c r="G96" s="69"/>
      <c r="H96" s="275"/>
      <c r="I96" s="191"/>
      <c r="J96" s="191"/>
      <c r="K96" s="191"/>
      <c r="L96" s="191"/>
      <c r="M96" s="191"/>
      <c r="N96" s="191"/>
      <c r="O96" s="191"/>
      <c r="P96" s="319"/>
      <c r="Q96" s="191"/>
      <c r="R96" s="215"/>
      <c r="S96" s="233"/>
      <c r="T96" s="280"/>
      <c r="U96" s="196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</row>
    <row r="97" spans="1:35" ht="18.75" customHeight="1">
      <c r="A97" s="70"/>
      <c r="B97" s="678"/>
      <c r="C97" s="282"/>
      <c r="D97" s="283"/>
      <c r="E97" s="284"/>
      <c r="F97" s="284"/>
      <c r="G97" s="74"/>
      <c r="H97" s="158"/>
      <c r="I97" s="76"/>
      <c r="J97" s="76"/>
      <c r="K97" s="76"/>
      <c r="L97" s="76"/>
      <c r="M97" s="76"/>
      <c r="N97" s="76"/>
      <c r="O97" s="76"/>
      <c r="P97" s="320"/>
      <c r="Q97" s="76"/>
      <c r="R97" s="77"/>
      <c r="S97" s="235"/>
      <c r="T97" s="80"/>
      <c r="U97" s="196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</row>
    <row r="98" spans="1:35" ht="15.75" customHeight="1">
      <c r="A98" s="62"/>
      <c r="B98" s="679"/>
      <c r="C98" s="81"/>
      <c r="D98" s="82"/>
      <c r="E98" s="83"/>
      <c r="F98" s="388"/>
      <c r="G98" s="83">
        <v>78</v>
      </c>
      <c r="H98" s="592">
        <f>COUNTIF(H14:H97,"x")</f>
        <v>0</v>
      </c>
      <c r="I98" s="592">
        <f t="shared" ref="I98:Q98" si="13">COUNTIF(I14:I97,"x")</f>
        <v>0</v>
      </c>
      <c r="J98" s="592">
        <f t="shared" si="13"/>
        <v>0</v>
      </c>
      <c r="K98" s="84">
        <f t="shared" si="13"/>
        <v>0</v>
      </c>
      <c r="L98" s="84">
        <f t="shared" si="13"/>
        <v>0</v>
      </c>
      <c r="M98" s="84">
        <f t="shared" si="13"/>
        <v>0</v>
      </c>
      <c r="N98" s="84">
        <f t="shared" si="13"/>
        <v>0</v>
      </c>
      <c r="O98" s="84">
        <f t="shared" si="13"/>
        <v>0</v>
      </c>
      <c r="P98" s="84">
        <f t="shared" si="13"/>
        <v>0</v>
      </c>
      <c r="Q98" s="84">
        <f t="shared" si="13"/>
        <v>0</v>
      </c>
      <c r="R98" s="85"/>
      <c r="S98" s="62"/>
      <c r="T98" s="86"/>
      <c r="U98" s="196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</row>
    <row r="99" spans="1:35" ht="15.75" customHeight="1">
      <c r="A99" s="62"/>
      <c r="B99" s="679"/>
      <c r="C99" s="81"/>
      <c r="D99" s="81"/>
      <c r="E99" s="83"/>
      <c r="F99" s="388"/>
      <c r="G99" s="83"/>
      <c r="H99" s="84"/>
      <c r="I99" s="84"/>
      <c r="J99" s="84"/>
      <c r="K99" s="84"/>
      <c r="L99" s="84"/>
      <c r="M99" s="84"/>
      <c r="N99" s="84"/>
      <c r="O99" s="84"/>
      <c r="P99" s="315"/>
      <c r="Q99" s="84"/>
      <c r="R99" s="85"/>
      <c r="S99" s="62"/>
      <c r="T99" s="86"/>
      <c r="U99" s="196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</row>
    <row r="100" spans="1:35" ht="15.75" customHeight="1">
      <c r="A100" s="62"/>
      <c r="B100" s="679"/>
      <c r="C100" s="81"/>
      <c r="D100" s="81"/>
      <c r="E100" s="83"/>
      <c r="F100" s="388"/>
      <c r="G100" s="83"/>
      <c r="H100" s="9"/>
      <c r="I100" s="9"/>
      <c r="J100" s="9"/>
      <c r="K100" s="9"/>
      <c r="L100" s="9"/>
      <c r="M100" s="9"/>
      <c r="N100" s="9"/>
      <c r="O100" s="9"/>
      <c r="P100" s="315"/>
      <c r="Q100" s="9"/>
      <c r="R100" s="85"/>
      <c r="S100" s="62"/>
      <c r="T100" s="86"/>
      <c r="U100" s="196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</row>
    <row r="101" spans="1:35" ht="15.75" customHeight="1">
      <c r="A101" s="62"/>
      <c r="B101" s="679"/>
      <c r="C101" s="81"/>
      <c r="D101" s="81"/>
      <c r="E101" s="83"/>
      <c r="F101" s="388"/>
      <c r="G101" s="83"/>
      <c r="H101" s="9"/>
      <c r="I101" s="9"/>
      <c r="J101" s="9"/>
      <c r="K101" s="9"/>
      <c r="L101" s="9"/>
      <c r="M101" s="9"/>
      <c r="N101" s="9"/>
      <c r="O101" s="9"/>
      <c r="P101" s="315"/>
      <c r="Q101" s="9"/>
      <c r="R101" s="85"/>
      <c r="S101" s="62"/>
      <c r="T101" s="86"/>
      <c r="U101" s="196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</row>
    <row r="102" spans="1:35" ht="15.75" customHeight="1">
      <c r="A102" s="62"/>
      <c r="B102" s="679"/>
      <c r="C102" s="81"/>
      <c r="D102" s="81"/>
      <c r="E102" s="83"/>
      <c r="F102" s="83"/>
      <c r="G102" s="83"/>
      <c r="H102" s="9"/>
      <c r="I102" s="9"/>
      <c r="J102" s="9"/>
      <c r="K102" s="9"/>
      <c r="L102" s="9"/>
      <c r="M102" s="9"/>
      <c r="N102" s="9"/>
      <c r="O102" s="9"/>
      <c r="P102" s="315"/>
      <c r="Q102" s="9"/>
      <c r="R102" s="85"/>
      <c r="S102" s="62"/>
      <c r="T102" s="86"/>
      <c r="U102" s="196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</row>
    <row r="103" spans="1:35" ht="15.75" customHeight="1">
      <c r="A103" s="62"/>
      <c r="B103" s="679"/>
      <c r="C103" s="81"/>
      <c r="D103" s="81"/>
      <c r="E103" s="83"/>
      <c r="F103" s="83"/>
      <c r="G103" s="83"/>
      <c r="H103" s="9"/>
      <c r="I103" s="9"/>
      <c r="J103" s="9"/>
      <c r="K103" s="9"/>
      <c r="L103" s="9"/>
      <c r="M103" s="9"/>
      <c r="N103" s="9"/>
      <c r="O103" s="9"/>
      <c r="P103" s="315"/>
      <c r="Q103" s="9"/>
      <c r="R103" s="85"/>
      <c r="S103" s="62"/>
      <c r="T103" s="86"/>
      <c r="U103" s="196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</row>
    <row r="104" spans="1:35" ht="15.75" customHeight="1">
      <c r="A104" s="62"/>
      <c r="B104" s="679"/>
      <c r="C104" s="81"/>
      <c r="D104" s="81"/>
      <c r="E104" s="83"/>
      <c r="F104" s="83"/>
      <c r="G104" s="83"/>
      <c r="H104" s="9"/>
      <c r="I104" s="9"/>
      <c r="J104" s="9"/>
      <c r="K104" s="9"/>
      <c r="L104" s="9"/>
      <c r="M104" s="9"/>
      <c r="N104" s="9"/>
      <c r="O104" s="9"/>
      <c r="P104" s="315"/>
      <c r="Q104" s="9"/>
      <c r="R104" s="85"/>
      <c r="S104" s="62"/>
      <c r="T104" s="86"/>
      <c r="U104" s="196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</row>
    <row r="105" spans="1:35" ht="15.75" customHeight="1">
      <c r="A105" s="62"/>
      <c r="B105" s="679"/>
      <c r="C105" s="81"/>
      <c r="D105" s="81"/>
      <c r="E105" s="83"/>
      <c r="F105" s="83"/>
      <c r="G105" s="83"/>
      <c r="H105" s="9"/>
      <c r="I105" s="9"/>
      <c r="J105" s="9"/>
      <c r="K105" s="9"/>
      <c r="L105" s="9"/>
      <c r="M105" s="9"/>
      <c r="N105" s="9"/>
      <c r="O105" s="9"/>
      <c r="P105" s="315"/>
      <c r="Q105" s="9"/>
      <c r="R105" s="85"/>
      <c r="S105" s="62"/>
      <c r="T105" s="86"/>
      <c r="U105" s="196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</row>
    <row r="106" spans="1:35" ht="15.75" customHeight="1">
      <c r="A106" s="62"/>
      <c r="B106" s="679"/>
      <c r="C106" s="81"/>
      <c r="D106" s="81"/>
      <c r="E106" s="83"/>
      <c r="F106" s="83"/>
      <c r="G106" s="83"/>
      <c r="H106" s="9"/>
      <c r="I106" s="9"/>
      <c r="J106" s="9"/>
      <c r="K106" s="9"/>
      <c r="L106" s="9"/>
      <c r="M106" s="9"/>
      <c r="N106" s="9"/>
      <c r="O106" s="9"/>
      <c r="P106" s="315"/>
      <c r="Q106" s="9"/>
      <c r="R106" s="85"/>
      <c r="S106" s="62"/>
      <c r="T106" s="86"/>
      <c r="U106" s="196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</row>
    <row r="107" spans="1:35" ht="15.75" customHeight="1">
      <c r="A107" s="62"/>
      <c r="B107" s="679"/>
      <c r="C107" s="81"/>
      <c r="D107" s="81"/>
      <c r="E107" s="83"/>
      <c r="F107" s="83"/>
      <c r="G107" s="83"/>
      <c r="H107" s="9"/>
      <c r="I107" s="9"/>
      <c r="J107" s="9"/>
      <c r="K107" s="9"/>
      <c r="L107" s="9"/>
      <c r="M107" s="9"/>
      <c r="N107" s="9"/>
      <c r="O107" s="9"/>
      <c r="P107" s="315"/>
      <c r="Q107" s="9"/>
      <c r="R107" s="85"/>
      <c r="S107" s="62"/>
      <c r="T107" s="86"/>
      <c r="U107" s="196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</row>
    <row r="108" spans="1:35" ht="15.75" customHeight="1">
      <c r="A108" s="62"/>
      <c r="B108" s="679"/>
      <c r="C108" s="81"/>
      <c r="D108" s="81"/>
      <c r="E108" s="83"/>
      <c r="F108" s="83"/>
      <c r="G108" s="83"/>
      <c r="H108" s="9"/>
      <c r="I108" s="9"/>
      <c r="J108" s="9"/>
      <c r="K108" s="9"/>
      <c r="L108" s="9"/>
      <c r="M108" s="9"/>
      <c r="N108" s="9"/>
      <c r="O108" s="9"/>
      <c r="P108" s="315"/>
      <c r="Q108" s="9"/>
      <c r="R108" s="85"/>
      <c r="S108" s="62"/>
      <c r="T108" s="86"/>
      <c r="U108" s="196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</row>
    <row r="109" spans="1:35" ht="15.75" customHeight="1">
      <c r="A109" s="62"/>
      <c r="B109" s="679"/>
      <c r="C109" s="81"/>
      <c r="D109" s="81"/>
      <c r="E109" s="83"/>
      <c r="F109" s="83"/>
      <c r="G109" s="83"/>
      <c r="H109" s="9"/>
      <c r="I109" s="9"/>
      <c r="J109" s="9"/>
      <c r="K109" s="9"/>
      <c r="L109" s="9"/>
      <c r="M109" s="9"/>
      <c r="N109" s="9"/>
      <c r="O109" s="9"/>
      <c r="P109" s="315"/>
      <c r="Q109" s="9"/>
      <c r="R109" s="85"/>
      <c r="S109" s="62"/>
      <c r="T109" s="86"/>
      <c r="U109" s="196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</row>
    <row r="110" spans="1:35" ht="15.75" customHeight="1">
      <c r="A110" s="62"/>
      <c r="B110" s="679"/>
      <c r="C110" s="81"/>
      <c r="D110" s="81"/>
      <c r="E110" s="83"/>
      <c r="F110" s="83"/>
      <c r="G110" s="83"/>
      <c r="H110" s="9"/>
      <c r="I110" s="9"/>
      <c r="J110" s="9"/>
      <c r="K110" s="9"/>
      <c r="L110" s="9"/>
      <c r="M110" s="9"/>
      <c r="N110" s="9"/>
      <c r="O110" s="9"/>
      <c r="P110" s="315"/>
      <c r="Q110" s="9"/>
      <c r="R110" s="85"/>
      <c r="S110" s="62"/>
      <c r="T110" s="86"/>
      <c r="U110" s="196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</row>
    <row r="111" spans="1:35" ht="15.75" customHeight="1">
      <c r="A111" s="62"/>
      <c r="B111" s="679"/>
      <c r="C111" s="81"/>
      <c r="D111" s="81"/>
      <c r="E111" s="83"/>
      <c r="F111" s="83"/>
      <c r="G111" s="83"/>
      <c r="H111" s="9"/>
      <c r="I111" s="9"/>
      <c r="J111" s="9"/>
      <c r="K111" s="9"/>
      <c r="L111" s="9"/>
      <c r="M111" s="9"/>
      <c r="N111" s="9"/>
      <c r="O111" s="9"/>
      <c r="P111" s="315"/>
      <c r="Q111" s="9"/>
      <c r="R111" s="85"/>
      <c r="S111" s="62"/>
      <c r="T111" s="86"/>
      <c r="U111" s="196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</row>
    <row r="112" spans="1:35" ht="15.75" customHeight="1">
      <c r="A112" s="62"/>
      <c r="B112" s="679"/>
      <c r="C112" s="81"/>
      <c r="D112" s="81"/>
      <c r="E112" s="83"/>
      <c r="F112" s="83"/>
      <c r="G112" s="83"/>
      <c r="H112" s="9"/>
      <c r="I112" s="9"/>
      <c r="J112" s="9"/>
      <c r="K112" s="9"/>
      <c r="L112" s="9"/>
      <c r="M112" s="9"/>
      <c r="N112" s="9"/>
      <c r="O112" s="9"/>
      <c r="P112" s="315"/>
      <c r="Q112" s="9"/>
      <c r="R112" s="85"/>
      <c r="S112" s="62"/>
      <c r="T112" s="86"/>
      <c r="U112" s="196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</row>
    <row r="113" spans="1:35" ht="15.75" customHeight="1">
      <c r="A113" s="62"/>
      <c r="B113" s="679"/>
      <c r="C113" s="81"/>
      <c r="D113" s="81"/>
      <c r="E113" s="83"/>
      <c r="F113" s="83"/>
      <c r="G113" s="83"/>
      <c r="H113" s="9"/>
      <c r="I113" s="9"/>
      <c r="J113" s="9"/>
      <c r="K113" s="9"/>
      <c r="L113" s="9"/>
      <c r="M113" s="9"/>
      <c r="N113" s="9"/>
      <c r="O113" s="9"/>
      <c r="P113" s="315"/>
      <c r="Q113" s="9"/>
      <c r="R113" s="85"/>
      <c r="S113" s="62"/>
      <c r="T113" s="86"/>
      <c r="U113" s="196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</row>
    <row r="114" spans="1:35" ht="15.75" customHeight="1">
      <c r="A114" s="62"/>
      <c r="B114" s="679"/>
      <c r="C114" s="81"/>
      <c r="D114" s="81"/>
      <c r="E114" s="83"/>
      <c r="F114" s="83"/>
      <c r="G114" s="83"/>
      <c r="H114" s="9"/>
      <c r="I114" s="9"/>
      <c r="J114" s="9"/>
      <c r="K114" s="9"/>
      <c r="L114" s="9"/>
      <c r="M114" s="9"/>
      <c r="N114" s="9"/>
      <c r="O114" s="9"/>
      <c r="P114" s="315"/>
      <c r="Q114" s="9"/>
      <c r="R114" s="85"/>
      <c r="S114" s="62"/>
      <c r="T114" s="86"/>
      <c r="U114" s="196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</row>
    <row r="115" spans="1:35" ht="15.75" customHeight="1">
      <c r="A115" s="62"/>
      <c r="B115" s="679"/>
      <c r="C115" s="81"/>
      <c r="D115" s="81"/>
      <c r="E115" s="83"/>
      <c r="F115" s="83"/>
      <c r="G115" s="83"/>
      <c r="H115" s="9"/>
      <c r="I115" s="9"/>
      <c r="J115" s="9"/>
      <c r="K115" s="9"/>
      <c r="L115" s="9"/>
      <c r="M115" s="9"/>
      <c r="N115" s="9"/>
      <c r="O115" s="9"/>
      <c r="P115" s="315"/>
      <c r="Q115" s="9"/>
      <c r="R115" s="85"/>
      <c r="S115" s="62"/>
      <c r="T115" s="86"/>
      <c r="U115" s="196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</row>
    <row r="116" spans="1:35" ht="15.75" customHeight="1">
      <c r="A116" s="62"/>
      <c r="B116" s="679"/>
      <c r="C116" s="81"/>
      <c r="D116" s="81"/>
      <c r="E116" s="83"/>
      <c r="F116" s="83"/>
      <c r="G116" s="83"/>
      <c r="H116" s="9"/>
      <c r="I116" s="9"/>
      <c r="J116" s="9"/>
      <c r="K116" s="9"/>
      <c r="L116" s="9"/>
      <c r="M116" s="9"/>
      <c r="N116" s="9"/>
      <c r="O116" s="9"/>
      <c r="P116" s="315"/>
      <c r="Q116" s="9"/>
      <c r="R116" s="85"/>
      <c r="S116" s="62"/>
      <c r="T116" s="86"/>
      <c r="U116" s="196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</row>
    <row r="117" spans="1:35" ht="15.75" customHeight="1">
      <c r="A117" s="62"/>
      <c r="B117" s="679"/>
      <c r="C117" s="81"/>
      <c r="D117" s="81"/>
      <c r="E117" s="83"/>
      <c r="F117" s="83"/>
      <c r="G117" s="83"/>
      <c r="H117" s="9"/>
      <c r="I117" s="9"/>
      <c r="J117" s="9"/>
      <c r="K117" s="9"/>
      <c r="L117" s="9"/>
      <c r="M117" s="9"/>
      <c r="N117" s="9"/>
      <c r="O117" s="9"/>
      <c r="P117" s="315"/>
      <c r="Q117" s="9"/>
      <c r="R117" s="85"/>
      <c r="S117" s="62"/>
      <c r="T117" s="86"/>
      <c r="U117" s="196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</row>
    <row r="118" spans="1:35" ht="15.75" customHeight="1">
      <c r="A118" s="62"/>
      <c r="B118" s="679"/>
      <c r="C118" s="81"/>
      <c r="D118" s="81"/>
      <c r="E118" s="83"/>
      <c r="F118" s="83"/>
      <c r="G118" s="83"/>
      <c r="H118" s="9"/>
      <c r="I118" s="9"/>
      <c r="J118" s="9"/>
      <c r="K118" s="9"/>
      <c r="L118" s="9"/>
      <c r="M118" s="9"/>
      <c r="N118" s="9"/>
      <c r="O118" s="9"/>
      <c r="P118" s="315"/>
      <c r="Q118" s="9"/>
      <c r="R118" s="85"/>
      <c r="S118" s="62"/>
      <c r="T118" s="86"/>
      <c r="U118" s="196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</row>
    <row r="119" spans="1:35" ht="15.75" customHeight="1">
      <c r="A119" s="62"/>
      <c r="B119" s="679"/>
      <c r="C119" s="81"/>
      <c r="D119" s="81"/>
      <c r="E119" s="83"/>
      <c r="F119" s="83"/>
      <c r="G119" s="83"/>
      <c r="H119" s="9"/>
      <c r="I119" s="9"/>
      <c r="J119" s="9"/>
      <c r="K119" s="9"/>
      <c r="L119" s="9"/>
      <c r="M119" s="9"/>
      <c r="N119" s="9"/>
      <c r="O119" s="9"/>
      <c r="P119" s="315"/>
      <c r="Q119" s="9"/>
      <c r="R119" s="85"/>
      <c r="S119" s="62"/>
      <c r="T119" s="86"/>
      <c r="U119" s="196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</row>
    <row r="120" spans="1:35" ht="15.75" customHeight="1">
      <c r="A120" s="62"/>
      <c r="B120" s="679"/>
      <c r="C120" s="81"/>
      <c r="D120" s="81"/>
      <c r="E120" s="83"/>
      <c r="F120" s="83"/>
      <c r="G120" s="83"/>
      <c r="H120" s="9"/>
      <c r="I120" s="9"/>
      <c r="J120" s="9"/>
      <c r="K120" s="9"/>
      <c r="L120" s="9"/>
      <c r="M120" s="9"/>
      <c r="N120" s="9"/>
      <c r="O120" s="9"/>
      <c r="P120" s="315"/>
      <c r="Q120" s="9"/>
      <c r="R120" s="85"/>
      <c r="S120" s="62"/>
      <c r="T120" s="86"/>
      <c r="U120" s="196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</row>
    <row r="121" spans="1:35" ht="15.75" customHeight="1">
      <c r="A121" s="62"/>
      <c r="B121" s="679"/>
      <c r="C121" s="81"/>
      <c r="D121" s="81"/>
      <c r="E121" s="83"/>
      <c r="F121" s="83"/>
      <c r="G121" s="83"/>
      <c r="H121" s="9"/>
      <c r="I121" s="9"/>
      <c r="J121" s="9"/>
      <c r="K121" s="9"/>
      <c r="L121" s="9"/>
      <c r="M121" s="9"/>
      <c r="N121" s="9"/>
      <c r="O121" s="9"/>
      <c r="P121" s="315"/>
      <c r="Q121" s="9"/>
      <c r="R121" s="85"/>
      <c r="S121" s="62"/>
      <c r="T121" s="86"/>
      <c r="U121" s="196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</row>
    <row r="122" spans="1:35" ht="15.75" customHeight="1">
      <c r="A122" s="62"/>
      <c r="B122" s="679"/>
      <c r="C122" s="81"/>
      <c r="D122" s="81"/>
      <c r="E122" s="83"/>
      <c r="F122" s="83"/>
      <c r="G122" s="83"/>
      <c r="H122" s="9"/>
      <c r="I122" s="9"/>
      <c r="J122" s="9"/>
      <c r="K122" s="9"/>
      <c r="L122" s="9"/>
      <c r="M122" s="9"/>
      <c r="N122" s="9"/>
      <c r="O122" s="9"/>
      <c r="P122" s="315"/>
      <c r="Q122" s="9"/>
      <c r="R122" s="85"/>
      <c r="S122" s="62"/>
      <c r="T122" s="86"/>
      <c r="U122" s="196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</row>
    <row r="123" spans="1:35" ht="15.75" customHeight="1">
      <c r="A123" s="62"/>
      <c r="B123" s="679"/>
      <c r="C123" s="81"/>
      <c r="D123" s="81"/>
      <c r="E123" s="83"/>
      <c r="F123" s="83"/>
      <c r="G123" s="83"/>
      <c r="H123" s="9"/>
      <c r="I123" s="9"/>
      <c r="J123" s="9"/>
      <c r="K123" s="9"/>
      <c r="L123" s="9"/>
      <c r="M123" s="9"/>
      <c r="N123" s="9"/>
      <c r="O123" s="9"/>
      <c r="P123" s="315"/>
      <c r="Q123" s="9"/>
      <c r="R123" s="85"/>
      <c r="S123" s="62"/>
      <c r="T123" s="86"/>
      <c r="U123" s="196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</row>
    <row r="124" spans="1:35" ht="15.75" customHeight="1">
      <c r="A124" s="62"/>
      <c r="B124" s="679"/>
      <c r="C124" s="81"/>
      <c r="D124" s="81"/>
      <c r="E124" s="83"/>
      <c r="F124" s="83"/>
      <c r="G124" s="83"/>
      <c r="H124" s="9"/>
      <c r="I124" s="9"/>
      <c r="J124" s="9"/>
      <c r="K124" s="9"/>
      <c r="L124" s="9"/>
      <c r="M124" s="9"/>
      <c r="N124" s="9"/>
      <c r="O124" s="9"/>
      <c r="P124" s="315"/>
      <c r="Q124" s="9"/>
      <c r="R124" s="85"/>
      <c r="S124" s="62"/>
      <c r="T124" s="86"/>
      <c r="U124" s="196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</row>
    <row r="125" spans="1:35" ht="15.75" customHeight="1">
      <c r="A125" s="62"/>
      <c r="B125" s="679"/>
      <c r="C125" s="81"/>
      <c r="D125" s="81"/>
      <c r="E125" s="83"/>
      <c r="F125" s="83"/>
      <c r="G125" s="83"/>
      <c r="H125" s="9"/>
      <c r="I125" s="9"/>
      <c r="J125" s="9"/>
      <c r="K125" s="9"/>
      <c r="L125" s="9"/>
      <c r="M125" s="9"/>
      <c r="N125" s="9"/>
      <c r="O125" s="9"/>
      <c r="P125" s="315"/>
      <c r="Q125" s="9"/>
      <c r="R125" s="85"/>
      <c r="S125" s="62"/>
      <c r="T125" s="86"/>
      <c r="U125" s="196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</row>
    <row r="126" spans="1:35" ht="15.75" customHeight="1">
      <c r="A126" s="62"/>
      <c r="B126" s="679"/>
      <c r="C126" s="81"/>
      <c r="D126" s="81"/>
      <c r="E126" s="83"/>
      <c r="F126" s="83"/>
      <c r="G126" s="83"/>
      <c r="H126" s="9"/>
      <c r="I126" s="9"/>
      <c r="J126" s="9"/>
      <c r="K126" s="9"/>
      <c r="L126" s="9"/>
      <c r="M126" s="9"/>
      <c r="N126" s="9"/>
      <c r="O126" s="9"/>
      <c r="P126" s="315"/>
      <c r="Q126" s="9"/>
      <c r="R126" s="85"/>
      <c r="S126" s="62"/>
      <c r="T126" s="86"/>
      <c r="U126" s="196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</row>
    <row r="127" spans="1:35" ht="15.75" customHeight="1">
      <c r="A127" s="62"/>
      <c r="B127" s="679"/>
      <c r="C127" s="81"/>
      <c r="D127" s="81"/>
      <c r="E127" s="83"/>
      <c r="F127" s="83"/>
      <c r="G127" s="83"/>
      <c r="H127" s="9"/>
      <c r="I127" s="9"/>
      <c r="J127" s="9"/>
      <c r="K127" s="9"/>
      <c r="L127" s="9"/>
      <c r="M127" s="9"/>
      <c r="N127" s="9"/>
      <c r="O127" s="9"/>
      <c r="P127" s="315"/>
      <c r="Q127" s="9"/>
      <c r="R127" s="85"/>
      <c r="S127" s="62"/>
      <c r="T127" s="86"/>
      <c r="U127" s="196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</row>
    <row r="128" spans="1:35" ht="15.75" customHeight="1">
      <c r="A128" s="62"/>
      <c r="B128" s="679"/>
      <c r="C128" s="81"/>
      <c r="D128" s="81"/>
      <c r="E128" s="83"/>
      <c r="F128" s="83"/>
      <c r="G128" s="83"/>
      <c r="H128" s="9"/>
      <c r="I128" s="9"/>
      <c r="J128" s="9"/>
      <c r="K128" s="9"/>
      <c r="L128" s="9"/>
      <c r="M128" s="9"/>
      <c r="N128" s="9"/>
      <c r="O128" s="9"/>
      <c r="P128" s="315"/>
      <c r="Q128" s="9"/>
      <c r="R128" s="85"/>
      <c r="S128" s="62"/>
      <c r="T128" s="86"/>
      <c r="U128" s="196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</row>
    <row r="129" spans="1:35" ht="15.75" customHeight="1">
      <c r="A129" s="62"/>
      <c r="B129" s="679"/>
      <c r="C129" s="81"/>
      <c r="D129" s="81"/>
      <c r="E129" s="83"/>
      <c r="F129" s="83"/>
      <c r="G129" s="83"/>
      <c r="H129" s="9"/>
      <c r="I129" s="9"/>
      <c r="J129" s="9"/>
      <c r="K129" s="9"/>
      <c r="L129" s="9"/>
      <c r="M129" s="9"/>
      <c r="N129" s="9"/>
      <c r="O129" s="9"/>
      <c r="P129" s="315"/>
      <c r="Q129" s="9"/>
      <c r="R129" s="85"/>
      <c r="S129" s="62"/>
      <c r="T129" s="86"/>
      <c r="U129" s="196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</row>
    <row r="130" spans="1:35" ht="15.75" customHeight="1">
      <c r="A130" s="62"/>
      <c r="B130" s="679"/>
      <c r="C130" s="81"/>
      <c r="D130" s="81"/>
      <c r="E130" s="83"/>
      <c r="F130" s="83"/>
      <c r="G130" s="83"/>
      <c r="H130" s="9"/>
      <c r="I130" s="9"/>
      <c r="J130" s="9"/>
      <c r="K130" s="9"/>
      <c r="L130" s="9"/>
      <c r="M130" s="9"/>
      <c r="N130" s="9"/>
      <c r="O130" s="9"/>
      <c r="P130" s="315"/>
      <c r="Q130" s="9"/>
      <c r="R130" s="85"/>
      <c r="S130" s="62"/>
      <c r="T130" s="86"/>
      <c r="U130" s="196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</row>
    <row r="131" spans="1:35" ht="15.75" customHeight="1">
      <c r="A131" s="62"/>
      <c r="B131" s="679"/>
      <c r="C131" s="81"/>
      <c r="D131" s="81"/>
      <c r="E131" s="83"/>
      <c r="F131" s="83"/>
      <c r="G131" s="83"/>
      <c r="H131" s="9"/>
      <c r="I131" s="9"/>
      <c r="J131" s="9"/>
      <c r="K131" s="9"/>
      <c r="L131" s="9"/>
      <c r="M131" s="9"/>
      <c r="N131" s="9"/>
      <c r="O131" s="9"/>
      <c r="P131" s="315"/>
      <c r="Q131" s="9"/>
      <c r="R131" s="85"/>
      <c r="S131" s="62"/>
      <c r="T131" s="86"/>
      <c r="U131" s="196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</row>
    <row r="132" spans="1:35" ht="15.75" customHeight="1">
      <c r="A132" s="62"/>
      <c r="B132" s="679"/>
      <c r="C132" s="81"/>
      <c r="D132" s="81"/>
      <c r="E132" s="83"/>
      <c r="F132" s="83"/>
      <c r="G132" s="83"/>
      <c r="H132" s="9"/>
      <c r="I132" s="9"/>
      <c r="J132" s="9"/>
      <c r="K132" s="9"/>
      <c r="L132" s="9"/>
      <c r="M132" s="9"/>
      <c r="N132" s="9"/>
      <c r="O132" s="9"/>
      <c r="P132" s="315"/>
      <c r="Q132" s="9"/>
      <c r="R132" s="85"/>
      <c r="S132" s="62"/>
      <c r="T132" s="86"/>
      <c r="U132" s="196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</row>
    <row r="133" spans="1:35" ht="15.75" customHeight="1">
      <c r="A133" s="62"/>
      <c r="B133" s="679"/>
      <c r="C133" s="81"/>
      <c r="D133" s="81"/>
      <c r="E133" s="83"/>
      <c r="F133" s="83"/>
      <c r="G133" s="83"/>
      <c r="H133" s="9"/>
      <c r="I133" s="9"/>
      <c r="J133" s="9"/>
      <c r="K133" s="9"/>
      <c r="L133" s="9"/>
      <c r="M133" s="9"/>
      <c r="N133" s="9"/>
      <c r="O133" s="9"/>
      <c r="P133" s="315"/>
      <c r="Q133" s="9"/>
      <c r="R133" s="85"/>
      <c r="S133" s="62"/>
      <c r="T133" s="86"/>
      <c r="U133" s="196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</row>
    <row r="134" spans="1:35" ht="15.75" customHeight="1">
      <c r="A134" s="62"/>
      <c r="B134" s="679"/>
      <c r="C134" s="81"/>
      <c r="D134" s="81"/>
      <c r="E134" s="83"/>
      <c r="F134" s="83"/>
      <c r="G134" s="83"/>
      <c r="H134" s="9"/>
      <c r="I134" s="9"/>
      <c r="J134" s="9"/>
      <c r="K134" s="9"/>
      <c r="L134" s="9"/>
      <c r="M134" s="9"/>
      <c r="N134" s="9"/>
      <c r="O134" s="9"/>
      <c r="P134" s="315"/>
      <c r="Q134" s="9"/>
      <c r="R134" s="85"/>
      <c r="S134" s="62"/>
      <c r="T134" s="86"/>
      <c r="U134" s="196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</row>
    <row r="135" spans="1:35" ht="15.75" customHeight="1">
      <c r="A135" s="62"/>
      <c r="B135" s="679"/>
      <c r="C135" s="81"/>
      <c r="D135" s="81"/>
      <c r="E135" s="83"/>
      <c r="F135" s="83"/>
      <c r="G135" s="83"/>
      <c r="H135" s="9"/>
      <c r="I135" s="9"/>
      <c r="J135" s="9"/>
      <c r="K135" s="9"/>
      <c r="L135" s="9"/>
      <c r="M135" s="9"/>
      <c r="N135" s="9"/>
      <c r="O135" s="9"/>
      <c r="P135" s="315"/>
      <c r="Q135" s="9"/>
      <c r="R135" s="85"/>
      <c r="S135" s="62"/>
      <c r="T135" s="86"/>
      <c r="U135" s="196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</row>
    <row r="136" spans="1:35" ht="15.75" customHeight="1">
      <c r="A136" s="62"/>
      <c r="B136" s="679"/>
      <c r="C136" s="81"/>
      <c r="D136" s="81"/>
      <c r="E136" s="83"/>
      <c r="F136" s="83"/>
      <c r="G136" s="83"/>
      <c r="H136" s="9"/>
      <c r="I136" s="9"/>
      <c r="J136" s="9"/>
      <c r="K136" s="9"/>
      <c r="L136" s="9"/>
      <c r="M136" s="9"/>
      <c r="N136" s="9"/>
      <c r="O136" s="9"/>
      <c r="P136" s="315"/>
      <c r="Q136" s="9"/>
      <c r="R136" s="85"/>
      <c r="S136" s="62"/>
      <c r="T136" s="86"/>
      <c r="U136" s="196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</row>
    <row r="137" spans="1:35" ht="15.75" customHeight="1">
      <c r="A137" s="62"/>
      <c r="B137" s="679"/>
      <c r="C137" s="81"/>
      <c r="D137" s="81"/>
      <c r="E137" s="83"/>
      <c r="F137" s="83"/>
      <c r="G137" s="83"/>
      <c r="H137" s="9"/>
      <c r="I137" s="9"/>
      <c r="J137" s="9"/>
      <c r="K137" s="9"/>
      <c r="L137" s="9"/>
      <c r="M137" s="9"/>
      <c r="N137" s="9"/>
      <c r="O137" s="9"/>
      <c r="P137" s="315"/>
      <c r="Q137" s="9"/>
      <c r="R137" s="85"/>
      <c r="S137" s="62"/>
      <c r="T137" s="86"/>
      <c r="U137" s="196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</row>
    <row r="138" spans="1:35" ht="15.75" customHeight="1">
      <c r="A138" s="62"/>
      <c r="B138" s="679"/>
      <c r="C138" s="81"/>
      <c r="D138" s="81"/>
      <c r="E138" s="83"/>
      <c r="F138" s="83"/>
      <c r="G138" s="83"/>
      <c r="H138" s="9"/>
      <c r="I138" s="9"/>
      <c r="J138" s="9"/>
      <c r="K138" s="9"/>
      <c r="L138" s="9"/>
      <c r="M138" s="9"/>
      <c r="N138" s="9"/>
      <c r="O138" s="9"/>
      <c r="P138" s="315"/>
      <c r="Q138" s="9"/>
      <c r="R138" s="85"/>
      <c r="S138" s="62"/>
      <c r="T138" s="86"/>
      <c r="U138" s="196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</row>
    <row r="139" spans="1:35" ht="15.75" customHeight="1">
      <c r="A139" s="62"/>
      <c r="B139" s="679"/>
      <c r="C139" s="81"/>
      <c r="D139" s="81"/>
      <c r="E139" s="83"/>
      <c r="F139" s="83"/>
      <c r="G139" s="83"/>
      <c r="H139" s="9"/>
      <c r="I139" s="9"/>
      <c r="J139" s="9"/>
      <c r="K139" s="9"/>
      <c r="L139" s="9"/>
      <c r="M139" s="9"/>
      <c r="N139" s="9"/>
      <c r="O139" s="9"/>
      <c r="P139" s="315"/>
      <c r="Q139" s="9"/>
      <c r="R139" s="85"/>
      <c r="S139" s="62"/>
      <c r="T139" s="86"/>
      <c r="U139" s="196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</row>
    <row r="140" spans="1:35" ht="15.75" customHeight="1">
      <c r="A140" s="62"/>
      <c r="B140" s="679"/>
      <c r="C140" s="81"/>
      <c r="D140" s="81"/>
      <c r="E140" s="83"/>
      <c r="F140" s="83"/>
      <c r="G140" s="83"/>
      <c r="H140" s="9"/>
      <c r="I140" s="9"/>
      <c r="J140" s="9"/>
      <c r="K140" s="9"/>
      <c r="L140" s="9"/>
      <c r="M140" s="9"/>
      <c r="N140" s="9"/>
      <c r="O140" s="9"/>
      <c r="P140" s="315"/>
      <c r="Q140" s="9"/>
      <c r="R140" s="85"/>
      <c r="S140" s="62"/>
      <c r="T140" s="86"/>
      <c r="U140" s="196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</row>
    <row r="141" spans="1:35" ht="15.75" customHeight="1">
      <c r="A141" s="62"/>
      <c r="B141" s="679"/>
      <c r="C141" s="81"/>
      <c r="D141" s="81"/>
      <c r="E141" s="83"/>
      <c r="F141" s="83"/>
      <c r="G141" s="83"/>
      <c r="H141" s="9"/>
      <c r="I141" s="9"/>
      <c r="J141" s="9"/>
      <c r="K141" s="9"/>
      <c r="L141" s="9"/>
      <c r="M141" s="9"/>
      <c r="N141" s="9"/>
      <c r="O141" s="9"/>
      <c r="P141" s="315"/>
      <c r="Q141" s="9"/>
      <c r="R141" s="85"/>
      <c r="S141" s="62"/>
      <c r="T141" s="86"/>
      <c r="U141" s="196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</row>
    <row r="142" spans="1:35" ht="15.75" customHeight="1">
      <c r="A142" s="62"/>
      <c r="B142" s="679"/>
      <c r="C142" s="81"/>
      <c r="D142" s="81"/>
      <c r="E142" s="83"/>
      <c r="F142" s="83"/>
      <c r="G142" s="83"/>
      <c r="H142" s="9"/>
      <c r="I142" s="9"/>
      <c r="J142" s="9"/>
      <c r="K142" s="9"/>
      <c r="L142" s="9"/>
      <c r="M142" s="9"/>
      <c r="N142" s="9"/>
      <c r="O142" s="9"/>
      <c r="P142" s="315"/>
      <c r="Q142" s="9"/>
      <c r="R142" s="85"/>
      <c r="S142" s="62"/>
      <c r="T142" s="86"/>
      <c r="U142" s="196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</row>
    <row r="143" spans="1:35" ht="15.75" customHeight="1">
      <c r="A143" s="62"/>
      <c r="B143" s="679"/>
      <c r="C143" s="81"/>
      <c r="D143" s="81"/>
      <c r="E143" s="83"/>
      <c r="F143" s="83"/>
      <c r="G143" s="83"/>
      <c r="H143" s="9"/>
      <c r="I143" s="9"/>
      <c r="J143" s="9"/>
      <c r="K143" s="9"/>
      <c r="L143" s="9"/>
      <c r="M143" s="9"/>
      <c r="N143" s="9"/>
      <c r="O143" s="9"/>
      <c r="P143" s="315"/>
      <c r="Q143" s="9"/>
      <c r="R143" s="85"/>
      <c r="S143" s="62"/>
      <c r="T143" s="86"/>
      <c r="U143" s="196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</row>
    <row r="144" spans="1:35" ht="15.75" customHeight="1">
      <c r="A144" s="62"/>
      <c r="B144" s="679"/>
      <c r="C144" s="81"/>
      <c r="D144" s="81"/>
      <c r="E144" s="83"/>
      <c r="F144" s="83"/>
      <c r="G144" s="83"/>
      <c r="H144" s="9"/>
      <c r="I144" s="9"/>
      <c r="J144" s="9"/>
      <c r="K144" s="9"/>
      <c r="L144" s="9"/>
      <c r="M144" s="9"/>
      <c r="N144" s="9"/>
      <c r="O144" s="9"/>
      <c r="P144" s="315"/>
      <c r="Q144" s="9"/>
      <c r="R144" s="85"/>
      <c r="S144" s="62"/>
      <c r="T144" s="86"/>
      <c r="U144" s="196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</row>
    <row r="145" spans="1:35" ht="15.75" customHeight="1">
      <c r="A145" s="62"/>
      <c r="B145" s="679"/>
      <c r="C145" s="81"/>
      <c r="D145" s="81"/>
      <c r="E145" s="83"/>
      <c r="F145" s="83"/>
      <c r="G145" s="83"/>
      <c r="H145" s="9"/>
      <c r="I145" s="9"/>
      <c r="J145" s="9"/>
      <c r="K145" s="9"/>
      <c r="L145" s="9"/>
      <c r="M145" s="9"/>
      <c r="N145" s="9"/>
      <c r="O145" s="9"/>
      <c r="P145" s="315"/>
      <c r="Q145" s="9"/>
      <c r="R145" s="85"/>
      <c r="S145" s="62"/>
      <c r="T145" s="86"/>
      <c r="U145" s="196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</row>
    <row r="146" spans="1:35" ht="15.75" customHeight="1">
      <c r="A146" s="62"/>
      <c r="B146" s="679"/>
      <c r="C146" s="81"/>
      <c r="D146" s="81"/>
      <c r="E146" s="83"/>
      <c r="F146" s="83"/>
      <c r="G146" s="83"/>
      <c r="H146" s="9"/>
      <c r="I146" s="9"/>
      <c r="J146" s="9"/>
      <c r="K146" s="9"/>
      <c r="L146" s="9"/>
      <c r="M146" s="9"/>
      <c r="N146" s="9"/>
      <c r="O146" s="9"/>
      <c r="P146" s="315"/>
      <c r="Q146" s="9"/>
      <c r="R146" s="85"/>
      <c r="S146" s="62"/>
      <c r="T146" s="86"/>
      <c r="U146" s="196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</row>
    <row r="147" spans="1:35" ht="15.75" customHeight="1">
      <c r="A147" s="62"/>
      <c r="B147" s="679"/>
      <c r="C147" s="81"/>
      <c r="D147" s="81"/>
      <c r="E147" s="83"/>
      <c r="F147" s="83"/>
      <c r="G147" s="83"/>
      <c r="H147" s="9"/>
      <c r="I147" s="9"/>
      <c r="J147" s="9"/>
      <c r="K147" s="9"/>
      <c r="L147" s="9"/>
      <c r="M147" s="9"/>
      <c r="N147" s="9"/>
      <c r="O147" s="9"/>
      <c r="P147" s="315"/>
      <c r="Q147" s="9"/>
      <c r="R147" s="85"/>
      <c r="S147" s="62"/>
      <c r="T147" s="86"/>
      <c r="U147" s="196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</row>
    <row r="148" spans="1:35" ht="15.75" customHeight="1">
      <c r="A148" s="62"/>
      <c r="B148" s="679"/>
      <c r="C148" s="81"/>
      <c r="D148" s="81"/>
      <c r="E148" s="83"/>
      <c r="F148" s="83"/>
      <c r="G148" s="83"/>
      <c r="H148" s="9"/>
      <c r="I148" s="9"/>
      <c r="J148" s="9"/>
      <c r="K148" s="9"/>
      <c r="L148" s="9"/>
      <c r="M148" s="9"/>
      <c r="N148" s="9"/>
      <c r="O148" s="9"/>
      <c r="P148" s="315"/>
      <c r="Q148" s="9"/>
      <c r="R148" s="85"/>
      <c r="S148" s="62"/>
      <c r="T148" s="86"/>
      <c r="U148" s="196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</row>
    <row r="149" spans="1:35" ht="15.75" customHeight="1">
      <c r="A149" s="62"/>
      <c r="B149" s="679"/>
      <c r="C149" s="81"/>
      <c r="D149" s="81"/>
      <c r="E149" s="83"/>
      <c r="F149" s="83"/>
      <c r="G149" s="83"/>
      <c r="H149" s="9"/>
      <c r="I149" s="9"/>
      <c r="J149" s="9"/>
      <c r="K149" s="9"/>
      <c r="L149" s="9"/>
      <c r="M149" s="9"/>
      <c r="N149" s="9"/>
      <c r="O149" s="9"/>
      <c r="P149" s="315"/>
      <c r="Q149" s="9"/>
      <c r="R149" s="85"/>
      <c r="S149" s="62"/>
      <c r="T149" s="86"/>
      <c r="U149" s="196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</row>
    <row r="150" spans="1:35" ht="15.75" customHeight="1">
      <c r="A150" s="62"/>
      <c r="B150" s="679"/>
      <c r="C150" s="81"/>
      <c r="D150" s="81"/>
      <c r="E150" s="83"/>
      <c r="F150" s="83"/>
      <c r="G150" s="83"/>
      <c r="H150" s="9"/>
      <c r="I150" s="9"/>
      <c r="J150" s="9"/>
      <c r="K150" s="9"/>
      <c r="L150" s="9"/>
      <c r="M150" s="9"/>
      <c r="N150" s="9"/>
      <c r="O150" s="9"/>
      <c r="P150" s="315"/>
      <c r="Q150" s="9"/>
      <c r="R150" s="85"/>
      <c r="S150" s="62"/>
      <c r="T150" s="86"/>
      <c r="U150" s="196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</row>
    <row r="151" spans="1:35" ht="15.75" customHeight="1">
      <c r="A151" s="62"/>
      <c r="B151" s="679"/>
      <c r="C151" s="81"/>
      <c r="D151" s="81"/>
      <c r="E151" s="83"/>
      <c r="F151" s="83"/>
      <c r="G151" s="83"/>
      <c r="H151" s="9"/>
      <c r="I151" s="9"/>
      <c r="J151" s="9"/>
      <c r="K151" s="9"/>
      <c r="L151" s="9"/>
      <c r="M151" s="9"/>
      <c r="N151" s="9"/>
      <c r="O151" s="9"/>
      <c r="P151" s="315"/>
      <c r="Q151" s="9"/>
      <c r="R151" s="85"/>
      <c r="S151" s="62"/>
      <c r="T151" s="86"/>
      <c r="U151" s="196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</row>
    <row r="152" spans="1:35" ht="15.75" customHeight="1">
      <c r="A152" s="62"/>
      <c r="B152" s="679"/>
      <c r="C152" s="81"/>
      <c r="D152" s="81"/>
      <c r="E152" s="83"/>
      <c r="F152" s="83"/>
      <c r="G152" s="83"/>
      <c r="H152" s="9"/>
      <c r="I152" s="9"/>
      <c r="J152" s="9"/>
      <c r="K152" s="9"/>
      <c r="L152" s="9"/>
      <c r="M152" s="9"/>
      <c r="N152" s="9"/>
      <c r="O152" s="9"/>
      <c r="P152" s="315"/>
      <c r="Q152" s="9"/>
      <c r="R152" s="85"/>
      <c r="S152" s="62"/>
      <c r="T152" s="86"/>
      <c r="U152" s="196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</row>
    <row r="153" spans="1:35" ht="15.75" customHeight="1">
      <c r="A153" s="62"/>
      <c r="B153" s="679"/>
      <c r="C153" s="81"/>
      <c r="D153" s="81"/>
      <c r="E153" s="83"/>
      <c r="F153" s="83"/>
      <c r="G153" s="83"/>
      <c r="H153" s="9"/>
      <c r="I153" s="9"/>
      <c r="J153" s="9"/>
      <c r="K153" s="9"/>
      <c r="L153" s="9"/>
      <c r="M153" s="9"/>
      <c r="N153" s="9"/>
      <c r="O153" s="9"/>
      <c r="P153" s="315"/>
      <c r="Q153" s="9"/>
      <c r="R153" s="85"/>
      <c r="S153" s="62"/>
      <c r="T153" s="86"/>
      <c r="U153" s="196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</row>
    <row r="154" spans="1:35" ht="15.75" customHeight="1">
      <c r="A154" s="62"/>
      <c r="B154" s="679"/>
      <c r="C154" s="81"/>
      <c r="D154" s="81"/>
      <c r="E154" s="83"/>
      <c r="F154" s="83"/>
      <c r="G154" s="83"/>
      <c r="H154" s="9"/>
      <c r="I154" s="9"/>
      <c r="J154" s="9"/>
      <c r="K154" s="9"/>
      <c r="L154" s="9"/>
      <c r="M154" s="9"/>
      <c r="N154" s="9"/>
      <c r="O154" s="9"/>
      <c r="P154" s="315"/>
      <c r="Q154" s="9"/>
      <c r="R154" s="85"/>
      <c r="S154" s="62"/>
      <c r="T154" s="86"/>
      <c r="U154" s="196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</row>
    <row r="155" spans="1:35" ht="15.75" customHeight="1">
      <c r="A155" s="62"/>
      <c r="B155" s="679"/>
      <c r="C155" s="81"/>
      <c r="D155" s="81"/>
      <c r="E155" s="83"/>
      <c r="F155" s="83"/>
      <c r="G155" s="83"/>
      <c r="H155" s="9"/>
      <c r="I155" s="9"/>
      <c r="J155" s="9"/>
      <c r="K155" s="9"/>
      <c r="L155" s="9"/>
      <c r="M155" s="9"/>
      <c r="N155" s="9"/>
      <c r="O155" s="9"/>
      <c r="P155" s="315"/>
      <c r="Q155" s="9"/>
      <c r="R155" s="85"/>
      <c r="S155" s="62"/>
      <c r="T155" s="86"/>
      <c r="U155" s="196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</row>
    <row r="156" spans="1:35" ht="15.75" customHeight="1">
      <c r="A156" s="62"/>
      <c r="B156" s="679"/>
      <c r="C156" s="81"/>
      <c r="D156" s="81"/>
      <c r="E156" s="83"/>
      <c r="F156" s="83"/>
      <c r="G156" s="83"/>
      <c r="H156" s="9"/>
      <c r="I156" s="9"/>
      <c r="J156" s="9"/>
      <c r="K156" s="9"/>
      <c r="L156" s="9"/>
      <c r="M156" s="9"/>
      <c r="N156" s="9"/>
      <c r="O156" s="9"/>
      <c r="P156" s="315"/>
      <c r="Q156" s="9"/>
      <c r="R156" s="85"/>
      <c r="S156" s="62"/>
      <c r="T156" s="86"/>
      <c r="U156" s="196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</row>
    <row r="157" spans="1:35" ht="15.75" customHeight="1">
      <c r="A157" s="62"/>
      <c r="B157" s="679"/>
      <c r="C157" s="81"/>
      <c r="D157" s="81"/>
      <c r="E157" s="83"/>
      <c r="F157" s="83"/>
      <c r="G157" s="83"/>
      <c r="H157" s="9"/>
      <c r="I157" s="9"/>
      <c r="J157" s="9"/>
      <c r="K157" s="9"/>
      <c r="L157" s="9"/>
      <c r="M157" s="9"/>
      <c r="N157" s="9"/>
      <c r="O157" s="9"/>
      <c r="P157" s="315"/>
      <c r="Q157" s="9"/>
      <c r="R157" s="85"/>
      <c r="S157" s="62"/>
      <c r="T157" s="86"/>
      <c r="U157" s="196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</row>
    <row r="158" spans="1:35" ht="15.75" customHeight="1">
      <c r="A158" s="62"/>
      <c r="B158" s="679"/>
      <c r="C158" s="81"/>
      <c r="D158" s="81"/>
      <c r="E158" s="83"/>
      <c r="F158" s="83"/>
      <c r="G158" s="83"/>
      <c r="H158" s="9"/>
      <c r="I158" s="9"/>
      <c r="J158" s="9"/>
      <c r="K158" s="9"/>
      <c r="L158" s="9"/>
      <c r="M158" s="9"/>
      <c r="N158" s="9"/>
      <c r="O158" s="9"/>
      <c r="P158" s="315"/>
      <c r="Q158" s="9"/>
      <c r="R158" s="85"/>
      <c r="S158" s="62"/>
      <c r="T158" s="86"/>
      <c r="U158" s="196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</row>
    <row r="159" spans="1:35" ht="15.75" customHeight="1">
      <c r="A159" s="62"/>
      <c r="B159" s="679"/>
      <c r="C159" s="81"/>
      <c r="D159" s="81"/>
      <c r="E159" s="83"/>
      <c r="F159" s="83"/>
      <c r="G159" s="83"/>
      <c r="H159" s="9"/>
      <c r="I159" s="9"/>
      <c r="J159" s="9"/>
      <c r="K159" s="9"/>
      <c r="L159" s="9"/>
      <c r="M159" s="9"/>
      <c r="N159" s="9"/>
      <c r="O159" s="9"/>
      <c r="P159" s="315"/>
      <c r="Q159" s="9"/>
      <c r="R159" s="85"/>
      <c r="S159" s="62"/>
      <c r="T159" s="86"/>
      <c r="U159" s="196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</row>
    <row r="160" spans="1:35" ht="15.75" customHeight="1">
      <c r="A160" s="62"/>
      <c r="B160" s="679"/>
      <c r="C160" s="81"/>
      <c r="D160" s="81"/>
      <c r="E160" s="83"/>
      <c r="F160" s="83"/>
      <c r="G160" s="83"/>
      <c r="H160" s="9"/>
      <c r="I160" s="9"/>
      <c r="J160" s="9"/>
      <c r="K160" s="9"/>
      <c r="L160" s="9"/>
      <c r="M160" s="9"/>
      <c r="N160" s="9"/>
      <c r="O160" s="9"/>
      <c r="P160" s="315"/>
      <c r="Q160" s="9"/>
      <c r="R160" s="85"/>
      <c r="S160" s="62"/>
      <c r="T160" s="86"/>
      <c r="U160" s="196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</row>
    <row r="161" spans="1:35" ht="15.75" customHeight="1">
      <c r="A161" s="62"/>
      <c r="B161" s="679"/>
      <c r="C161" s="81"/>
      <c r="D161" s="81"/>
      <c r="E161" s="83"/>
      <c r="F161" s="83"/>
      <c r="G161" s="83"/>
      <c r="H161" s="9"/>
      <c r="I161" s="9"/>
      <c r="J161" s="9"/>
      <c r="K161" s="9"/>
      <c r="L161" s="9"/>
      <c r="M161" s="9"/>
      <c r="N161" s="9"/>
      <c r="O161" s="9"/>
      <c r="P161" s="315"/>
      <c r="Q161" s="9"/>
      <c r="R161" s="85"/>
      <c r="S161" s="62"/>
      <c r="T161" s="86"/>
      <c r="U161" s="196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</row>
    <row r="162" spans="1:35" ht="15.75" customHeight="1">
      <c r="A162" s="62"/>
      <c r="B162" s="679"/>
      <c r="C162" s="81"/>
      <c r="D162" s="81"/>
      <c r="E162" s="83"/>
      <c r="F162" s="83"/>
      <c r="G162" s="83"/>
      <c r="H162" s="9"/>
      <c r="I162" s="9"/>
      <c r="J162" s="9"/>
      <c r="K162" s="9"/>
      <c r="L162" s="9"/>
      <c r="M162" s="9"/>
      <c r="N162" s="9"/>
      <c r="O162" s="9"/>
      <c r="P162" s="315"/>
      <c r="Q162" s="9"/>
      <c r="R162" s="85"/>
      <c r="S162" s="62"/>
      <c r="T162" s="86"/>
      <c r="U162" s="196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</row>
    <row r="163" spans="1:35" ht="15.75" customHeight="1">
      <c r="A163" s="62"/>
      <c r="B163" s="679"/>
      <c r="C163" s="81"/>
      <c r="D163" s="81"/>
      <c r="E163" s="83"/>
      <c r="F163" s="83"/>
      <c r="G163" s="83"/>
      <c r="H163" s="9"/>
      <c r="I163" s="9"/>
      <c r="J163" s="9"/>
      <c r="K163" s="9"/>
      <c r="L163" s="9"/>
      <c r="M163" s="9"/>
      <c r="N163" s="9"/>
      <c r="O163" s="9"/>
      <c r="P163" s="315"/>
      <c r="Q163" s="9"/>
      <c r="R163" s="85"/>
      <c r="S163" s="62"/>
      <c r="T163" s="86"/>
      <c r="U163" s="196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</row>
    <row r="164" spans="1:35" ht="15.75" customHeight="1">
      <c r="A164" s="62"/>
      <c r="B164" s="679"/>
      <c r="C164" s="81"/>
      <c r="D164" s="81"/>
      <c r="E164" s="83"/>
      <c r="F164" s="83"/>
      <c r="G164" s="83"/>
      <c r="H164" s="9"/>
      <c r="I164" s="9"/>
      <c r="J164" s="9"/>
      <c r="K164" s="9"/>
      <c r="L164" s="9"/>
      <c r="M164" s="9"/>
      <c r="N164" s="9"/>
      <c r="O164" s="9"/>
      <c r="P164" s="315"/>
      <c r="Q164" s="9"/>
      <c r="R164" s="85"/>
      <c r="S164" s="62"/>
      <c r="T164" s="86"/>
      <c r="U164" s="196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</row>
    <row r="165" spans="1:35" ht="15.75" customHeight="1">
      <c r="A165" s="62"/>
      <c r="B165" s="679"/>
      <c r="C165" s="81"/>
      <c r="D165" s="81"/>
      <c r="E165" s="83"/>
      <c r="F165" s="83"/>
      <c r="G165" s="83"/>
      <c r="H165" s="9"/>
      <c r="I165" s="9"/>
      <c r="J165" s="9"/>
      <c r="K165" s="9"/>
      <c r="L165" s="9"/>
      <c r="M165" s="9"/>
      <c r="N165" s="9"/>
      <c r="O165" s="9"/>
      <c r="P165" s="315"/>
      <c r="Q165" s="9"/>
      <c r="R165" s="85"/>
      <c r="S165" s="62"/>
      <c r="T165" s="86"/>
      <c r="U165" s="196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</row>
    <row r="166" spans="1:35" ht="15.75" customHeight="1">
      <c r="A166" s="62"/>
      <c r="B166" s="679"/>
      <c r="C166" s="81"/>
      <c r="D166" s="81"/>
      <c r="E166" s="83"/>
      <c r="F166" s="83"/>
      <c r="G166" s="83"/>
      <c r="H166" s="9"/>
      <c r="I166" s="9"/>
      <c r="J166" s="9"/>
      <c r="K166" s="9"/>
      <c r="L166" s="9"/>
      <c r="M166" s="9"/>
      <c r="N166" s="9"/>
      <c r="O166" s="9"/>
      <c r="P166" s="315"/>
      <c r="Q166" s="9"/>
      <c r="R166" s="85"/>
      <c r="S166" s="62"/>
      <c r="T166" s="86"/>
      <c r="U166" s="196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</row>
    <row r="167" spans="1:35" ht="15.75" customHeight="1">
      <c r="A167" s="62"/>
      <c r="B167" s="679"/>
      <c r="C167" s="81"/>
      <c r="D167" s="81"/>
      <c r="E167" s="83"/>
      <c r="F167" s="83"/>
      <c r="G167" s="83"/>
      <c r="H167" s="9"/>
      <c r="I167" s="9"/>
      <c r="J167" s="9"/>
      <c r="K167" s="9"/>
      <c r="L167" s="9"/>
      <c r="M167" s="9"/>
      <c r="N167" s="9"/>
      <c r="O167" s="9"/>
      <c r="P167" s="315"/>
      <c r="Q167" s="9"/>
      <c r="R167" s="85"/>
      <c r="S167" s="62"/>
      <c r="T167" s="86"/>
      <c r="U167" s="196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</row>
    <row r="168" spans="1:35" ht="15.75" customHeight="1">
      <c r="A168" s="62"/>
      <c r="B168" s="679"/>
      <c r="C168" s="81"/>
      <c r="D168" s="81"/>
      <c r="E168" s="83"/>
      <c r="F168" s="83"/>
      <c r="G168" s="83"/>
      <c r="H168" s="9"/>
      <c r="I168" s="9"/>
      <c r="J168" s="9"/>
      <c r="K168" s="9"/>
      <c r="L168" s="9"/>
      <c r="M168" s="9"/>
      <c r="N168" s="9"/>
      <c r="O168" s="9"/>
      <c r="P168" s="315"/>
      <c r="Q168" s="9"/>
      <c r="R168" s="85"/>
      <c r="S168" s="62"/>
      <c r="T168" s="86"/>
      <c r="U168" s="196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</row>
    <row r="169" spans="1:35" ht="15.75" customHeight="1">
      <c r="A169" s="62"/>
      <c r="B169" s="679"/>
      <c r="C169" s="81"/>
      <c r="D169" s="81"/>
      <c r="E169" s="83"/>
      <c r="F169" s="83"/>
      <c r="G169" s="83"/>
      <c r="H169" s="9"/>
      <c r="I169" s="9"/>
      <c r="J169" s="9"/>
      <c r="K169" s="9"/>
      <c r="L169" s="9"/>
      <c r="M169" s="9"/>
      <c r="N169" s="9"/>
      <c r="O169" s="9"/>
      <c r="P169" s="315"/>
      <c r="Q169" s="9"/>
      <c r="R169" s="85"/>
      <c r="S169" s="62"/>
      <c r="T169" s="86"/>
      <c r="U169" s="196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</row>
    <row r="170" spans="1:35" ht="15.75" customHeight="1">
      <c r="A170" s="62"/>
      <c r="B170" s="679"/>
      <c r="C170" s="81"/>
      <c r="D170" s="81"/>
      <c r="E170" s="83"/>
      <c r="F170" s="83"/>
      <c r="G170" s="83"/>
      <c r="H170" s="9"/>
      <c r="I170" s="9"/>
      <c r="J170" s="9"/>
      <c r="K170" s="9"/>
      <c r="L170" s="9"/>
      <c r="M170" s="9"/>
      <c r="N170" s="9"/>
      <c r="O170" s="9"/>
      <c r="P170" s="315"/>
      <c r="Q170" s="9"/>
      <c r="R170" s="85"/>
      <c r="S170" s="62"/>
      <c r="T170" s="86"/>
      <c r="U170" s="196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</row>
    <row r="171" spans="1:35" ht="15.75" customHeight="1">
      <c r="A171" s="62"/>
      <c r="B171" s="679"/>
      <c r="C171" s="81"/>
      <c r="D171" s="81"/>
      <c r="E171" s="83"/>
      <c r="F171" s="83"/>
      <c r="G171" s="83"/>
      <c r="H171" s="9"/>
      <c r="I171" s="9"/>
      <c r="J171" s="9"/>
      <c r="K171" s="9"/>
      <c r="L171" s="9"/>
      <c r="M171" s="9"/>
      <c r="N171" s="9"/>
      <c r="O171" s="9"/>
      <c r="P171" s="315"/>
      <c r="Q171" s="9"/>
      <c r="R171" s="85"/>
      <c r="S171" s="62"/>
      <c r="T171" s="86"/>
      <c r="U171" s="196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</row>
    <row r="172" spans="1:35" ht="15.75" customHeight="1">
      <c r="A172" s="62"/>
      <c r="B172" s="679"/>
      <c r="C172" s="81"/>
      <c r="D172" s="81"/>
      <c r="E172" s="83"/>
      <c r="F172" s="83"/>
      <c r="G172" s="83"/>
      <c r="H172" s="9"/>
      <c r="I172" s="9"/>
      <c r="J172" s="9"/>
      <c r="K172" s="9"/>
      <c r="L172" s="9"/>
      <c r="M172" s="9"/>
      <c r="N172" s="9"/>
      <c r="O172" s="9"/>
      <c r="P172" s="315"/>
      <c r="Q172" s="9"/>
      <c r="R172" s="85"/>
      <c r="S172" s="62"/>
      <c r="T172" s="86"/>
      <c r="U172" s="196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</row>
    <row r="173" spans="1:35" ht="15.75" customHeight="1">
      <c r="A173" s="62"/>
      <c r="B173" s="679"/>
      <c r="C173" s="81"/>
      <c r="D173" s="81"/>
      <c r="E173" s="83"/>
      <c r="F173" s="83"/>
      <c r="G173" s="83"/>
      <c r="H173" s="9"/>
      <c r="I173" s="9"/>
      <c r="J173" s="9"/>
      <c r="K173" s="9"/>
      <c r="L173" s="9"/>
      <c r="M173" s="9"/>
      <c r="N173" s="9"/>
      <c r="O173" s="9"/>
      <c r="P173" s="315"/>
      <c r="Q173" s="9"/>
      <c r="R173" s="85"/>
      <c r="S173" s="62"/>
      <c r="T173" s="86"/>
      <c r="U173" s="196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</row>
    <row r="174" spans="1:35" ht="15.75" customHeight="1">
      <c r="A174" s="62"/>
      <c r="B174" s="679"/>
      <c r="C174" s="81"/>
      <c r="D174" s="81"/>
      <c r="E174" s="83"/>
      <c r="F174" s="83"/>
      <c r="G174" s="83"/>
      <c r="H174" s="9"/>
      <c r="I174" s="9"/>
      <c r="J174" s="9"/>
      <c r="K174" s="9"/>
      <c r="L174" s="9"/>
      <c r="M174" s="9"/>
      <c r="N174" s="9"/>
      <c r="O174" s="9"/>
      <c r="P174" s="315"/>
      <c r="Q174" s="9"/>
      <c r="R174" s="85"/>
      <c r="S174" s="62"/>
      <c r="T174" s="86"/>
      <c r="U174" s="196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</row>
    <row r="175" spans="1:35" ht="15.75" customHeight="1">
      <c r="A175" s="62"/>
      <c r="B175" s="679"/>
      <c r="C175" s="81"/>
      <c r="D175" s="81"/>
      <c r="E175" s="83"/>
      <c r="F175" s="83"/>
      <c r="G175" s="83"/>
      <c r="H175" s="9"/>
      <c r="I175" s="9"/>
      <c r="J175" s="9"/>
      <c r="K175" s="9"/>
      <c r="L175" s="9"/>
      <c r="M175" s="9"/>
      <c r="N175" s="9"/>
      <c r="O175" s="9"/>
      <c r="P175" s="315"/>
      <c r="Q175" s="9"/>
      <c r="R175" s="85"/>
      <c r="S175" s="62"/>
      <c r="T175" s="86"/>
      <c r="U175" s="196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</row>
    <row r="176" spans="1:35" ht="15.75" customHeight="1">
      <c r="A176" s="62"/>
      <c r="B176" s="679"/>
      <c r="C176" s="81"/>
      <c r="D176" s="81"/>
      <c r="E176" s="83"/>
      <c r="F176" s="83"/>
      <c r="G176" s="83"/>
      <c r="H176" s="9"/>
      <c r="I176" s="9"/>
      <c r="J176" s="9"/>
      <c r="K176" s="9"/>
      <c r="L176" s="9"/>
      <c r="M176" s="9"/>
      <c r="N176" s="9"/>
      <c r="O176" s="9"/>
      <c r="P176" s="315"/>
      <c r="Q176" s="9"/>
      <c r="R176" s="85"/>
      <c r="S176" s="62"/>
      <c r="T176" s="86"/>
      <c r="U176" s="196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</row>
    <row r="177" spans="1:35" ht="15.75" customHeight="1">
      <c r="A177" s="62"/>
      <c r="B177" s="679"/>
      <c r="C177" s="81"/>
      <c r="D177" s="81"/>
      <c r="E177" s="83"/>
      <c r="F177" s="83"/>
      <c r="G177" s="83"/>
      <c r="H177" s="9"/>
      <c r="I177" s="9"/>
      <c r="J177" s="9"/>
      <c r="K177" s="9"/>
      <c r="L177" s="9"/>
      <c r="M177" s="9"/>
      <c r="N177" s="9"/>
      <c r="O177" s="9"/>
      <c r="P177" s="315"/>
      <c r="Q177" s="9"/>
      <c r="R177" s="85"/>
      <c r="S177" s="62"/>
      <c r="T177" s="86"/>
      <c r="U177" s="196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</row>
    <row r="178" spans="1:35" ht="15.75" customHeight="1">
      <c r="A178" s="62"/>
      <c r="B178" s="679"/>
      <c r="C178" s="81"/>
      <c r="D178" s="81"/>
      <c r="E178" s="83"/>
      <c r="F178" s="83"/>
      <c r="G178" s="83"/>
      <c r="H178" s="9"/>
      <c r="I178" s="9"/>
      <c r="J178" s="9"/>
      <c r="K178" s="9"/>
      <c r="L178" s="9"/>
      <c r="M178" s="9"/>
      <c r="N178" s="9"/>
      <c r="O178" s="9"/>
      <c r="P178" s="315"/>
      <c r="Q178" s="9"/>
      <c r="R178" s="85"/>
      <c r="S178" s="62"/>
      <c r="T178" s="86"/>
      <c r="U178" s="196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</row>
    <row r="179" spans="1:35" ht="15.75" customHeight="1">
      <c r="A179" s="62"/>
      <c r="B179" s="679"/>
      <c r="C179" s="81"/>
      <c r="D179" s="81"/>
      <c r="E179" s="83"/>
      <c r="F179" s="83"/>
      <c r="G179" s="83"/>
      <c r="H179" s="9"/>
      <c r="I179" s="9"/>
      <c r="J179" s="9"/>
      <c r="K179" s="9"/>
      <c r="L179" s="9"/>
      <c r="M179" s="9"/>
      <c r="N179" s="9"/>
      <c r="O179" s="9"/>
      <c r="P179" s="315"/>
      <c r="Q179" s="9"/>
      <c r="R179" s="85"/>
      <c r="S179" s="62"/>
      <c r="T179" s="86"/>
      <c r="U179" s="196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</row>
    <row r="180" spans="1:35" ht="15.75" customHeight="1">
      <c r="A180" s="62"/>
      <c r="B180" s="679"/>
      <c r="C180" s="81"/>
      <c r="D180" s="81"/>
      <c r="E180" s="83"/>
      <c r="F180" s="83"/>
      <c r="G180" s="83"/>
      <c r="H180" s="9"/>
      <c r="I180" s="9"/>
      <c r="J180" s="9"/>
      <c r="K180" s="9"/>
      <c r="L180" s="9"/>
      <c r="M180" s="9"/>
      <c r="N180" s="9"/>
      <c r="O180" s="9"/>
      <c r="P180" s="315"/>
      <c r="Q180" s="9"/>
      <c r="R180" s="85"/>
      <c r="S180" s="62"/>
      <c r="T180" s="86"/>
      <c r="U180" s="196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</row>
    <row r="181" spans="1:35" ht="15.75" customHeight="1">
      <c r="A181" s="62"/>
      <c r="B181" s="679"/>
      <c r="C181" s="81"/>
      <c r="D181" s="81"/>
      <c r="E181" s="83"/>
      <c r="F181" s="83"/>
      <c r="G181" s="83"/>
      <c r="H181" s="9"/>
      <c r="I181" s="9"/>
      <c r="J181" s="9"/>
      <c r="K181" s="9"/>
      <c r="L181" s="9"/>
      <c r="M181" s="9"/>
      <c r="N181" s="9"/>
      <c r="O181" s="9"/>
      <c r="P181" s="315"/>
      <c r="Q181" s="9"/>
      <c r="R181" s="85"/>
      <c r="S181" s="62"/>
      <c r="T181" s="86"/>
      <c r="U181" s="196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</row>
    <row r="182" spans="1:35" ht="15.75" customHeight="1">
      <c r="A182" s="62"/>
      <c r="B182" s="679"/>
      <c r="C182" s="81"/>
      <c r="D182" s="81"/>
      <c r="E182" s="83"/>
      <c r="F182" s="83"/>
      <c r="G182" s="83"/>
      <c r="H182" s="9"/>
      <c r="I182" s="9"/>
      <c r="J182" s="9"/>
      <c r="K182" s="9"/>
      <c r="L182" s="9"/>
      <c r="M182" s="9"/>
      <c r="N182" s="9"/>
      <c r="O182" s="9"/>
      <c r="P182" s="315"/>
      <c r="Q182" s="9"/>
      <c r="R182" s="85"/>
      <c r="S182" s="62"/>
      <c r="T182" s="86"/>
      <c r="U182" s="196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</row>
    <row r="183" spans="1:35" ht="15.75" customHeight="1">
      <c r="A183" s="62"/>
      <c r="B183" s="679"/>
      <c r="C183" s="81"/>
      <c r="D183" s="81"/>
      <c r="E183" s="83"/>
      <c r="F183" s="83"/>
      <c r="G183" s="83"/>
      <c r="H183" s="9"/>
      <c r="I183" s="9"/>
      <c r="J183" s="9"/>
      <c r="K183" s="9"/>
      <c r="L183" s="9"/>
      <c r="M183" s="9"/>
      <c r="N183" s="9"/>
      <c r="O183" s="9"/>
      <c r="P183" s="315"/>
      <c r="Q183" s="9"/>
      <c r="R183" s="85"/>
      <c r="S183" s="62"/>
      <c r="T183" s="86"/>
      <c r="U183" s="196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</row>
    <row r="184" spans="1:35" ht="15.75" customHeight="1">
      <c r="A184" s="62"/>
      <c r="B184" s="679"/>
      <c r="C184" s="81"/>
      <c r="D184" s="81"/>
      <c r="E184" s="83"/>
      <c r="F184" s="83"/>
      <c r="G184" s="83"/>
      <c r="H184" s="9"/>
      <c r="I184" s="9"/>
      <c r="J184" s="9"/>
      <c r="K184" s="9"/>
      <c r="L184" s="9"/>
      <c r="M184" s="9"/>
      <c r="N184" s="9"/>
      <c r="O184" s="9"/>
      <c r="P184" s="315"/>
      <c r="Q184" s="9"/>
      <c r="R184" s="85"/>
      <c r="S184" s="62"/>
      <c r="T184" s="86"/>
      <c r="U184" s="196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</row>
    <row r="185" spans="1:35" ht="15.75" customHeight="1">
      <c r="A185" s="62"/>
      <c r="B185" s="679"/>
      <c r="C185" s="81"/>
      <c r="D185" s="81"/>
      <c r="E185" s="83"/>
      <c r="F185" s="83"/>
      <c r="G185" s="83"/>
      <c r="H185" s="9"/>
      <c r="I185" s="9"/>
      <c r="J185" s="9"/>
      <c r="K185" s="9"/>
      <c r="L185" s="9"/>
      <c r="M185" s="9"/>
      <c r="N185" s="9"/>
      <c r="O185" s="9"/>
      <c r="P185" s="315"/>
      <c r="Q185" s="9"/>
      <c r="R185" s="85"/>
      <c r="S185" s="62"/>
      <c r="T185" s="86"/>
      <c r="U185" s="196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</row>
    <row r="186" spans="1:35" ht="15.75" customHeight="1">
      <c r="A186" s="62"/>
      <c r="B186" s="679"/>
      <c r="C186" s="81"/>
      <c r="D186" s="81"/>
      <c r="E186" s="83"/>
      <c r="F186" s="83"/>
      <c r="G186" s="83"/>
      <c r="H186" s="9"/>
      <c r="I186" s="9"/>
      <c r="J186" s="9"/>
      <c r="K186" s="9"/>
      <c r="L186" s="9"/>
      <c r="M186" s="9"/>
      <c r="N186" s="9"/>
      <c r="O186" s="9"/>
      <c r="P186" s="315"/>
      <c r="Q186" s="9"/>
      <c r="R186" s="85"/>
      <c r="S186" s="62"/>
      <c r="T186" s="86"/>
      <c r="U186" s="196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</row>
    <row r="187" spans="1:35" ht="15.75" customHeight="1">
      <c r="A187" s="62"/>
      <c r="B187" s="679"/>
      <c r="C187" s="81"/>
      <c r="D187" s="81"/>
      <c r="E187" s="83"/>
      <c r="F187" s="83"/>
      <c r="G187" s="83"/>
      <c r="H187" s="9"/>
      <c r="I187" s="9"/>
      <c r="J187" s="9"/>
      <c r="K187" s="9"/>
      <c r="L187" s="9"/>
      <c r="M187" s="9"/>
      <c r="N187" s="9"/>
      <c r="O187" s="9"/>
      <c r="P187" s="315"/>
      <c r="Q187" s="9"/>
      <c r="R187" s="85"/>
      <c r="S187" s="62"/>
      <c r="T187" s="86"/>
      <c r="U187" s="196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</row>
    <row r="188" spans="1:35" ht="15.75" customHeight="1">
      <c r="A188" s="62"/>
      <c r="B188" s="679"/>
      <c r="C188" s="81"/>
      <c r="D188" s="81"/>
      <c r="E188" s="83"/>
      <c r="F188" s="83"/>
      <c r="G188" s="83"/>
      <c r="H188" s="9"/>
      <c r="I188" s="9"/>
      <c r="J188" s="9"/>
      <c r="K188" s="9"/>
      <c r="L188" s="9"/>
      <c r="M188" s="9"/>
      <c r="N188" s="9"/>
      <c r="O188" s="9"/>
      <c r="P188" s="315"/>
      <c r="Q188" s="9"/>
      <c r="R188" s="85"/>
      <c r="S188" s="62"/>
      <c r="T188" s="86"/>
      <c r="U188" s="196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</row>
    <row r="189" spans="1:35" ht="15.75" customHeight="1">
      <c r="A189" s="62"/>
      <c r="B189" s="679"/>
      <c r="C189" s="81"/>
      <c r="D189" s="81"/>
      <c r="E189" s="83"/>
      <c r="F189" s="83"/>
      <c r="G189" s="83"/>
      <c r="H189" s="9"/>
      <c r="I189" s="9"/>
      <c r="J189" s="9"/>
      <c r="K189" s="9"/>
      <c r="L189" s="9"/>
      <c r="M189" s="9"/>
      <c r="N189" s="9"/>
      <c r="O189" s="9"/>
      <c r="P189" s="315"/>
      <c r="Q189" s="9"/>
      <c r="R189" s="85"/>
      <c r="S189" s="62"/>
      <c r="T189" s="86"/>
      <c r="U189" s="196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</row>
    <row r="190" spans="1:35" ht="15.75" customHeight="1">
      <c r="A190" s="62"/>
      <c r="B190" s="679"/>
      <c r="C190" s="81"/>
      <c r="D190" s="81"/>
      <c r="E190" s="83"/>
      <c r="F190" s="83"/>
      <c r="G190" s="83"/>
      <c r="H190" s="9"/>
      <c r="I190" s="9"/>
      <c r="J190" s="9"/>
      <c r="K190" s="9"/>
      <c r="L190" s="9"/>
      <c r="M190" s="9"/>
      <c r="N190" s="9"/>
      <c r="O190" s="9"/>
      <c r="P190" s="315"/>
      <c r="Q190" s="9"/>
      <c r="R190" s="85"/>
      <c r="S190" s="62"/>
      <c r="T190" s="86"/>
      <c r="U190" s="196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</row>
    <row r="191" spans="1:35" ht="15.75" customHeight="1">
      <c r="A191" s="62"/>
      <c r="B191" s="679"/>
      <c r="C191" s="81"/>
      <c r="D191" s="81"/>
      <c r="E191" s="83"/>
      <c r="F191" s="83"/>
      <c r="G191" s="83"/>
      <c r="H191" s="9"/>
      <c r="I191" s="9"/>
      <c r="J191" s="9"/>
      <c r="K191" s="9"/>
      <c r="L191" s="9"/>
      <c r="M191" s="9"/>
      <c r="N191" s="9"/>
      <c r="O191" s="9"/>
      <c r="P191" s="315"/>
      <c r="Q191" s="9"/>
      <c r="R191" s="85"/>
      <c r="S191" s="62"/>
      <c r="T191" s="86"/>
      <c r="U191" s="196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</row>
    <row r="192" spans="1:35" ht="15.75" customHeight="1">
      <c r="A192" s="62"/>
      <c r="B192" s="679"/>
      <c r="C192" s="81"/>
      <c r="D192" s="81"/>
      <c r="E192" s="83"/>
      <c r="F192" s="83"/>
      <c r="G192" s="83"/>
      <c r="H192" s="9"/>
      <c r="I192" s="9"/>
      <c r="J192" s="9"/>
      <c r="K192" s="9"/>
      <c r="L192" s="9"/>
      <c r="M192" s="9"/>
      <c r="N192" s="9"/>
      <c r="O192" s="9"/>
      <c r="P192" s="315"/>
      <c r="Q192" s="9"/>
      <c r="R192" s="85"/>
      <c r="S192" s="62"/>
      <c r="T192" s="86"/>
      <c r="U192" s="196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</row>
    <row r="193" spans="1:35" ht="15.75" customHeight="1">
      <c r="A193" s="62"/>
      <c r="B193" s="679"/>
      <c r="C193" s="81"/>
      <c r="D193" s="81"/>
      <c r="E193" s="83"/>
      <c r="F193" s="83"/>
      <c r="G193" s="83"/>
      <c r="H193" s="9"/>
      <c r="I193" s="9"/>
      <c r="J193" s="9"/>
      <c r="K193" s="9"/>
      <c r="L193" s="9"/>
      <c r="M193" s="9"/>
      <c r="N193" s="9"/>
      <c r="O193" s="9"/>
      <c r="P193" s="315"/>
      <c r="Q193" s="9"/>
      <c r="R193" s="85"/>
      <c r="S193" s="62"/>
      <c r="T193" s="86"/>
      <c r="U193" s="196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</row>
    <row r="194" spans="1:35" ht="15.75" customHeight="1">
      <c r="A194" s="62"/>
      <c r="B194" s="679"/>
      <c r="C194" s="81"/>
      <c r="D194" s="81"/>
      <c r="E194" s="83"/>
      <c r="F194" s="83"/>
      <c r="G194" s="83"/>
      <c r="H194" s="9"/>
      <c r="I194" s="9"/>
      <c r="J194" s="9"/>
      <c r="K194" s="9"/>
      <c r="L194" s="9"/>
      <c r="M194" s="9"/>
      <c r="N194" s="9"/>
      <c r="O194" s="9"/>
      <c r="P194" s="315"/>
      <c r="Q194" s="9"/>
      <c r="R194" s="85"/>
      <c r="S194" s="62"/>
      <c r="T194" s="86"/>
      <c r="U194" s="196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</row>
    <row r="195" spans="1:35" ht="15.75" customHeight="1">
      <c r="A195" s="62"/>
      <c r="B195" s="679"/>
      <c r="C195" s="81"/>
      <c r="D195" s="81"/>
      <c r="E195" s="83"/>
      <c r="F195" s="83"/>
      <c r="G195" s="83"/>
      <c r="H195" s="9"/>
      <c r="I195" s="9"/>
      <c r="J195" s="9"/>
      <c r="K195" s="9"/>
      <c r="L195" s="9"/>
      <c r="M195" s="9"/>
      <c r="N195" s="9"/>
      <c r="O195" s="9"/>
      <c r="P195" s="315"/>
      <c r="Q195" s="9"/>
      <c r="R195" s="85"/>
      <c r="S195" s="62"/>
      <c r="T195" s="86"/>
      <c r="U195" s="196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</row>
    <row r="196" spans="1:35" ht="15.75" customHeight="1">
      <c r="A196" s="62"/>
      <c r="B196" s="679"/>
      <c r="C196" s="81"/>
      <c r="D196" s="81"/>
      <c r="E196" s="83"/>
      <c r="F196" s="83"/>
      <c r="G196" s="83"/>
      <c r="H196" s="9"/>
      <c r="I196" s="9"/>
      <c r="J196" s="9"/>
      <c r="K196" s="9"/>
      <c r="L196" s="9"/>
      <c r="M196" s="9"/>
      <c r="N196" s="9"/>
      <c r="O196" s="9"/>
      <c r="P196" s="315"/>
      <c r="Q196" s="9"/>
      <c r="R196" s="85"/>
      <c r="S196" s="62"/>
      <c r="T196" s="86"/>
      <c r="U196" s="196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</row>
    <row r="197" spans="1:35" ht="15.75" customHeight="1">
      <c r="A197" s="62"/>
      <c r="B197" s="679"/>
      <c r="C197" s="81"/>
      <c r="D197" s="81"/>
      <c r="E197" s="83"/>
      <c r="F197" s="83"/>
      <c r="G197" s="83"/>
      <c r="H197" s="9"/>
      <c r="I197" s="9"/>
      <c r="J197" s="9"/>
      <c r="K197" s="9"/>
      <c r="L197" s="9"/>
      <c r="M197" s="9"/>
      <c r="N197" s="9"/>
      <c r="O197" s="9"/>
      <c r="P197" s="315"/>
      <c r="Q197" s="9"/>
      <c r="R197" s="85"/>
      <c r="S197" s="62"/>
      <c r="T197" s="86"/>
      <c r="U197" s="196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</row>
    <row r="198" spans="1:35" ht="15.75" customHeight="1">
      <c r="A198" s="62"/>
      <c r="B198" s="679"/>
      <c r="C198" s="81"/>
      <c r="D198" s="81"/>
      <c r="E198" s="83"/>
      <c r="F198" s="83"/>
      <c r="G198" s="83"/>
      <c r="H198" s="9"/>
      <c r="I198" s="9"/>
      <c r="J198" s="9"/>
      <c r="K198" s="9"/>
      <c r="L198" s="9"/>
      <c r="M198" s="9"/>
      <c r="N198" s="9"/>
      <c r="O198" s="9"/>
      <c r="P198" s="315"/>
      <c r="Q198" s="9"/>
      <c r="R198" s="85"/>
      <c r="S198" s="62"/>
      <c r="T198" s="86"/>
      <c r="U198" s="196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</row>
    <row r="199" spans="1:35" ht="15.75" customHeight="1">
      <c r="A199" s="62"/>
      <c r="B199" s="679"/>
      <c r="C199" s="81"/>
      <c r="D199" s="81"/>
      <c r="E199" s="83"/>
      <c r="F199" s="83"/>
      <c r="G199" s="83"/>
      <c r="H199" s="9"/>
      <c r="I199" s="9"/>
      <c r="J199" s="9"/>
      <c r="K199" s="9"/>
      <c r="L199" s="9"/>
      <c r="M199" s="9"/>
      <c r="N199" s="9"/>
      <c r="O199" s="9"/>
      <c r="P199" s="315"/>
      <c r="Q199" s="9"/>
      <c r="R199" s="85"/>
      <c r="S199" s="62"/>
      <c r="T199" s="86"/>
      <c r="U199" s="196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</row>
    <row r="200" spans="1:35" ht="15.75" customHeight="1">
      <c r="A200" s="62"/>
      <c r="B200" s="679"/>
      <c r="C200" s="81"/>
      <c r="D200" s="81"/>
      <c r="E200" s="83"/>
      <c r="F200" s="83"/>
      <c r="G200" s="83"/>
      <c r="H200" s="9"/>
      <c r="I200" s="9"/>
      <c r="J200" s="9"/>
      <c r="K200" s="9"/>
      <c r="L200" s="9"/>
      <c r="M200" s="9"/>
      <c r="N200" s="9"/>
      <c r="O200" s="9"/>
      <c r="P200" s="315"/>
      <c r="Q200" s="9"/>
      <c r="R200" s="85"/>
      <c r="S200" s="62"/>
      <c r="T200" s="86"/>
      <c r="U200" s="196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</row>
    <row r="201" spans="1:35" ht="15.75" customHeight="1">
      <c r="A201" s="62"/>
      <c r="B201" s="679"/>
      <c r="C201" s="81"/>
      <c r="D201" s="81"/>
      <c r="E201" s="83"/>
      <c r="F201" s="83"/>
      <c r="G201" s="83"/>
      <c r="H201" s="9"/>
      <c r="I201" s="9"/>
      <c r="J201" s="9"/>
      <c r="K201" s="9"/>
      <c r="L201" s="9"/>
      <c r="M201" s="9"/>
      <c r="N201" s="9"/>
      <c r="O201" s="9"/>
      <c r="P201" s="315"/>
      <c r="Q201" s="9"/>
      <c r="R201" s="85"/>
      <c r="S201" s="62"/>
      <c r="T201" s="86"/>
      <c r="U201" s="196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</row>
    <row r="202" spans="1:35" ht="15.75" customHeight="1">
      <c r="A202" s="62"/>
      <c r="B202" s="679"/>
      <c r="C202" s="81"/>
      <c r="D202" s="81"/>
      <c r="E202" s="83"/>
      <c r="F202" s="83"/>
      <c r="G202" s="83"/>
      <c r="H202" s="9"/>
      <c r="I202" s="9"/>
      <c r="J202" s="9"/>
      <c r="K202" s="9"/>
      <c r="L202" s="9"/>
      <c r="M202" s="9"/>
      <c r="N202" s="9"/>
      <c r="O202" s="9"/>
      <c r="P202" s="315"/>
      <c r="Q202" s="9"/>
      <c r="R202" s="85"/>
      <c r="S202" s="62"/>
      <c r="T202" s="86"/>
      <c r="U202" s="196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</row>
    <row r="203" spans="1:35" ht="15.75" customHeight="1">
      <c r="A203" s="62"/>
      <c r="B203" s="679"/>
      <c r="C203" s="81"/>
      <c r="D203" s="81"/>
      <c r="E203" s="83"/>
      <c r="F203" s="83"/>
      <c r="G203" s="83"/>
      <c r="H203" s="9"/>
      <c r="I203" s="9"/>
      <c r="J203" s="9"/>
      <c r="K203" s="9"/>
      <c r="L203" s="9"/>
      <c r="M203" s="9"/>
      <c r="N203" s="9"/>
      <c r="O203" s="9"/>
      <c r="P203" s="315"/>
      <c r="Q203" s="9"/>
      <c r="R203" s="85"/>
      <c r="S203" s="62"/>
      <c r="T203" s="86"/>
      <c r="U203" s="196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</row>
    <row r="204" spans="1:35" ht="15.75" customHeight="1">
      <c r="A204" s="62"/>
      <c r="B204" s="679"/>
      <c r="C204" s="81"/>
      <c r="D204" s="81"/>
      <c r="E204" s="83"/>
      <c r="F204" s="83"/>
      <c r="G204" s="83"/>
      <c r="H204" s="9"/>
      <c r="I204" s="9"/>
      <c r="J204" s="9"/>
      <c r="K204" s="9"/>
      <c r="L204" s="9"/>
      <c r="M204" s="9"/>
      <c r="N204" s="9"/>
      <c r="O204" s="9"/>
      <c r="P204" s="315"/>
      <c r="Q204" s="9"/>
      <c r="R204" s="85"/>
      <c r="S204" s="62"/>
      <c r="T204" s="86"/>
      <c r="U204" s="196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</row>
    <row r="205" spans="1:35" ht="15.75" customHeight="1">
      <c r="A205" s="62"/>
      <c r="B205" s="679"/>
      <c r="C205" s="81"/>
      <c r="D205" s="81"/>
      <c r="E205" s="83"/>
      <c r="F205" s="83"/>
      <c r="G205" s="83"/>
      <c r="H205" s="9"/>
      <c r="I205" s="9"/>
      <c r="J205" s="9"/>
      <c r="K205" s="9"/>
      <c r="L205" s="9"/>
      <c r="M205" s="9"/>
      <c r="N205" s="9"/>
      <c r="O205" s="9"/>
      <c r="P205" s="315"/>
      <c r="Q205" s="9"/>
      <c r="R205" s="85"/>
      <c r="S205" s="62"/>
      <c r="T205" s="86"/>
      <c r="U205" s="196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</row>
    <row r="206" spans="1:35" ht="15.75" customHeight="1">
      <c r="A206" s="62"/>
      <c r="B206" s="679"/>
      <c r="C206" s="81"/>
      <c r="D206" s="81"/>
      <c r="E206" s="83"/>
      <c r="F206" s="83"/>
      <c r="G206" s="83"/>
      <c r="H206" s="9"/>
      <c r="I206" s="9"/>
      <c r="J206" s="9"/>
      <c r="K206" s="9"/>
      <c r="L206" s="9"/>
      <c r="M206" s="9"/>
      <c r="N206" s="9"/>
      <c r="O206" s="9"/>
      <c r="P206" s="315"/>
      <c r="Q206" s="9"/>
      <c r="R206" s="85"/>
      <c r="S206" s="62"/>
      <c r="T206" s="86"/>
      <c r="U206" s="196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</row>
    <row r="207" spans="1:35" ht="15.75" customHeight="1">
      <c r="A207" s="62"/>
      <c r="B207" s="679"/>
      <c r="C207" s="81"/>
      <c r="D207" s="81"/>
      <c r="E207" s="83"/>
      <c r="F207" s="83"/>
      <c r="G207" s="83"/>
      <c r="H207" s="9"/>
      <c r="I207" s="9"/>
      <c r="J207" s="9"/>
      <c r="K207" s="9"/>
      <c r="L207" s="9"/>
      <c r="M207" s="9"/>
      <c r="N207" s="9"/>
      <c r="O207" s="9"/>
      <c r="P207" s="315"/>
      <c r="Q207" s="9"/>
      <c r="R207" s="85"/>
      <c r="S207" s="62"/>
      <c r="T207" s="86"/>
      <c r="U207" s="196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</row>
    <row r="208" spans="1:35" ht="15.75" customHeight="1">
      <c r="A208" s="62"/>
      <c r="B208" s="679"/>
      <c r="C208" s="81"/>
      <c r="D208" s="81"/>
      <c r="E208" s="83"/>
      <c r="F208" s="83"/>
      <c r="G208" s="83"/>
      <c r="H208" s="9"/>
      <c r="I208" s="9"/>
      <c r="J208" s="9"/>
      <c r="K208" s="9"/>
      <c r="L208" s="9"/>
      <c r="M208" s="9"/>
      <c r="N208" s="9"/>
      <c r="O208" s="9"/>
      <c r="P208" s="315"/>
      <c r="Q208" s="9"/>
      <c r="R208" s="85"/>
      <c r="S208" s="62"/>
      <c r="T208" s="86"/>
      <c r="U208" s="196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</row>
    <row r="209" spans="1:35" ht="15.75" customHeight="1">
      <c r="A209" s="62"/>
      <c r="B209" s="679"/>
      <c r="C209" s="81"/>
      <c r="D209" s="81"/>
      <c r="E209" s="83"/>
      <c r="F209" s="83"/>
      <c r="G209" s="83"/>
      <c r="H209" s="9"/>
      <c r="I209" s="9"/>
      <c r="J209" s="9"/>
      <c r="K209" s="9"/>
      <c r="L209" s="9"/>
      <c r="M209" s="9"/>
      <c r="N209" s="9"/>
      <c r="O209" s="9"/>
      <c r="P209" s="315"/>
      <c r="Q209" s="9"/>
      <c r="R209" s="85"/>
      <c r="S209" s="62"/>
      <c r="T209" s="86"/>
      <c r="U209" s="196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</row>
    <row r="210" spans="1:35" ht="15.75" customHeight="1">
      <c r="A210" s="62"/>
      <c r="B210" s="679"/>
      <c r="C210" s="81"/>
      <c r="D210" s="81"/>
      <c r="E210" s="83"/>
      <c r="F210" s="83"/>
      <c r="G210" s="83"/>
      <c r="H210" s="9"/>
      <c r="I210" s="9"/>
      <c r="J210" s="9"/>
      <c r="K210" s="9"/>
      <c r="L210" s="9"/>
      <c r="M210" s="9"/>
      <c r="N210" s="9"/>
      <c r="O210" s="9"/>
      <c r="P210" s="315"/>
      <c r="Q210" s="9"/>
      <c r="R210" s="85"/>
      <c r="S210" s="62"/>
      <c r="T210" s="86"/>
      <c r="U210" s="196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</row>
    <row r="211" spans="1:35" ht="15.75" customHeight="1">
      <c r="A211" s="62"/>
      <c r="B211" s="679"/>
      <c r="C211" s="81"/>
      <c r="D211" s="81"/>
      <c r="E211" s="83"/>
      <c r="F211" s="83"/>
      <c r="G211" s="83"/>
      <c r="H211" s="9"/>
      <c r="I211" s="9"/>
      <c r="J211" s="9"/>
      <c r="K211" s="9"/>
      <c r="L211" s="9"/>
      <c r="M211" s="9"/>
      <c r="N211" s="9"/>
      <c r="O211" s="9"/>
      <c r="P211" s="315"/>
      <c r="Q211" s="9"/>
      <c r="R211" s="85"/>
      <c r="S211" s="62"/>
      <c r="T211" s="86"/>
      <c r="U211" s="196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</row>
    <row r="212" spans="1:35" ht="15.75" customHeight="1">
      <c r="A212" s="62"/>
      <c r="B212" s="679"/>
      <c r="C212" s="81"/>
      <c r="D212" s="81"/>
      <c r="E212" s="83"/>
      <c r="F212" s="83"/>
      <c r="G212" s="83"/>
      <c r="H212" s="9"/>
      <c r="I212" s="9"/>
      <c r="J212" s="9"/>
      <c r="K212" s="9"/>
      <c r="L212" s="9"/>
      <c r="M212" s="9"/>
      <c r="N212" s="9"/>
      <c r="O212" s="9"/>
      <c r="P212" s="315"/>
      <c r="Q212" s="9"/>
      <c r="R212" s="85"/>
      <c r="S212" s="62"/>
      <c r="T212" s="86"/>
      <c r="U212" s="196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</row>
    <row r="213" spans="1:35" ht="15.75" customHeight="1">
      <c r="A213" s="62"/>
      <c r="B213" s="679"/>
      <c r="C213" s="81"/>
      <c r="D213" s="81"/>
      <c r="E213" s="83"/>
      <c r="F213" s="83"/>
      <c r="G213" s="83"/>
      <c r="H213" s="9"/>
      <c r="I213" s="9"/>
      <c r="J213" s="9"/>
      <c r="K213" s="9"/>
      <c r="L213" s="9"/>
      <c r="M213" s="9"/>
      <c r="N213" s="9"/>
      <c r="O213" s="9"/>
      <c r="P213" s="315"/>
      <c r="Q213" s="9"/>
      <c r="R213" s="85"/>
      <c r="S213" s="62"/>
      <c r="T213" s="86"/>
      <c r="U213" s="196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</row>
    <row r="214" spans="1:35" ht="15.75" customHeight="1">
      <c r="A214" s="62"/>
      <c r="B214" s="679"/>
      <c r="C214" s="81"/>
      <c r="D214" s="81"/>
      <c r="E214" s="83"/>
      <c r="F214" s="83"/>
      <c r="G214" s="83"/>
      <c r="H214" s="9"/>
      <c r="I214" s="9"/>
      <c r="J214" s="9"/>
      <c r="K214" s="9"/>
      <c r="L214" s="9"/>
      <c r="M214" s="9"/>
      <c r="N214" s="9"/>
      <c r="O214" s="9"/>
      <c r="P214" s="315"/>
      <c r="Q214" s="9"/>
      <c r="R214" s="85"/>
      <c r="S214" s="62"/>
      <c r="T214" s="86"/>
      <c r="U214" s="196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</row>
    <row r="215" spans="1:35" ht="15.75" customHeight="1">
      <c r="A215" s="62"/>
      <c r="B215" s="679"/>
      <c r="C215" s="81"/>
      <c r="D215" s="81"/>
      <c r="E215" s="83"/>
      <c r="F215" s="83"/>
      <c r="G215" s="83"/>
      <c r="H215" s="9"/>
      <c r="I215" s="9"/>
      <c r="J215" s="9"/>
      <c r="K215" s="9"/>
      <c r="L215" s="9"/>
      <c r="M215" s="9"/>
      <c r="N215" s="9"/>
      <c r="O215" s="9"/>
      <c r="P215" s="315"/>
      <c r="Q215" s="9"/>
      <c r="R215" s="85"/>
      <c r="S215" s="62"/>
      <c r="T215" s="86"/>
      <c r="U215" s="196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</row>
    <row r="216" spans="1:35" ht="15.75" customHeight="1">
      <c r="A216" s="62"/>
      <c r="B216" s="679"/>
      <c r="C216" s="81"/>
      <c r="D216" s="81"/>
      <c r="E216" s="83"/>
      <c r="F216" s="83"/>
      <c r="G216" s="83"/>
      <c r="H216" s="9"/>
      <c r="I216" s="9"/>
      <c r="J216" s="9"/>
      <c r="K216" s="9"/>
      <c r="L216" s="9"/>
      <c r="M216" s="9"/>
      <c r="N216" s="9"/>
      <c r="O216" s="9"/>
      <c r="P216" s="315"/>
      <c r="Q216" s="9"/>
      <c r="R216" s="85"/>
      <c r="S216" s="62"/>
      <c r="T216" s="86"/>
      <c r="U216" s="196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</row>
    <row r="217" spans="1:35" ht="15.75" customHeight="1">
      <c r="A217" s="62"/>
      <c r="B217" s="679"/>
      <c r="C217" s="81"/>
      <c r="D217" s="81"/>
      <c r="E217" s="83"/>
      <c r="F217" s="83"/>
      <c r="G217" s="83"/>
      <c r="H217" s="9"/>
      <c r="I217" s="9"/>
      <c r="J217" s="9"/>
      <c r="K217" s="9"/>
      <c r="L217" s="9"/>
      <c r="M217" s="9"/>
      <c r="N217" s="9"/>
      <c r="O217" s="9"/>
      <c r="P217" s="315"/>
      <c r="Q217" s="9"/>
      <c r="R217" s="85"/>
      <c r="S217" s="62"/>
      <c r="T217" s="86"/>
      <c r="U217" s="196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</row>
    <row r="218" spans="1:35" ht="15.75" customHeight="1">
      <c r="A218" s="62"/>
      <c r="B218" s="679"/>
      <c r="C218" s="81"/>
      <c r="D218" s="81"/>
      <c r="E218" s="83"/>
      <c r="F218" s="83"/>
      <c r="G218" s="83"/>
      <c r="H218" s="9"/>
      <c r="I218" s="9"/>
      <c r="J218" s="9"/>
      <c r="K218" s="9"/>
      <c r="L218" s="9"/>
      <c r="M218" s="9"/>
      <c r="N218" s="9"/>
      <c r="O218" s="9"/>
      <c r="P218" s="315"/>
      <c r="Q218" s="9"/>
      <c r="R218" s="85"/>
      <c r="S218" s="62"/>
      <c r="T218" s="86"/>
      <c r="U218" s="196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</row>
    <row r="219" spans="1:35" ht="15.75" customHeight="1">
      <c r="A219" s="62"/>
      <c r="B219" s="679"/>
      <c r="C219" s="81"/>
      <c r="D219" s="81"/>
      <c r="E219" s="83"/>
      <c r="F219" s="83"/>
      <c r="G219" s="83"/>
      <c r="H219" s="9"/>
      <c r="I219" s="9"/>
      <c r="J219" s="9"/>
      <c r="K219" s="9"/>
      <c r="L219" s="9"/>
      <c r="M219" s="9"/>
      <c r="N219" s="9"/>
      <c r="O219" s="9"/>
      <c r="P219" s="315"/>
      <c r="Q219" s="9"/>
      <c r="R219" s="85"/>
      <c r="S219" s="62"/>
      <c r="T219" s="86"/>
      <c r="U219" s="196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</row>
    <row r="220" spans="1:35" ht="15.75" customHeight="1">
      <c r="A220" s="62"/>
      <c r="B220" s="679"/>
      <c r="C220" s="81"/>
      <c r="D220" s="81"/>
      <c r="E220" s="83"/>
      <c r="F220" s="83"/>
      <c r="G220" s="83"/>
      <c r="H220" s="9"/>
      <c r="I220" s="9"/>
      <c r="J220" s="9"/>
      <c r="K220" s="9"/>
      <c r="L220" s="9"/>
      <c r="M220" s="9"/>
      <c r="N220" s="9"/>
      <c r="O220" s="9"/>
      <c r="P220" s="315"/>
      <c r="Q220" s="9"/>
      <c r="R220" s="85"/>
      <c r="S220" s="62"/>
      <c r="T220" s="86"/>
      <c r="U220" s="196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</row>
    <row r="221" spans="1:35" ht="15.75" customHeight="1">
      <c r="A221" s="62"/>
      <c r="B221" s="679"/>
      <c r="C221" s="81"/>
      <c r="D221" s="81"/>
      <c r="E221" s="83"/>
      <c r="F221" s="83"/>
      <c r="G221" s="83"/>
      <c r="H221" s="9"/>
      <c r="I221" s="9"/>
      <c r="J221" s="9"/>
      <c r="K221" s="9"/>
      <c r="L221" s="9"/>
      <c r="M221" s="9"/>
      <c r="N221" s="9"/>
      <c r="O221" s="9"/>
      <c r="P221" s="315"/>
      <c r="Q221" s="9"/>
      <c r="R221" s="85"/>
      <c r="S221" s="62"/>
      <c r="T221" s="86"/>
      <c r="U221" s="196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</row>
    <row r="222" spans="1:35" ht="15.75" customHeight="1">
      <c r="A222" s="62"/>
      <c r="B222" s="679"/>
      <c r="C222" s="81"/>
      <c r="D222" s="81"/>
      <c r="E222" s="83"/>
      <c r="F222" s="83"/>
      <c r="G222" s="83"/>
      <c r="H222" s="9"/>
      <c r="I222" s="9"/>
      <c r="J222" s="9"/>
      <c r="K222" s="9"/>
      <c r="L222" s="9"/>
      <c r="M222" s="9"/>
      <c r="N222" s="9"/>
      <c r="O222" s="9"/>
      <c r="P222" s="315"/>
      <c r="Q222" s="9"/>
      <c r="R222" s="85"/>
      <c r="S222" s="62"/>
      <c r="T222" s="86"/>
      <c r="U222" s="196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</row>
    <row r="223" spans="1:35" ht="15.75" customHeight="1">
      <c r="A223" s="62"/>
      <c r="B223" s="679"/>
      <c r="C223" s="81"/>
      <c r="D223" s="81"/>
      <c r="E223" s="83"/>
      <c r="F223" s="83"/>
      <c r="G223" s="83"/>
      <c r="H223" s="9"/>
      <c r="I223" s="9"/>
      <c r="J223" s="9"/>
      <c r="K223" s="9"/>
      <c r="L223" s="9"/>
      <c r="M223" s="9"/>
      <c r="N223" s="9"/>
      <c r="O223" s="9"/>
      <c r="P223" s="315"/>
      <c r="Q223" s="9"/>
      <c r="R223" s="85"/>
      <c r="S223" s="62"/>
      <c r="T223" s="86"/>
      <c r="U223" s="196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</row>
    <row r="224" spans="1:35" ht="15.75" customHeight="1">
      <c r="A224" s="62"/>
      <c r="B224" s="679"/>
      <c r="C224" s="81"/>
      <c r="D224" s="81"/>
      <c r="E224" s="83"/>
      <c r="F224" s="83"/>
      <c r="G224" s="83"/>
      <c r="H224" s="9"/>
      <c r="I224" s="9"/>
      <c r="J224" s="9"/>
      <c r="K224" s="9"/>
      <c r="L224" s="9"/>
      <c r="M224" s="9"/>
      <c r="N224" s="9"/>
      <c r="O224" s="9"/>
      <c r="P224" s="315"/>
      <c r="Q224" s="9"/>
      <c r="R224" s="85"/>
      <c r="S224" s="62"/>
      <c r="T224" s="86"/>
      <c r="U224" s="196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</row>
    <row r="225" spans="1:35" ht="15.75" customHeight="1">
      <c r="A225" s="62"/>
      <c r="B225" s="679"/>
      <c r="C225" s="81"/>
      <c r="D225" s="81"/>
      <c r="E225" s="83"/>
      <c r="F225" s="83"/>
      <c r="G225" s="83"/>
      <c r="H225" s="9"/>
      <c r="I225" s="9"/>
      <c r="J225" s="9"/>
      <c r="K225" s="9"/>
      <c r="L225" s="9"/>
      <c r="M225" s="9"/>
      <c r="N225" s="9"/>
      <c r="O225" s="9"/>
      <c r="P225" s="315"/>
      <c r="Q225" s="9"/>
      <c r="R225" s="85"/>
      <c r="S225" s="62"/>
      <c r="T225" s="86"/>
      <c r="U225" s="196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</row>
    <row r="226" spans="1:35" ht="15.75" customHeight="1">
      <c r="A226" s="62"/>
      <c r="B226" s="679"/>
      <c r="C226" s="81"/>
      <c r="D226" s="81"/>
      <c r="E226" s="83"/>
      <c r="F226" s="83"/>
      <c r="G226" s="83"/>
      <c r="H226" s="9"/>
      <c r="I226" s="9"/>
      <c r="J226" s="9"/>
      <c r="K226" s="9"/>
      <c r="L226" s="9"/>
      <c r="M226" s="9"/>
      <c r="N226" s="9"/>
      <c r="O226" s="9"/>
      <c r="P226" s="315"/>
      <c r="Q226" s="9"/>
      <c r="R226" s="85"/>
      <c r="S226" s="62"/>
      <c r="T226" s="86"/>
      <c r="U226" s="196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</row>
    <row r="227" spans="1:35" ht="15.75" customHeight="1">
      <c r="A227" s="62"/>
      <c r="B227" s="679"/>
      <c r="C227" s="81"/>
      <c r="D227" s="81"/>
      <c r="E227" s="83"/>
      <c r="F227" s="83"/>
      <c r="G227" s="83"/>
      <c r="H227" s="9"/>
      <c r="I227" s="9"/>
      <c r="J227" s="9"/>
      <c r="K227" s="9"/>
      <c r="L227" s="9"/>
      <c r="M227" s="9"/>
      <c r="N227" s="9"/>
      <c r="O227" s="9"/>
      <c r="P227" s="315"/>
      <c r="Q227" s="9"/>
      <c r="R227" s="85"/>
      <c r="S227" s="62"/>
      <c r="T227" s="86"/>
      <c r="U227" s="196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</row>
    <row r="228" spans="1:35" ht="15.75" customHeight="1">
      <c r="A228" s="62"/>
      <c r="B228" s="679"/>
      <c r="C228" s="81"/>
      <c r="D228" s="81"/>
      <c r="E228" s="83"/>
      <c r="F228" s="83"/>
      <c r="G228" s="83"/>
      <c r="H228" s="9"/>
      <c r="I228" s="9"/>
      <c r="J228" s="9"/>
      <c r="K228" s="9"/>
      <c r="L228" s="9"/>
      <c r="M228" s="9"/>
      <c r="N228" s="9"/>
      <c r="O228" s="9"/>
      <c r="P228" s="315"/>
      <c r="Q228" s="9"/>
      <c r="R228" s="85"/>
      <c r="S228" s="62"/>
      <c r="T228" s="86"/>
      <c r="U228" s="196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</row>
    <row r="229" spans="1:35" ht="15.75" customHeight="1">
      <c r="A229" s="62"/>
      <c r="B229" s="679"/>
      <c r="C229" s="81"/>
      <c r="D229" s="81"/>
      <c r="E229" s="83"/>
      <c r="F229" s="83"/>
      <c r="G229" s="83"/>
      <c r="H229" s="9"/>
      <c r="I229" s="9"/>
      <c r="J229" s="9"/>
      <c r="K229" s="9"/>
      <c r="L229" s="9"/>
      <c r="M229" s="9"/>
      <c r="N229" s="9"/>
      <c r="O229" s="9"/>
      <c r="P229" s="315"/>
      <c r="Q229" s="9"/>
      <c r="R229" s="85"/>
      <c r="S229" s="62"/>
      <c r="T229" s="86"/>
      <c r="U229" s="196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</row>
    <row r="230" spans="1:35" ht="15.75" customHeight="1">
      <c r="A230" s="62"/>
      <c r="B230" s="679"/>
      <c r="C230" s="81"/>
      <c r="D230" s="81"/>
      <c r="E230" s="83"/>
      <c r="F230" s="83"/>
      <c r="G230" s="83"/>
      <c r="H230" s="9"/>
      <c r="I230" s="9"/>
      <c r="J230" s="9"/>
      <c r="K230" s="9"/>
      <c r="L230" s="9"/>
      <c r="M230" s="9"/>
      <c r="N230" s="9"/>
      <c r="O230" s="9"/>
      <c r="P230" s="315"/>
      <c r="Q230" s="9"/>
      <c r="R230" s="85"/>
      <c r="S230" s="62"/>
      <c r="T230" s="86"/>
      <c r="U230" s="196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</row>
    <row r="231" spans="1:35" ht="15.75" customHeight="1">
      <c r="A231" s="62"/>
      <c r="B231" s="679"/>
      <c r="C231" s="81"/>
      <c r="D231" s="81"/>
      <c r="E231" s="83"/>
      <c r="F231" s="83"/>
      <c r="G231" s="83"/>
      <c r="H231" s="9"/>
      <c r="I231" s="9"/>
      <c r="J231" s="9"/>
      <c r="K231" s="9"/>
      <c r="L231" s="9"/>
      <c r="M231" s="9"/>
      <c r="N231" s="9"/>
      <c r="O231" s="9"/>
      <c r="P231" s="315"/>
      <c r="Q231" s="9"/>
      <c r="R231" s="85"/>
      <c r="S231" s="62"/>
      <c r="T231" s="86"/>
      <c r="U231" s="196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</row>
    <row r="232" spans="1:35" ht="15.75" customHeight="1">
      <c r="A232" s="62"/>
      <c r="B232" s="679"/>
      <c r="C232" s="81"/>
      <c r="D232" s="81"/>
      <c r="E232" s="83"/>
      <c r="F232" s="83"/>
      <c r="G232" s="83"/>
      <c r="H232" s="9"/>
      <c r="I232" s="9"/>
      <c r="J232" s="9"/>
      <c r="K232" s="9"/>
      <c r="L232" s="9"/>
      <c r="M232" s="9"/>
      <c r="N232" s="9"/>
      <c r="O232" s="9"/>
      <c r="P232" s="315"/>
      <c r="Q232" s="9"/>
      <c r="R232" s="85"/>
      <c r="S232" s="62"/>
      <c r="T232" s="86"/>
      <c r="U232" s="196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</row>
    <row r="233" spans="1:35" ht="15.75" customHeight="1">
      <c r="A233" s="62"/>
      <c r="B233" s="679"/>
      <c r="C233" s="81"/>
      <c r="D233" s="81"/>
      <c r="E233" s="83"/>
      <c r="F233" s="83"/>
      <c r="G233" s="83"/>
      <c r="H233" s="9"/>
      <c r="I233" s="9"/>
      <c r="J233" s="9"/>
      <c r="K233" s="9"/>
      <c r="L233" s="9"/>
      <c r="M233" s="9"/>
      <c r="N233" s="9"/>
      <c r="O233" s="9"/>
      <c r="P233" s="315"/>
      <c r="Q233" s="9"/>
      <c r="R233" s="85"/>
      <c r="S233" s="62"/>
      <c r="T233" s="86"/>
      <c r="U233" s="196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</row>
    <row r="234" spans="1:35" ht="15.75" customHeight="1">
      <c r="A234" s="62"/>
      <c r="B234" s="679"/>
      <c r="C234" s="81"/>
      <c r="D234" s="81"/>
      <c r="E234" s="83"/>
      <c r="F234" s="83"/>
      <c r="G234" s="83"/>
      <c r="H234" s="9"/>
      <c r="I234" s="9"/>
      <c r="J234" s="9"/>
      <c r="K234" s="9"/>
      <c r="L234" s="9"/>
      <c r="M234" s="9"/>
      <c r="N234" s="9"/>
      <c r="O234" s="9"/>
      <c r="P234" s="315"/>
      <c r="Q234" s="9"/>
      <c r="R234" s="85"/>
      <c r="S234" s="62"/>
      <c r="T234" s="86"/>
      <c r="U234" s="196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</row>
    <row r="235" spans="1:35" ht="15.75" customHeight="1">
      <c r="A235" s="62"/>
      <c r="B235" s="679"/>
      <c r="C235" s="81"/>
      <c r="D235" s="81"/>
      <c r="E235" s="83"/>
      <c r="F235" s="83"/>
      <c r="G235" s="83"/>
      <c r="H235" s="9"/>
      <c r="I235" s="9"/>
      <c r="J235" s="9"/>
      <c r="K235" s="9"/>
      <c r="L235" s="9"/>
      <c r="M235" s="9"/>
      <c r="N235" s="9"/>
      <c r="O235" s="9"/>
      <c r="P235" s="315"/>
      <c r="Q235" s="9"/>
      <c r="R235" s="85"/>
      <c r="S235" s="62"/>
      <c r="T235" s="86"/>
      <c r="U235" s="196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</row>
    <row r="236" spans="1:35" ht="15.75" customHeight="1">
      <c r="A236" s="62"/>
      <c r="B236" s="679"/>
      <c r="C236" s="81"/>
      <c r="D236" s="81"/>
      <c r="E236" s="83"/>
      <c r="F236" s="83"/>
      <c r="G236" s="83"/>
      <c r="H236" s="9"/>
      <c r="I236" s="9"/>
      <c r="J236" s="9"/>
      <c r="K236" s="9"/>
      <c r="L236" s="9"/>
      <c r="M236" s="9"/>
      <c r="N236" s="9"/>
      <c r="O236" s="9"/>
      <c r="P236" s="315"/>
      <c r="Q236" s="9"/>
      <c r="R236" s="85"/>
      <c r="S236" s="62"/>
      <c r="T236" s="86"/>
      <c r="U236" s="196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</row>
    <row r="237" spans="1:35" ht="15.75" customHeight="1">
      <c r="A237" s="62"/>
      <c r="B237" s="679"/>
      <c r="C237" s="81"/>
      <c r="D237" s="81"/>
      <c r="E237" s="83"/>
      <c r="F237" s="83"/>
      <c r="G237" s="83"/>
      <c r="H237" s="9"/>
      <c r="I237" s="9"/>
      <c r="J237" s="9"/>
      <c r="K237" s="9"/>
      <c r="L237" s="9"/>
      <c r="M237" s="9"/>
      <c r="N237" s="9"/>
      <c r="O237" s="9"/>
      <c r="P237" s="315"/>
      <c r="Q237" s="9"/>
      <c r="R237" s="85"/>
      <c r="S237" s="62"/>
      <c r="T237" s="86"/>
      <c r="U237" s="196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</row>
    <row r="238" spans="1:35" ht="15.75" customHeight="1">
      <c r="A238" s="62"/>
      <c r="B238" s="679"/>
      <c r="C238" s="81"/>
      <c r="D238" s="81"/>
      <c r="E238" s="83"/>
      <c r="F238" s="83"/>
      <c r="G238" s="83"/>
      <c r="H238" s="9"/>
      <c r="I238" s="9"/>
      <c r="J238" s="9"/>
      <c r="K238" s="9"/>
      <c r="L238" s="9"/>
      <c r="M238" s="9"/>
      <c r="N238" s="9"/>
      <c r="O238" s="9"/>
      <c r="P238" s="315"/>
      <c r="Q238" s="9"/>
      <c r="R238" s="85"/>
      <c r="S238" s="62"/>
      <c r="T238" s="86"/>
      <c r="U238" s="196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</row>
    <row r="239" spans="1:35" ht="15.75" customHeight="1">
      <c r="A239" s="62"/>
      <c r="B239" s="679"/>
      <c r="C239" s="81"/>
      <c r="D239" s="81"/>
      <c r="E239" s="83"/>
      <c r="F239" s="83"/>
      <c r="G239" s="83"/>
      <c r="H239" s="9"/>
      <c r="I239" s="9"/>
      <c r="J239" s="9"/>
      <c r="K239" s="9"/>
      <c r="L239" s="9"/>
      <c r="M239" s="9"/>
      <c r="N239" s="9"/>
      <c r="O239" s="9"/>
      <c r="P239" s="315"/>
      <c r="Q239" s="9"/>
      <c r="R239" s="85"/>
      <c r="S239" s="62"/>
      <c r="T239" s="86"/>
      <c r="U239" s="196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</row>
    <row r="240" spans="1:35" ht="15.75" customHeight="1">
      <c r="A240" s="62"/>
      <c r="B240" s="679"/>
      <c r="C240" s="81"/>
      <c r="D240" s="81"/>
      <c r="E240" s="83"/>
      <c r="F240" s="83"/>
      <c r="G240" s="83"/>
      <c r="H240" s="9"/>
      <c r="I240" s="9"/>
      <c r="J240" s="9"/>
      <c r="K240" s="9"/>
      <c r="L240" s="9"/>
      <c r="M240" s="9"/>
      <c r="N240" s="9"/>
      <c r="O240" s="9"/>
      <c r="P240" s="315"/>
      <c r="Q240" s="9"/>
      <c r="R240" s="85"/>
      <c r="S240" s="62"/>
      <c r="T240" s="86"/>
      <c r="U240" s="196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</row>
    <row r="241" spans="1:35" ht="15.75" customHeight="1">
      <c r="A241" s="62"/>
      <c r="B241" s="679"/>
      <c r="C241" s="81"/>
      <c r="D241" s="81"/>
      <c r="E241" s="83"/>
      <c r="F241" s="83"/>
      <c r="G241" s="83"/>
      <c r="H241" s="9"/>
      <c r="I241" s="9"/>
      <c r="J241" s="9"/>
      <c r="K241" s="9"/>
      <c r="L241" s="9"/>
      <c r="M241" s="9"/>
      <c r="N241" s="9"/>
      <c r="O241" s="9"/>
      <c r="P241" s="315"/>
      <c r="Q241" s="9"/>
      <c r="R241" s="85"/>
      <c r="S241" s="62"/>
      <c r="T241" s="86"/>
      <c r="U241" s="196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</row>
    <row r="242" spans="1:35" ht="15.75" customHeight="1">
      <c r="A242" s="62"/>
      <c r="B242" s="679"/>
      <c r="C242" s="81"/>
      <c r="D242" s="81"/>
      <c r="E242" s="83"/>
      <c r="F242" s="83"/>
      <c r="G242" s="83"/>
      <c r="H242" s="9"/>
      <c r="I242" s="9"/>
      <c r="J242" s="9"/>
      <c r="K242" s="9"/>
      <c r="L242" s="9"/>
      <c r="M242" s="9"/>
      <c r="N242" s="9"/>
      <c r="O242" s="9"/>
      <c r="P242" s="315"/>
      <c r="Q242" s="9"/>
      <c r="R242" s="85"/>
      <c r="S242" s="62"/>
      <c r="T242" s="86"/>
      <c r="U242" s="196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</row>
    <row r="243" spans="1:35" ht="15.75" customHeight="1">
      <c r="A243" s="62"/>
      <c r="B243" s="679"/>
      <c r="C243" s="81"/>
      <c r="D243" s="81"/>
      <c r="E243" s="83"/>
      <c r="F243" s="83"/>
      <c r="G243" s="83"/>
      <c r="H243" s="9"/>
      <c r="I243" s="9"/>
      <c r="J243" s="9"/>
      <c r="K243" s="9"/>
      <c r="L243" s="9"/>
      <c r="M243" s="9"/>
      <c r="N243" s="9"/>
      <c r="O243" s="9"/>
      <c r="P243" s="315"/>
      <c r="Q243" s="9"/>
      <c r="R243" s="85"/>
      <c r="S243" s="62"/>
      <c r="T243" s="86"/>
      <c r="U243" s="196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</row>
    <row r="244" spans="1:35" ht="15.75" customHeight="1">
      <c r="A244" s="62"/>
      <c r="B244" s="679"/>
      <c r="C244" s="81"/>
      <c r="D244" s="81"/>
      <c r="E244" s="83"/>
      <c r="F244" s="83"/>
      <c r="G244" s="83"/>
      <c r="H244" s="9"/>
      <c r="I244" s="9"/>
      <c r="J244" s="9"/>
      <c r="K244" s="9"/>
      <c r="L244" s="9"/>
      <c r="M244" s="9"/>
      <c r="N244" s="9"/>
      <c r="O244" s="9"/>
      <c r="P244" s="315"/>
      <c r="Q244" s="9"/>
      <c r="R244" s="85"/>
      <c r="S244" s="62"/>
      <c r="T244" s="86"/>
      <c r="U244" s="196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</row>
    <row r="245" spans="1:35" ht="15.75" customHeight="1">
      <c r="A245" s="62"/>
      <c r="B245" s="679"/>
      <c r="C245" s="81"/>
      <c r="D245" s="81"/>
      <c r="E245" s="83"/>
      <c r="F245" s="83"/>
      <c r="G245" s="83"/>
      <c r="H245" s="9"/>
      <c r="I245" s="9"/>
      <c r="J245" s="9"/>
      <c r="K245" s="9"/>
      <c r="L245" s="9"/>
      <c r="M245" s="9"/>
      <c r="N245" s="9"/>
      <c r="O245" s="9"/>
      <c r="P245" s="315"/>
      <c r="Q245" s="9"/>
      <c r="R245" s="85"/>
      <c r="S245" s="62"/>
      <c r="T245" s="86"/>
      <c r="U245" s="196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</row>
    <row r="246" spans="1:35" ht="15.75" customHeight="1">
      <c r="A246" s="62"/>
      <c r="B246" s="679"/>
      <c r="C246" s="81"/>
      <c r="D246" s="81"/>
      <c r="E246" s="83"/>
      <c r="F246" s="83"/>
      <c r="G246" s="83"/>
      <c r="H246" s="9"/>
      <c r="I246" s="9"/>
      <c r="J246" s="9"/>
      <c r="K246" s="9"/>
      <c r="L246" s="9"/>
      <c r="M246" s="9"/>
      <c r="N246" s="9"/>
      <c r="O246" s="9"/>
      <c r="P246" s="315"/>
      <c r="Q246" s="9"/>
      <c r="R246" s="85"/>
      <c r="S246" s="62"/>
      <c r="T246" s="86"/>
      <c r="U246" s="196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</row>
    <row r="247" spans="1:35" ht="15.75" customHeight="1">
      <c r="A247" s="62"/>
      <c r="B247" s="679"/>
      <c r="C247" s="81"/>
      <c r="D247" s="81"/>
      <c r="E247" s="83"/>
      <c r="F247" s="83"/>
      <c r="G247" s="83"/>
      <c r="H247" s="9"/>
      <c r="I247" s="9"/>
      <c r="J247" s="9"/>
      <c r="K247" s="9"/>
      <c r="L247" s="9"/>
      <c r="M247" s="9"/>
      <c r="N247" s="9"/>
      <c r="O247" s="9"/>
      <c r="P247" s="315"/>
      <c r="Q247" s="9"/>
      <c r="R247" s="85"/>
      <c r="S247" s="62"/>
      <c r="T247" s="86"/>
      <c r="U247" s="196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</row>
    <row r="248" spans="1:35" ht="15.75" customHeight="1">
      <c r="A248" s="62"/>
      <c r="B248" s="679"/>
      <c r="C248" s="81"/>
      <c r="D248" s="81"/>
      <c r="E248" s="83"/>
      <c r="F248" s="83"/>
      <c r="G248" s="83"/>
      <c r="H248" s="9"/>
      <c r="I248" s="9"/>
      <c r="J248" s="9"/>
      <c r="K248" s="9"/>
      <c r="L248" s="9"/>
      <c r="M248" s="9"/>
      <c r="N248" s="9"/>
      <c r="O248" s="9"/>
      <c r="P248" s="315"/>
      <c r="Q248" s="9"/>
      <c r="R248" s="85"/>
      <c r="S248" s="62"/>
      <c r="T248" s="86"/>
      <c r="U248" s="196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</row>
    <row r="249" spans="1:35" ht="15.75" customHeight="1">
      <c r="A249" s="62"/>
      <c r="B249" s="679"/>
      <c r="C249" s="81"/>
      <c r="D249" s="81"/>
      <c r="E249" s="83"/>
      <c r="F249" s="83"/>
      <c r="G249" s="83"/>
      <c r="H249" s="9"/>
      <c r="I249" s="9"/>
      <c r="J249" s="9"/>
      <c r="K249" s="9"/>
      <c r="L249" s="9"/>
      <c r="M249" s="9"/>
      <c r="N249" s="9"/>
      <c r="O249" s="9"/>
      <c r="P249" s="315"/>
      <c r="Q249" s="9"/>
      <c r="R249" s="85"/>
      <c r="S249" s="62"/>
      <c r="T249" s="86"/>
      <c r="U249" s="196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</row>
    <row r="250" spans="1:35" ht="15.75" customHeight="1">
      <c r="A250" s="62"/>
      <c r="B250" s="679"/>
      <c r="C250" s="81"/>
      <c r="D250" s="81"/>
      <c r="E250" s="83"/>
      <c r="F250" s="83"/>
      <c r="G250" s="83"/>
      <c r="H250" s="9"/>
      <c r="I250" s="9"/>
      <c r="J250" s="9"/>
      <c r="K250" s="9"/>
      <c r="L250" s="9"/>
      <c r="M250" s="9"/>
      <c r="N250" s="9"/>
      <c r="O250" s="9"/>
      <c r="P250" s="315"/>
      <c r="Q250" s="9"/>
      <c r="R250" s="85"/>
      <c r="S250" s="62"/>
      <c r="T250" s="86"/>
      <c r="U250" s="196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</row>
    <row r="251" spans="1:35" ht="15.75" customHeight="1">
      <c r="A251" s="62"/>
      <c r="B251" s="679"/>
      <c r="C251" s="81"/>
      <c r="D251" s="81"/>
      <c r="E251" s="83"/>
      <c r="F251" s="83"/>
      <c r="G251" s="83"/>
      <c r="H251" s="9"/>
      <c r="I251" s="9"/>
      <c r="J251" s="9"/>
      <c r="K251" s="9"/>
      <c r="L251" s="9"/>
      <c r="M251" s="9"/>
      <c r="N251" s="9"/>
      <c r="O251" s="9"/>
      <c r="P251" s="315"/>
      <c r="Q251" s="9"/>
      <c r="R251" s="85"/>
      <c r="S251" s="62"/>
      <c r="T251" s="86"/>
      <c r="U251" s="196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</row>
    <row r="252" spans="1:35" ht="15.75" customHeight="1">
      <c r="A252" s="62"/>
      <c r="B252" s="679"/>
      <c r="C252" s="81"/>
      <c r="D252" s="81"/>
      <c r="E252" s="83"/>
      <c r="F252" s="83"/>
      <c r="G252" s="83"/>
      <c r="H252" s="9"/>
      <c r="I252" s="9"/>
      <c r="J252" s="9"/>
      <c r="K252" s="9"/>
      <c r="L252" s="9"/>
      <c r="M252" s="9"/>
      <c r="N252" s="9"/>
      <c r="O252" s="9"/>
      <c r="P252" s="315"/>
      <c r="Q252" s="9"/>
      <c r="R252" s="85"/>
      <c r="S252" s="62"/>
      <c r="T252" s="86"/>
      <c r="U252" s="196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</row>
    <row r="253" spans="1:35" ht="15.75" customHeight="1">
      <c r="A253" s="62"/>
      <c r="B253" s="679"/>
      <c r="C253" s="81"/>
      <c r="D253" s="81"/>
      <c r="E253" s="83"/>
      <c r="F253" s="83"/>
      <c r="G253" s="83"/>
      <c r="H253" s="9"/>
      <c r="I253" s="9"/>
      <c r="J253" s="9"/>
      <c r="K253" s="9"/>
      <c r="L253" s="9"/>
      <c r="M253" s="9"/>
      <c r="N253" s="9"/>
      <c r="O253" s="9"/>
      <c r="P253" s="315"/>
      <c r="Q253" s="9"/>
      <c r="R253" s="85"/>
      <c r="S253" s="62"/>
      <c r="T253" s="86"/>
      <c r="U253" s="196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</row>
    <row r="254" spans="1:35" ht="15.75" customHeight="1">
      <c r="A254" s="62"/>
      <c r="B254" s="679"/>
      <c r="C254" s="81"/>
      <c r="D254" s="81"/>
      <c r="E254" s="83"/>
      <c r="F254" s="83"/>
      <c r="G254" s="83"/>
      <c r="H254" s="9"/>
      <c r="I254" s="9"/>
      <c r="J254" s="9"/>
      <c r="K254" s="9"/>
      <c r="L254" s="9"/>
      <c r="M254" s="9"/>
      <c r="N254" s="9"/>
      <c r="O254" s="9"/>
      <c r="P254" s="315"/>
      <c r="Q254" s="9"/>
      <c r="R254" s="85"/>
      <c r="S254" s="62"/>
      <c r="T254" s="86"/>
      <c r="U254" s="196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</row>
    <row r="255" spans="1:35" ht="15.75" customHeight="1">
      <c r="A255" s="62"/>
      <c r="B255" s="679"/>
      <c r="C255" s="81"/>
      <c r="D255" s="81"/>
      <c r="E255" s="83"/>
      <c r="F255" s="83"/>
      <c r="G255" s="83"/>
      <c r="H255" s="9"/>
      <c r="I255" s="9"/>
      <c r="J255" s="9"/>
      <c r="K255" s="9"/>
      <c r="L255" s="9"/>
      <c r="M255" s="9"/>
      <c r="N255" s="9"/>
      <c r="O255" s="9"/>
      <c r="P255" s="315"/>
      <c r="Q255" s="9"/>
      <c r="R255" s="85"/>
      <c r="S255" s="62"/>
      <c r="T255" s="86"/>
      <c r="U255" s="196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</row>
    <row r="256" spans="1:35" ht="15.75" customHeight="1">
      <c r="A256" s="62"/>
      <c r="B256" s="679"/>
      <c r="C256" s="81"/>
      <c r="D256" s="81"/>
      <c r="E256" s="83"/>
      <c r="F256" s="83"/>
      <c r="G256" s="83"/>
      <c r="H256" s="9"/>
      <c r="I256" s="9"/>
      <c r="J256" s="9"/>
      <c r="K256" s="9"/>
      <c r="L256" s="9"/>
      <c r="M256" s="9"/>
      <c r="N256" s="9"/>
      <c r="O256" s="9"/>
      <c r="P256" s="315"/>
      <c r="Q256" s="9"/>
      <c r="R256" s="85"/>
      <c r="S256" s="62"/>
      <c r="T256" s="86"/>
      <c r="U256" s="196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</row>
    <row r="257" spans="1:35" ht="15.75" customHeight="1">
      <c r="A257" s="62"/>
      <c r="B257" s="679"/>
      <c r="C257" s="81"/>
      <c r="D257" s="81"/>
      <c r="E257" s="83"/>
      <c r="F257" s="83"/>
      <c r="G257" s="83"/>
      <c r="H257" s="9"/>
      <c r="I257" s="9"/>
      <c r="J257" s="9"/>
      <c r="K257" s="9"/>
      <c r="L257" s="9"/>
      <c r="M257" s="9"/>
      <c r="N257" s="9"/>
      <c r="O257" s="9"/>
      <c r="P257" s="315"/>
      <c r="Q257" s="9"/>
      <c r="R257" s="85"/>
      <c r="S257" s="62"/>
      <c r="T257" s="86"/>
      <c r="U257" s="196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</row>
    <row r="258" spans="1:35" ht="15.75" customHeight="1">
      <c r="A258" s="62"/>
      <c r="B258" s="679"/>
      <c r="C258" s="81"/>
      <c r="D258" s="81"/>
      <c r="E258" s="83"/>
      <c r="F258" s="83"/>
      <c r="G258" s="83"/>
      <c r="H258" s="9"/>
      <c r="I258" s="9"/>
      <c r="J258" s="9"/>
      <c r="K258" s="9"/>
      <c r="L258" s="9"/>
      <c r="M258" s="9"/>
      <c r="N258" s="9"/>
      <c r="O258" s="9"/>
      <c r="P258" s="315"/>
      <c r="Q258" s="9"/>
      <c r="R258" s="85"/>
      <c r="S258" s="62"/>
      <c r="T258" s="86"/>
      <c r="U258" s="196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</row>
    <row r="259" spans="1:35" ht="15.75" customHeight="1">
      <c r="A259" s="62"/>
      <c r="B259" s="679"/>
      <c r="C259" s="81"/>
      <c r="D259" s="81"/>
      <c r="E259" s="83"/>
      <c r="F259" s="83"/>
      <c r="G259" s="83"/>
      <c r="H259" s="9"/>
      <c r="I259" s="9"/>
      <c r="J259" s="9"/>
      <c r="K259" s="9"/>
      <c r="L259" s="9"/>
      <c r="M259" s="9"/>
      <c r="N259" s="9"/>
      <c r="O259" s="9"/>
      <c r="P259" s="315"/>
      <c r="Q259" s="9"/>
      <c r="R259" s="85"/>
      <c r="S259" s="62"/>
      <c r="T259" s="86"/>
      <c r="U259" s="196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</row>
    <row r="260" spans="1:35" ht="15.75" customHeight="1">
      <c r="A260" s="62"/>
      <c r="B260" s="679"/>
      <c r="C260" s="81"/>
      <c r="D260" s="81"/>
      <c r="E260" s="83"/>
      <c r="F260" s="83"/>
      <c r="G260" s="83"/>
      <c r="H260" s="9"/>
      <c r="I260" s="9"/>
      <c r="J260" s="9"/>
      <c r="K260" s="9"/>
      <c r="L260" s="9"/>
      <c r="M260" s="9"/>
      <c r="N260" s="9"/>
      <c r="O260" s="9"/>
      <c r="P260" s="315"/>
      <c r="Q260" s="9"/>
      <c r="R260" s="85"/>
      <c r="S260" s="62"/>
      <c r="T260" s="86"/>
      <c r="U260" s="196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</row>
    <row r="261" spans="1:35" ht="15.75" customHeight="1">
      <c r="A261" s="62"/>
      <c r="B261" s="679"/>
      <c r="C261" s="81"/>
      <c r="D261" s="81"/>
      <c r="E261" s="83"/>
      <c r="F261" s="83"/>
      <c r="G261" s="83"/>
      <c r="H261" s="9"/>
      <c r="I261" s="9"/>
      <c r="J261" s="9"/>
      <c r="K261" s="9"/>
      <c r="L261" s="9"/>
      <c r="M261" s="9"/>
      <c r="N261" s="9"/>
      <c r="O261" s="9"/>
      <c r="P261" s="315"/>
      <c r="Q261" s="9"/>
      <c r="R261" s="85"/>
      <c r="S261" s="62"/>
      <c r="T261" s="86"/>
      <c r="U261" s="196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</row>
    <row r="262" spans="1:35" ht="15.75" customHeight="1">
      <c r="A262" s="62"/>
      <c r="B262" s="679"/>
      <c r="C262" s="81"/>
      <c r="D262" s="81"/>
      <c r="E262" s="83"/>
      <c r="F262" s="83"/>
      <c r="G262" s="83"/>
      <c r="H262" s="9"/>
      <c r="I262" s="9"/>
      <c r="J262" s="9"/>
      <c r="K262" s="9"/>
      <c r="L262" s="9"/>
      <c r="M262" s="9"/>
      <c r="N262" s="9"/>
      <c r="O262" s="9"/>
      <c r="P262" s="315"/>
      <c r="Q262" s="9"/>
      <c r="R262" s="85"/>
      <c r="S262" s="62"/>
      <c r="T262" s="86"/>
      <c r="U262" s="196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</row>
    <row r="263" spans="1:35" ht="15.75" customHeight="1">
      <c r="A263" s="62"/>
      <c r="B263" s="679"/>
      <c r="C263" s="81"/>
      <c r="D263" s="81"/>
      <c r="E263" s="83"/>
      <c r="F263" s="83"/>
      <c r="G263" s="83"/>
      <c r="H263" s="9"/>
      <c r="I263" s="9"/>
      <c r="J263" s="9"/>
      <c r="K263" s="9"/>
      <c r="L263" s="9"/>
      <c r="M263" s="9"/>
      <c r="N263" s="9"/>
      <c r="O263" s="9"/>
      <c r="P263" s="315"/>
      <c r="Q263" s="9"/>
      <c r="R263" s="85"/>
      <c r="S263" s="62"/>
      <c r="T263" s="86"/>
      <c r="U263" s="196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</row>
    <row r="264" spans="1:35" ht="15.75" customHeight="1">
      <c r="A264" s="62"/>
      <c r="B264" s="679"/>
      <c r="C264" s="81"/>
      <c r="D264" s="81"/>
      <c r="E264" s="83"/>
      <c r="F264" s="83"/>
      <c r="G264" s="83"/>
      <c r="H264" s="9"/>
      <c r="I264" s="9"/>
      <c r="J264" s="9"/>
      <c r="K264" s="9"/>
      <c r="L264" s="9"/>
      <c r="M264" s="9"/>
      <c r="N264" s="9"/>
      <c r="O264" s="9"/>
      <c r="P264" s="315"/>
      <c r="Q264" s="9"/>
      <c r="R264" s="85"/>
      <c r="S264" s="62"/>
      <c r="T264" s="86"/>
      <c r="U264" s="196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</row>
    <row r="265" spans="1:35" ht="15.75" customHeight="1">
      <c r="A265" s="62"/>
      <c r="B265" s="679"/>
      <c r="C265" s="81"/>
      <c r="D265" s="81"/>
      <c r="E265" s="83"/>
      <c r="F265" s="83"/>
      <c r="G265" s="83"/>
      <c r="H265" s="9"/>
      <c r="I265" s="9"/>
      <c r="J265" s="9"/>
      <c r="K265" s="9"/>
      <c r="L265" s="9"/>
      <c r="M265" s="9"/>
      <c r="N265" s="9"/>
      <c r="O265" s="9"/>
      <c r="P265" s="315"/>
      <c r="Q265" s="9"/>
      <c r="R265" s="85"/>
      <c r="S265" s="62"/>
      <c r="T265" s="86"/>
      <c r="U265" s="196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</row>
    <row r="266" spans="1:35" ht="15.75" customHeight="1">
      <c r="A266" s="62"/>
      <c r="B266" s="679"/>
      <c r="C266" s="81"/>
      <c r="D266" s="81"/>
      <c r="E266" s="83"/>
      <c r="F266" s="83"/>
      <c r="G266" s="83"/>
      <c r="H266" s="9"/>
      <c r="I266" s="9"/>
      <c r="J266" s="9"/>
      <c r="K266" s="9"/>
      <c r="L266" s="9"/>
      <c r="M266" s="9"/>
      <c r="N266" s="9"/>
      <c r="O266" s="9"/>
      <c r="P266" s="315"/>
      <c r="Q266" s="9"/>
      <c r="R266" s="85"/>
      <c r="S266" s="62"/>
      <c r="T266" s="86"/>
      <c r="U266" s="196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</row>
    <row r="267" spans="1:35" ht="15.75" customHeight="1">
      <c r="A267" s="62"/>
      <c r="B267" s="679"/>
      <c r="C267" s="81"/>
      <c r="D267" s="81"/>
      <c r="E267" s="83"/>
      <c r="F267" s="83"/>
      <c r="G267" s="83"/>
      <c r="H267" s="9"/>
      <c r="I267" s="9"/>
      <c r="J267" s="9"/>
      <c r="K267" s="9"/>
      <c r="L267" s="9"/>
      <c r="M267" s="9"/>
      <c r="N267" s="9"/>
      <c r="O267" s="9"/>
      <c r="P267" s="315"/>
      <c r="Q267" s="9"/>
      <c r="R267" s="85"/>
      <c r="S267" s="62"/>
      <c r="T267" s="86"/>
      <c r="U267" s="196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</row>
    <row r="268" spans="1:35" ht="15.75" customHeight="1">
      <c r="A268" s="62"/>
      <c r="B268" s="679"/>
      <c r="C268" s="81"/>
      <c r="D268" s="81"/>
      <c r="E268" s="83"/>
      <c r="F268" s="83"/>
      <c r="G268" s="83"/>
      <c r="H268" s="9"/>
      <c r="I268" s="9"/>
      <c r="J268" s="9"/>
      <c r="K268" s="9"/>
      <c r="L268" s="9"/>
      <c r="M268" s="9"/>
      <c r="N268" s="9"/>
      <c r="O268" s="9"/>
      <c r="P268" s="315"/>
      <c r="Q268" s="9"/>
      <c r="R268" s="85"/>
      <c r="S268" s="62"/>
      <c r="T268" s="86"/>
      <c r="U268" s="196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</row>
    <row r="269" spans="1:35" ht="15.75" customHeight="1">
      <c r="A269" s="62"/>
      <c r="B269" s="679"/>
      <c r="C269" s="81"/>
      <c r="D269" s="81"/>
      <c r="E269" s="83"/>
      <c r="F269" s="83"/>
      <c r="G269" s="83"/>
      <c r="H269" s="9"/>
      <c r="I269" s="9"/>
      <c r="J269" s="9"/>
      <c r="K269" s="9"/>
      <c r="L269" s="9"/>
      <c r="M269" s="9"/>
      <c r="N269" s="9"/>
      <c r="O269" s="9"/>
      <c r="P269" s="315"/>
      <c r="Q269" s="9"/>
      <c r="R269" s="85"/>
      <c r="S269" s="62"/>
      <c r="T269" s="86"/>
      <c r="U269" s="196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</row>
    <row r="270" spans="1:35" ht="15.75" customHeight="1">
      <c r="A270" s="62"/>
      <c r="B270" s="679"/>
      <c r="C270" s="81"/>
      <c r="D270" s="81"/>
      <c r="E270" s="83"/>
      <c r="F270" s="83"/>
      <c r="G270" s="83"/>
      <c r="H270" s="9"/>
      <c r="I270" s="9"/>
      <c r="J270" s="9"/>
      <c r="K270" s="9"/>
      <c r="L270" s="9"/>
      <c r="M270" s="9"/>
      <c r="N270" s="9"/>
      <c r="O270" s="9"/>
      <c r="P270" s="315"/>
      <c r="Q270" s="9"/>
      <c r="R270" s="85"/>
      <c r="S270" s="62"/>
      <c r="T270" s="86"/>
      <c r="U270" s="196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</row>
    <row r="271" spans="1:35" ht="15.75" customHeight="1">
      <c r="A271" s="62"/>
      <c r="B271" s="679"/>
      <c r="C271" s="81"/>
      <c r="D271" s="81"/>
      <c r="E271" s="83"/>
      <c r="F271" s="83"/>
      <c r="G271" s="83"/>
      <c r="H271" s="9"/>
      <c r="I271" s="9"/>
      <c r="J271" s="9"/>
      <c r="K271" s="9"/>
      <c r="L271" s="9"/>
      <c r="M271" s="9"/>
      <c r="N271" s="9"/>
      <c r="O271" s="9"/>
      <c r="P271" s="315"/>
      <c r="Q271" s="9"/>
      <c r="R271" s="85"/>
      <c r="S271" s="62"/>
      <c r="T271" s="86"/>
      <c r="U271" s="196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</row>
    <row r="272" spans="1:35" ht="15.75" customHeight="1">
      <c r="A272" s="62"/>
      <c r="B272" s="679"/>
      <c r="C272" s="81"/>
      <c r="D272" s="81"/>
      <c r="E272" s="83"/>
      <c r="F272" s="83"/>
      <c r="G272" s="83"/>
      <c r="H272" s="9"/>
      <c r="I272" s="9"/>
      <c r="J272" s="9"/>
      <c r="K272" s="9"/>
      <c r="L272" s="9"/>
      <c r="M272" s="9"/>
      <c r="N272" s="9"/>
      <c r="O272" s="9"/>
      <c r="P272" s="315"/>
      <c r="Q272" s="9"/>
      <c r="R272" s="85"/>
      <c r="S272" s="62"/>
      <c r="T272" s="86"/>
      <c r="U272" s="196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</row>
    <row r="273" spans="1:35" ht="15.75" customHeight="1">
      <c r="A273" s="62"/>
      <c r="B273" s="679"/>
      <c r="C273" s="81"/>
      <c r="D273" s="81"/>
      <c r="E273" s="83"/>
      <c r="F273" s="83"/>
      <c r="G273" s="83"/>
      <c r="H273" s="9"/>
      <c r="I273" s="9"/>
      <c r="J273" s="9"/>
      <c r="K273" s="9"/>
      <c r="L273" s="9"/>
      <c r="M273" s="9"/>
      <c r="N273" s="9"/>
      <c r="O273" s="9"/>
      <c r="P273" s="315"/>
      <c r="Q273" s="9"/>
      <c r="R273" s="85"/>
      <c r="S273" s="62"/>
      <c r="T273" s="86"/>
      <c r="U273" s="196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</row>
    <row r="274" spans="1:35" ht="15.75" customHeight="1">
      <c r="A274" s="62"/>
      <c r="B274" s="679"/>
      <c r="C274" s="81"/>
      <c r="D274" s="81"/>
      <c r="E274" s="83"/>
      <c r="F274" s="83"/>
      <c r="G274" s="83"/>
      <c r="H274" s="9"/>
      <c r="I274" s="9"/>
      <c r="J274" s="9"/>
      <c r="K274" s="9"/>
      <c r="L274" s="9"/>
      <c r="M274" s="9"/>
      <c r="N274" s="9"/>
      <c r="O274" s="9"/>
      <c r="P274" s="315"/>
      <c r="Q274" s="9"/>
      <c r="R274" s="85"/>
      <c r="S274" s="62"/>
      <c r="T274" s="86"/>
      <c r="U274" s="196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</row>
    <row r="275" spans="1:35" ht="15.75" customHeight="1">
      <c r="A275" s="62"/>
      <c r="B275" s="679"/>
      <c r="C275" s="81"/>
      <c r="D275" s="81"/>
      <c r="E275" s="83"/>
      <c r="F275" s="83"/>
      <c r="G275" s="83"/>
      <c r="H275" s="9"/>
      <c r="I275" s="9"/>
      <c r="J275" s="9"/>
      <c r="K275" s="9"/>
      <c r="L275" s="9"/>
      <c r="M275" s="9"/>
      <c r="N275" s="9"/>
      <c r="O275" s="9"/>
      <c r="P275" s="315"/>
      <c r="Q275" s="9"/>
      <c r="R275" s="85"/>
      <c r="S275" s="62"/>
      <c r="T275" s="86"/>
      <c r="U275" s="196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</row>
    <row r="276" spans="1:35" ht="15.75" customHeight="1">
      <c r="A276" s="62"/>
      <c r="B276" s="679"/>
      <c r="C276" s="81"/>
      <c r="D276" s="81"/>
      <c r="E276" s="83"/>
      <c r="F276" s="83"/>
      <c r="G276" s="83"/>
      <c r="H276" s="9"/>
      <c r="I276" s="9"/>
      <c r="J276" s="9"/>
      <c r="K276" s="9"/>
      <c r="L276" s="9"/>
      <c r="M276" s="9"/>
      <c r="N276" s="9"/>
      <c r="O276" s="9"/>
      <c r="P276" s="315"/>
      <c r="Q276" s="9"/>
      <c r="R276" s="85"/>
      <c r="S276" s="62"/>
      <c r="T276" s="86"/>
      <c r="U276" s="196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</row>
    <row r="277" spans="1:35" ht="15.75" customHeight="1">
      <c r="A277" s="62"/>
      <c r="B277" s="679"/>
      <c r="C277" s="81"/>
      <c r="D277" s="81"/>
      <c r="E277" s="83"/>
      <c r="F277" s="83"/>
      <c r="G277" s="83"/>
      <c r="H277" s="9"/>
      <c r="I277" s="9"/>
      <c r="J277" s="9"/>
      <c r="K277" s="9"/>
      <c r="L277" s="9"/>
      <c r="M277" s="9"/>
      <c r="N277" s="9"/>
      <c r="O277" s="9"/>
      <c r="P277" s="315"/>
      <c r="Q277" s="9"/>
      <c r="R277" s="85"/>
      <c r="S277" s="62"/>
      <c r="T277" s="86"/>
      <c r="U277" s="196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</row>
    <row r="278" spans="1:35" ht="15.75" customHeight="1">
      <c r="A278" s="62"/>
      <c r="B278" s="679"/>
      <c r="C278" s="81"/>
      <c r="D278" s="81"/>
      <c r="E278" s="83"/>
      <c r="F278" s="83"/>
      <c r="G278" s="83"/>
      <c r="H278" s="9"/>
      <c r="I278" s="9"/>
      <c r="J278" s="9"/>
      <c r="K278" s="9"/>
      <c r="L278" s="9"/>
      <c r="M278" s="9"/>
      <c r="N278" s="9"/>
      <c r="O278" s="9"/>
      <c r="P278" s="315"/>
      <c r="Q278" s="9"/>
      <c r="R278" s="85"/>
      <c r="S278" s="62"/>
      <c r="T278" s="86"/>
      <c r="U278" s="196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</row>
    <row r="279" spans="1:35" ht="15.75" customHeight="1">
      <c r="A279" s="62"/>
      <c r="B279" s="679"/>
      <c r="C279" s="81"/>
      <c r="D279" s="81"/>
      <c r="E279" s="83"/>
      <c r="F279" s="83"/>
      <c r="G279" s="83"/>
      <c r="H279" s="9"/>
      <c r="I279" s="9"/>
      <c r="J279" s="9"/>
      <c r="K279" s="9"/>
      <c r="L279" s="9"/>
      <c r="M279" s="9"/>
      <c r="N279" s="9"/>
      <c r="O279" s="9"/>
      <c r="P279" s="315"/>
      <c r="Q279" s="9"/>
      <c r="R279" s="85"/>
      <c r="S279" s="62"/>
      <c r="T279" s="86"/>
      <c r="U279" s="196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</row>
    <row r="280" spans="1:35" ht="15.75" customHeight="1">
      <c r="A280" s="62"/>
      <c r="B280" s="679"/>
      <c r="C280" s="81"/>
      <c r="D280" s="81"/>
      <c r="E280" s="83"/>
      <c r="F280" s="83"/>
      <c r="G280" s="83"/>
      <c r="H280" s="9"/>
      <c r="I280" s="9"/>
      <c r="J280" s="9"/>
      <c r="K280" s="9"/>
      <c r="L280" s="9"/>
      <c r="M280" s="9"/>
      <c r="N280" s="9"/>
      <c r="O280" s="9"/>
      <c r="P280" s="315"/>
      <c r="Q280" s="9"/>
      <c r="R280" s="85"/>
      <c r="S280" s="62"/>
      <c r="T280" s="86"/>
      <c r="U280" s="196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</row>
    <row r="281" spans="1:35" ht="15.75" customHeight="1">
      <c r="A281" s="62"/>
      <c r="B281" s="679"/>
      <c r="C281" s="81"/>
      <c r="D281" s="81"/>
      <c r="E281" s="83"/>
      <c r="F281" s="83"/>
      <c r="G281" s="83"/>
      <c r="H281" s="9"/>
      <c r="I281" s="9"/>
      <c r="J281" s="9"/>
      <c r="K281" s="9"/>
      <c r="L281" s="9"/>
      <c r="M281" s="9"/>
      <c r="N281" s="9"/>
      <c r="O281" s="9"/>
      <c r="P281" s="315"/>
      <c r="Q281" s="9"/>
      <c r="R281" s="85"/>
      <c r="S281" s="62"/>
      <c r="T281" s="86"/>
      <c r="U281" s="196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</row>
    <row r="282" spans="1:35" ht="15.75" customHeight="1">
      <c r="A282" s="62"/>
      <c r="B282" s="679"/>
      <c r="C282" s="81"/>
      <c r="D282" s="81"/>
      <c r="E282" s="83"/>
      <c r="F282" s="83"/>
      <c r="G282" s="83"/>
      <c r="H282" s="9"/>
      <c r="I282" s="9"/>
      <c r="J282" s="9"/>
      <c r="K282" s="9"/>
      <c r="L282" s="9"/>
      <c r="M282" s="9"/>
      <c r="N282" s="9"/>
      <c r="O282" s="9"/>
      <c r="P282" s="315"/>
      <c r="Q282" s="9"/>
      <c r="R282" s="85"/>
      <c r="S282" s="62"/>
      <c r="T282" s="86"/>
      <c r="U282" s="196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</row>
    <row r="283" spans="1:35" ht="15.75" customHeight="1">
      <c r="A283" s="62"/>
      <c r="B283" s="679"/>
      <c r="C283" s="81"/>
      <c r="D283" s="81"/>
      <c r="E283" s="83"/>
      <c r="F283" s="83"/>
      <c r="G283" s="83"/>
      <c r="H283" s="9"/>
      <c r="I283" s="9"/>
      <c r="J283" s="9"/>
      <c r="K283" s="9"/>
      <c r="L283" s="9"/>
      <c r="M283" s="9"/>
      <c r="N283" s="9"/>
      <c r="O283" s="9"/>
      <c r="P283" s="315"/>
      <c r="Q283" s="9"/>
      <c r="R283" s="85"/>
      <c r="S283" s="62"/>
      <c r="T283" s="86"/>
      <c r="U283" s="196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</row>
    <row r="284" spans="1:35" ht="15.75" customHeight="1">
      <c r="A284" s="62"/>
      <c r="B284" s="679"/>
      <c r="C284" s="81"/>
      <c r="D284" s="81"/>
      <c r="E284" s="83"/>
      <c r="F284" s="83"/>
      <c r="G284" s="83"/>
      <c r="H284" s="9"/>
      <c r="I284" s="9"/>
      <c r="J284" s="9"/>
      <c r="K284" s="9"/>
      <c r="L284" s="9"/>
      <c r="M284" s="9"/>
      <c r="N284" s="9"/>
      <c r="O284" s="9"/>
      <c r="P284" s="315"/>
      <c r="Q284" s="9"/>
      <c r="R284" s="85"/>
      <c r="S284" s="62"/>
      <c r="T284" s="86"/>
      <c r="U284" s="196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</row>
    <row r="285" spans="1:35" ht="15.75" customHeight="1">
      <c r="A285" s="62"/>
      <c r="B285" s="679"/>
      <c r="C285" s="81"/>
      <c r="D285" s="81"/>
      <c r="E285" s="83"/>
      <c r="F285" s="83"/>
      <c r="G285" s="83"/>
      <c r="H285" s="9"/>
      <c r="I285" s="9"/>
      <c r="J285" s="9"/>
      <c r="K285" s="9"/>
      <c r="L285" s="9"/>
      <c r="M285" s="9"/>
      <c r="N285" s="9"/>
      <c r="O285" s="9"/>
      <c r="P285" s="315"/>
      <c r="Q285" s="9"/>
      <c r="R285" s="85"/>
      <c r="S285" s="62"/>
      <c r="T285" s="86"/>
      <c r="U285" s="196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</row>
    <row r="286" spans="1:35" ht="15.75" customHeight="1">
      <c r="A286" s="62"/>
      <c r="B286" s="679"/>
      <c r="C286" s="81"/>
      <c r="D286" s="81"/>
      <c r="E286" s="83"/>
      <c r="F286" s="83"/>
      <c r="G286" s="83"/>
      <c r="H286" s="9"/>
      <c r="I286" s="9"/>
      <c r="J286" s="9"/>
      <c r="K286" s="9"/>
      <c r="L286" s="9"/>
      <c r="M286" s="9"/>
      <c r="N286" s="9"/>
      <c r="O286" s="9"/>
      <c r="P286" s="315"/>
      <c r="Q286" s="9"/>
      <c r="R286" s="85"/>
      <c r="S286" s="62"/>
      <c r="T286" s="86"/>
      <c r="U286" s="196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</row>
    <row r="287" spans="1:35" ht="15.75" customHeight="1">
      <c r="A287" s="62"/>
      <c r="B287" s="679"/>
      <c r="C287" s="81"/>
      <c r="D287" s="81"/>
      <c r="E287" s="83"/>
      <c r="F287" s="83"/>
      <c r="G287" s="83"/>
      <c r="H287" s="9"/>
      <c r="I287" s="9"/>
      <c r="J287" s="9"/>
      <c r="K287" s="9"/>
      <c r="L287" s="9"/>
      <c r="M287" s="9"/>
      <c r="N287" s="9"/>
      <c r="O287" s="9"/>
      <c r="P287" s="315"/>
      <c r="Q287" s="9"/>
      <c r="R287" s="85"/>
      <c r="S287" s="62"/>
      <c r="T287" s="86"/>
      <c r="U287" s="196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</row>
    <row r="288" spans="1:35" ht="15.75" customHeight="1">
      <c r="A288" s="62"/>
      <c r="B288" s="679"/>
      <c r="C288" s="81"/>
      <c r="D288" s="81"/>
      <c r="E288" s="83"/>
      <c r="F288" s="83"/>
      <c r="G288" s="83"/>
      <c r="H288" s="9"/>
      <c r="I288" s="9"/>
      <c r="J288" s="9"/>
      <c r="K288" s="9"/>
      <c r="L288" s="9"/>
      <c r="M288" s="9"/>
      <c r="N288" s="9"/>
      <c r="O288" s="9"/>
      <c r="P288" s="315"/>
      <c r="Q288" s="9"/>
      <c r="R288" s="85"/>
      <c r="S288" s="62"/>
      <c r="T288" s="86"/>
      <c r="U288" s="196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</row>
    <row r="289" spans="1:35" ht="15.75" customHeight="1">
      <c r="A289" s="62"/>
      <c r="B289" s="679"/>
      <c r="C289" s="81"/>
      <c r="D289" s="81"/>
      <c r="E289" s="83"/>
      <c r="F289" s="83"/>
      <c r="G289" s="83"/>
      <c r="H289" s="9"/>
      <c r="I289" s="9"/>
      <c r="J289" s="9"/>
      <c r="K289" s="9"/>
      <c r="L289" s="9"/>
      <c r="M289" s="9"/>
      <c r="N289" s="9"/>
      <c r="O289" s="9"/>
      <c r="P289" s="315"/>
      <c r="Q289" s="9"/>
      <c r="R289" s="85"/>
      <c r="S289" s="62"/>
      <c r="T289" s="86"/>
      <c r="U289" s="196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</row>
    <row r="290" spans="1:35" ht="15.75" customHeight="1">
      <c r="A290" s="62"/>
      <c r="B290" s="679"/>
      <c r="C290" s="81"/>
      <c r="D290" s="81"/>
      <c r="E290" s="83"/>
      <c r="F290" s="83"/>
      <c r="G290" s="83"/>
      <c r="H290" s="9"/>
      <c r="I290" s="9"/>
      <c r="J290" s="9"/>
      <c r="K290" s="9"/>
      <c r="L290" s="9"/>
      <c r="M290" s="9"/>
      <c r="N290" s="9"/>
      <c r="O290" s="9"/>
      <c r="P290" s="315"/>
      <c r="Q290" s="9"/>
      <c r="R290" s="85"/>
      <c r="S290" s="62"/>
      <c r="T290" s="86"/>
      <c r="U290" s="196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</row>
    <row r="291" spans="1:35" ht="15.75" customHeight="1">
      <c r="A291" s="62"/>
      <c r="B291" s="679"/>
      <c r="C291" s="81"/>
      <c r="D291" s="81"/>
      <c r="E291" s="83"/>
      <c r="F291" s="83"/>
      <c r="G291" s="83"/>
      <c r="H291" s="9"/>
      <c r="I291" s="9"/>
      <c r="J291" s="9"/>
      <c r="K291" s="9"/>
      <c r="L291" s="9"/>
      <c r="M291" s="9"/>
      <c r="N291" s="9"/>
      <c r="O291" s="9"/>
      <c r="P291" s="315"/>
      <c r="Q291" s="9"/>
      <c r="R291" s="85"/>
      <c r="S291" s="62"/>
      <c r="T291" s="86"/>
      <c r="U291" s="196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</row>
    <row r="292" spans="1:35" ht="15.75" customHeight="1">
      <c r="A292" s="62"/>
      <c r="B292" s="679"/>
      <c r="C292" s="81"/>
      <c r="D292" s="81"/>
      <c r="E292" s="83"/>
      <c r="F292" s="83"/>
      <c r="G292" s="83"/>
      <c r="H292" s="9"/>
      <c r="I292" s="9"/>
      <c r="J292" s="9"/>
      <c r="K292" s="9"/>
      <c r="L292" s="9"/>
      <c r="M292" s="9"/>
      <c r="N292" s="9"/>
      <c r="O292" s="9"/>
      <c r="P292" s="315"/>
      <c r="Q292" s="9"/>
      <c r="R292" s="85"/>
      <c r="S292" s="62"/>
      <c r="T292" s="86"/>
      <c r="U292" s="196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</row>
    <row r="293" spans="1:35" ht="15.75" customHeight="1">
      <c r="A293" s="62"/>
      <c r="B293" s="679"/>
      <c r="C293" s="81"/>
      <c r="D293" s="81"/>
      <c r="E293" s="83"/>
      <c r="F293" s="83"/>
      <c r="G293" s="83"/>
      <c r="H293" s="9"/>
      <c r="I293" s="9"/>
      <c r="J293" s="9"/>
      <c r="K293" s="9"/>
      <c r="L293" s="9"/>
      <c r="M293" s="9"/>
      <c r="N293" s="9"/>
      <c r="O293" s="9"/>
      <c r="P293" s="315"/>
      <c r="Q293" s="9"/>
      <c r="R293" s="85"/>
      <c r="S293" s="62"/>
      <c r="T293" s="86"/>
      <c r="U293" s="196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</row>
    <row r="294" spans="1:35" ht="15.75" customHeight="1">
      <c r="A294" s="62"/>
      <c r="B294" s="679"/>
      <c r="C294" s="81"/>
      <c r="D294" s="81"/>
      <c r="E294" s="83"/>
      <c r="F294" s="83"/>
      <c r="G294" s="83"/>
      <c r="H294" s="9"/>
      <c r="I294" s="9"/>
      <c r="J294" s="9"/>
      <c r="K294" s="9"/>
      <c r="L294" s="9"/>
      <c r="M294" s="9"/>
      <c r="N294" s="9"/>
      <c r="O294" s="9"/>
      <c r="P294" s="315"/>
      <c r="Q294" s="9"/>
      <c r="R294" s="85"/>
      <c r="S294" s="62"/>
      <c r="T294" s="86"/>
      <c r="U294" s="196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</row>
    <row r="295" spans="1:35" ht="15.75" customHeight="1">
      <c r="A295" s="62"/>
      <c r="B295" s="679"/>
      <c r="C295" s="81"/>
      <c r="D295" s="81"/>
      <c r="E295" s="83"/>
      <c r="F295" s="83"/>
      <c r="G295" s="83"/>
      <c r="H295" s="9"/>
      <c r="I295" s="9"/>
      <c r="J295" s="9"/>
      <c r="K295" s="9"/>
      <c r="L295" s="9"/>
      <c r="M295" s="9"/>
      <c r="N295" s="9"/>
      <c r="O295" s="9"/>
      <c r="P295" s="315"/>
      <c r="Q295" s="9"/>
      <c r="R295" s="85"/>
      <c r="S295" s="62"/>
      <c r="T295" s="86"/>
      <c r="U295" s="196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</row>
    <row r="296" spans="1:35" ht="15.75" customHeight="1">
      <c r="A296" s="62"/>
      <c r="B296" s="679"/>
      <c r="C296" s="81"/>
      <c r="D296" s="81"/>
      <c r="E296" s="83"/>
      <c r="F296" s="83"/>
      <c r="G296" s="83"/>
      <c r="H296" s="9"/>
      <c r="I296" s="9"/>
      <c r="J296" s="9"/>
      <c r="K296" s="9"/>
      <c r="L296" s="9"/>
      <c r="M296" s="9"/>
      <c r="N296" s="9"/>
      <c r="O296" s="9"/>
      <c r="P296" s="315"/>
      <c r="Q296" s="9"/>
      <c r="R296" s="85"/>
      <c r="S296" s="62"/>
      <c r="T296" s="86"/>
      <c r="U296" s="196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</row>
    <row r="297" spans="1:35" ht="15.75" customHeight="1">
      <c r="A297" s="62"/>
      <c r="B297" s="679"/>
      <c r="C297" s="81"/>
      <c r="D297" s="81"/>
      <c r="E297" s="83"/>
      <c r="F297" s="83"/>
      <c r="G297" s="83"/>
      <c r="H297" s="9"/>
      <c r="I297" s="9"/>
      <c r="J297" s="9"/>
      <c r="K297" s="9"/>
      <c r="L297" s="9"/>
      <c r="M297" s="9"/>
      <c r="N297" s="9"/>
      <c r="O297" s="9"/>
      <c r="P297" s="315"/>
      <c r="Q297" s="9"/>
      <c r="R297" s="85"/>
      <c r="S297" s="62"/>
      <c r="T297" s="86"/>
      <c r="U297" s="196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</row>
    <row r="298" spans="1:35" ht="15.75" customHeight="1">
      <c r="A298" s="62"/>
      <c r="B298" s="679"/>
      <c r="C298" s="81"/>
      <c r="D298" s="81"/>
      <c r="E298" s="83"/>
      <c r="F298" s="83"/>
      <c r="G298" s="83"/>
      <c r="H298" s="9"/>
      <c r="I298" s="9"/>
      <c r="J298" s="9"/>
      <c r="K298" s="9"/>
      <c r="L298" s="9"/>
      <c r="M298" s="9"/>
      <c r="N298" s="9"/>
      <c r="O298" s="9"/>
      <c r="P298" s="315"/>
      <c r="Q298" s="9"/>
      <c r="R298" s="85"/>
      <c r="S298" s="62"/>
      <c r="T298" s="86"/>
      <c r="U298" s="196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</row>
    <row r="299" spans="1:35" ht="15.75" customHeight="1">
      <c r="A299" s="62"/>
      <c r="B299" s="679"/>
      <c r="C299" s="81"/>
      <c r="D299" s="81"/>
      <c r="E299" s="83"/>
      <c r="F299" s="83"/>
      <c r="G299" s="83"/>
      <c r="H299" s="9"/>
      <c r="I299" s="9"/>
      <c r="J299" s="9"/>
      <c r="K299" s="9"/>
      <c r="L299" s="9"/>
      <c r="M299" s="9"/>
      <c r="N299" s="9"/>
      <c r="O299" s="9"/>
      <c r="P299" s="315"/>
      <c r="Q299" s="9"/>
      <c r="R299" s="85"/>
      <c r="S299" s="62"/>
      <c r="T299" s="86"/>
      <c r="U299" s="196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</row>
    <row r="300" spans="1:35" ht="15.75" customHeight="1"/>
    <row r="301" spans="1:35" ht="15.75" customHeight="1"/>
    <row r="302" spans="1:35" ht="15.75" customHeight="1"/>
    <row r="303" spans="1:35" ht="15.75" customHeight="1"/>
    <row r="304" spans="1:3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sortState ref="B74:T95">
    <sortCondition ref="D74:D95"/>
  </sortState>
  <mergeCells count="15">
    <mergeCell ref="S12:S13"/>
    <mergeCell ref="T12:T13"/>
    <mergeCell ref="V12:Y13"/>
    <mergeCell ref="A1:C1"/>
    <mergeCell ref="A3:T3"/>
    <mergeCell ref="A4:T4"/>
    <mergeCell ref="A12:A13"/>
    <mergeCell ref="B12:B13"/>
    <mergeCell ref="C12:D13"/>
    <mergeCell ref="E12:E13"/>
    <mergeCell ref="F12:F13"/>
    <mergeCell ref="H12:Q12"/>
    <mergeCell ref="R12:R13"/>
    <mergeCell ref="G12:G13"/>
    <mergeCell ref="O6:T7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  <outlinePr summaryBelow="0" summaryRight="0"/>
  </sheetPr>
  <dimension ref="A1:AD949"/>
  <sheetViews>
    <sheetView tabSelected="1" topLeftCell="A72" zoomScaleNormal="100" workbookViewId="0">
      <selection activeCell="G14" sqref="G14:G91"/>
    </sheetView>
  </sheetViews>
  <sheetFormatPr defaultColWidth="11.33203125" defaultRowHeight="15" customHeight="1"/>
  <cols>
    <col min="1" max="1" width="3.33203125" customWidth="1"/>
    <col min="2" max="2" width="11.33203125" style="615" customWidth="1"/>
    <col min="3" max="3" width="17" customWidth="1"/>
    <col min="4" max="4" width="7.21875" customWidth="1"/>
    <col min="5" max="5" width="10.109375" customWidth="1"/>
    <col min="6" max="6" width="6.6640625" customWidth="1"/>
    <col min="7" max="7" width="13.21875" style="368" customWidth="1"/>
    <col min="8" max="17" width="2.88671875" customWidth="1"/>
    <col min="18" max="18" width="8.33203125" customWidth="1"/>
    <col min="19" max="19" width="8.6640625" customWidth="1"/>
    <col min="20" max="20" width="9.33203125" customWidth="1"/>
    <col min="21" max="21" width="4.5546875" customWidth="1"/>
    <col min="22" max="30" width="8.88671875" customWidth="1"/>
  </cols>
  <sheetData>
    <row r="1" spans="1:30" ht="15.75" customHeight="1">
      <c r="A1" s="492" t="s">
        <v>0</v>
      </c>
      <c r="B1" s="659"/>
      <c r="C1" s="489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5"/>
      <c r="S1" s="5"/>
      <c r="T1" s="7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.75" customHeight="1">
      <c r="A2" s="253" t="s">
        <v>1</v>
      </c>
      <c r="B2" s="659"/>
      <c r="C2" s="8"/>
      <c r="D2" s="8"/>
      <c r="E2" s="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5"/>
      <c r="S2" s="5"/>
      <c r="T2" s="7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22.5" customHeight="1">
      <c r="A3" s="712" t="s">
        <v>25</v>
      </c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8.75" customHeight="1">
      <c r="A4" s="713" t="s">
        <v>142</v>
      </c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8.75" customHeight="1">
      <c r="A5" s="451" t="s">
        <v>3</v>
      </c>
      <c r="B5" s="371"/>
      <c r="C5" s="371"/>
      <c r="D5" s="371"/>
      <c r="E5" s="16"/>
      <c r="F5" s="16"/>
      <c r="G5" s="16"/>
      <c r="H5" s="18"/>
      <c r="I5" s="18"/>
      <c r="J5" s="18"/>
      <c r="K5" s="18"/>
      <c r="L5" s="18"/>
      <c r="M5" s="18"/>
      <c r="N5" s="18"/>
      <c r="O5" s="18"/>
      <c r="P5" s="18"/>
      <c r="Q5" s="18"/>
      <c r="R5" s="5"/>
      <c r="S5" s="17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370" t="s">
        <v>4</v>
      </c>
      <c r="B6" s="5"/>
      <c r="C6" s="5"/>
      <c r="D6" s="89"/>
      <c r="E6" s="3"/>
      <c r="F6" s="3"/>
      <c r="G6" s="3"/>
      <c r="H6" s="3"/>
      <c r="I6" s="3"/>
      <c r="J6" s="3"/>
      <c r="K6" s="3"/>
      <c r="L6" s="3"/>
      <c r="M6" s="3"/>
      <c r="N6" s="3"/>
      <c r="O6" s="724" t="s">
        <v>140</v>
      </c>
      <c r="P6" s="724"/>
      <c r="Q6" s="724"/>
      <c r="R6" s="724"/>
      <c r="S6" s="724"/>
      <c r="T6" s="724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customHeight="1">
      <c r="A7" s="370" t="s">
        <v>5</v>
      </c>
      <c r="B7" s="5"/>
      <c r="C7" s="5"/>
      <c r="D7" s="89"/>
      <c r="E7" s="3"/>
      <c r="F7" s="3"/>
      <c r="G7" s="3"/>
      <c r="H7" s="3"/>
      <c r="I7" s="3"/>
      <c r="J7" s="3"/>
      <c r="K7" s="3"/>
      <c r="L7" s="3"/>
      <c r="M7" s="3"/>
      <c r="N7" s="3"/>
      <c r="O7" s="724"/>
      <c r="P7" s="724"/>
      <c r="Q7" s="724"/>
      <c r="R7" s="724"/>
      <c r="S7" s="724"/>
      <c r="T7" s="724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customHeight="1">
      <c r="A8" s="371" t="s">
        <v>6</v>
      </c>
      <c r="S8" s="17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.75" customHeight="1">
      <c r="A9" s="370" t="s">
        <v>141</v>
      </c>
      <c r="S9" s="203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5.75" customHeight="1">
      <c r="A10" s="370" t="s">
        <v>7</v>
      </c>
      <c r="S10" s="17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5.75" customHeight="1" thickBot="1">
      <c r="A11" s="22"/>
      <c r="B11" s="22"/>
      <c r="C11" s="22"/>
      <c r="D11" s="22"/>
      <c r="E11" s="22"/>
      <c r="F11" s="22"/>
      <c r="G11" s="123"/>
      <c r="H11" s="202"/>
      <c r="I11" s="202"/>
      <c r="J11" s="202"/>
      <c r="K11" s="202"/>
      <c r="L11" s="202"/>
      <c r="M11" s="202"/>
      <c r="N11" s="202"/>
      <c r="O11" s="204"/>
      <c r="P11" s="202"/>
      <c r="Q11" s="202"/>
      <c r="R11" s="22"/>
      <c r="S11" s="22"/>
      <c r="T11" s="7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5.75" customHeight="1">
      <c r="A12" s="725" t="s">
        <v>8</v>
      </c>
      <c r="B12" s="738" t="s">
        <v>9</v>
      </c>
      <c r="C12" s="734" t="s">
        <v>10</v>
      </c>
      <c r="D12" s="735"/>
      <c r="E12" s="704" t="s">
        <v>11</v>
      </c>
      <c r="F12" s="704" t="s">
        <v>12</v>
      </c>
      <c r="G12" s="721" t="s">
        <v>13</v>
      </c>
      <c r="H12" s="727" t="s">
        <v>14</v>
      </c>
      <c r="I12" s="728"/>
      <c r="J12" s="728"/>
      <c r="K12" s="728"/>
      <c r="L12" s="728"/>
      <c r="M12" s="728"/>
      <c r="N12" s="728"/>
      <c r="O12" s="728"/>
      <c r="P12" s="728"/>
      <c r="Q12" s="728"/>
      <c r="R12" s="733" t="s">
        <v>26</v>
      </c>
      <c r="S12" s="729" t="s">
        <v>27</v>
      </c>
      <c r="T12" s="731" t="s">
        <v>17</v>
      </c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9.5" customHeight="1" thickBot="1">
      <c r="A13" s="726"/>
      <c r="B13" s="739"/>
      <c r="C13" s="736"/>
      <c r="D13" s="737"/>
      <c r="E13" s="705"/>
      <c r="F13" s="705"/>
      <c r="G13" s="722"/>
      <c r="H13" s="490">
        <v>1</v>
      </c>
      <c r="I13" s="490">
        <v>2</v>
      </c>
      <c r="J13" s="490">
        <v>3</v>
      </c>
      <c r="K13" s="490">
        <v>4</v>
      </c>
      <c r="L13" s="490">
        <v>5</v>
      </c>
      <c r="M13" s="490">
        <v>6</v>
      </c>
      <c r="N13" s="490">
        <v>7</v>
      </c>
      <c r="O13" s="490">
        <v>8</v>
      </c>
      <c r="P13" s="490">
        <v>9</v>
      </c>
      <c r="Q13" s="490">
        <v>10</v>
      </c>
      <c r="R13" s="730"/>
      <c r="S13" s="730"/>
      <c r="T13" s="732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6.5" customHeight="1">
      <c r="A14" s="23">
        <v>1</v>
      </c>
      <c r="B14" s="660" t="s">
        <v>152</v>
      </c>
      <c r="C14" s="200" t="s">
        <v>153</v>
      </c>
      <c r="D14" s="216" t="s">
        <v>154</v>
      </c>
      <c r="E14" s="268" t="s">
        <v>155</v>
      </c>
      <c r="F14" s="268" t="s">
        <v>156</v>
      </c>
      <c r="G14" s="389" t="s">
        <v>434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18">
        <f t="shared" ref="R14:R41" si="0">COUNTIF(H14:Q14,"X")</f>
        <v>0</v>
      </c>
      <c r="S14" s="236">
        <f>IF(R14&gt;=9, 1,0)</f>
        <v>0</v>
      </c>
      <c r="T14" s="219"/>
      <c r="U14" s="44"/>
      <c r="V14" s="45"/>
      <c r="W14" s="5"/>
      <c r="X14" s="5"/>
      <c r="Y14" s="5"/>
      <c r="Z14" s="5"/>
      <c r="AA14" s="5"/>
      <c r="AB14" s="5"/>
      <c r="AC14" s="5"/>
      <c r="AD14" s="5"/>
    </row>
    <row r="15" spans="1:30" ht="16.5" customHeight="1">
      <c r="A15" s="32">
        <v>2</v>
      </c>
      <c r="B15" s="661" t="s">
        <v>157</v>
      </c>
      <c r="C15" s="199" t="s">
        <v>158</v>
      </c>
      <c r="D15" s="217" t="s">
        <v>159</v>
      </c>
      <c r="E15" s="269" t="s">
        <v>160</v>
      </c>
      <c r="F15" s="269" t="s">
        <v>161</v>
      </c>
      <c r="G15" s="390" t="s">
        <v>434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48">
        <f t="shared" si="0"/>
        <v>0</v>
      </c>
      <c r="S15" s="357">
        <f t="shared" ref="S15:S78" si="1">IF(R15&gt;=9, 1,0)</f>
        <v>0</v>
      </c>
      <c r="T15" s="221"/>
      <c r="U15" s="51"/>
      <c r="V15" s="52"/>
      <c r="W15" s="5"/>
      <c r="X15" s="5"/>
      <c r="Y15" s="5"/>
      <c r="Z15" s="5"/>
      <c r="AA15" s="5"/>
      <c r="AB15" s="5"/>
      <c r="AC15" s="5"/>
      <c r="AD15" s="5"/>
    </row>
    <row r="16" spans="1:30" ht="16.5" customHeight="1">
      <c r="A16" s="32">
        <v>3</v>
      </c>
      <c r="B16" s="661" t="s">
        <v>162</v>
      </c>
      <c r="C16" s="199" t="s">
        <v>163</v>
      </c>
      <c r="D16" s="217" t="s">
        <v>164</v>
      </c>
      <c r="E16" s="269" t="s">
        <v>165</v>
      </c>
      <c r="F16" s="269" t="s">
        <v>161</v>
      </c>
      <c r="G16" s="390" t="s">
        <v>434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48">
        <f t="shared" si="0"/>
        <v>0</v>
      </c>
      <c r="S16" s="357">
        <f t="shared" si="1"/>
        <v>0</v>
      </c>
      <c r="T16" s="221"/>
      <c r="U16" s="44"/>
      <c r="V16" s="45"/>
      <c r="W16" s="5"/>
      <c r="X16" s="5"/>
      <c r="Y16" s="5"/>
      <c r="Z16" s="5"/>
      <c r="AA16" s="5"/>
      <c r="AB16" s="5"/>
      <c r="AC16" s="5"/>
      <c r="AD16" s="5"/>
    </row>
    <row r="17" spans="1:30" ht="16.5" customHeight="1">
      <c r="A17" s="32">
        <v>4</v>
      </c>
      <c r="B17" s="661" t="s">
        <v>166</v>
      </c>
      <c r="C17" s="199" t="s">
        <v>167</v>
      </c>
      <c r="D17" s="217" t="s">
        <v>168</v>
      </c>
      <c r="E17" s="269" t="s">
        <v>169</v>
      </c>
      <c r="F17" s="269" t="s">
        <v>161</v>
      </c>
      <c r="G17" s="390" t="s">
        <v>434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48">
        <f t="shared" si="0"/>
        <v>0</v>
      </c>
      <c r="S17" s="357">
        <f t="shared" si="1"/>
        <v>0</v>
      </c>
      <c r="T17" s="221"/>
      <c r="U17" s="51"/>
      <c r="V17" s="52"/>
      <c r="W17" s="5"/>
      <c r="X17" s="5"/>
      <c r="Y17" s="5"/>
      <c r="Z17" s="5"/>
      <c r="AA17" s="5"/>
      <c r="AB17" s="5"/>
      <c r="AC17" s="5"/>
      <c r="AD17" s="5"/>
    </row>
    <row r="18" spans="1:30" ht="16.5" customHeight="1">
      <c r="A18" s="32">
        <v>5</v>
      </c>
      <c r="B18" s="661" t="s">
        <v>170</v>
      </c>
      <c r="C18" s="199" t="s">
        <v>163</v>
      </c>
      <c r="D18" s="217" t="s">
        <v>171</v>
      </c>
      <c r="E18" s="269" t="s">
        <v>172</v>
      </c>
      <c r="F18" s="269" t="s">
        <v>161</v>
      </c>
      <c r="G18" s="390" t="s">
        <v>434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48">
        <f t="shared" si="0"/>
        <v>0</v>
      </c>
      <c r="S18" s="357">
        <f t="shared" si="1"/>
        <v>0</v>
      </c>
      <c r="T18" s="221"/>
      <c r="U18" s="51"/>
      <c r="V18" s="52"/>
      <c r="W18" s="5"/>
      <c r="X18" s="5"/>
      <c r="Y18" s="5"/>
      <c r="Z18" s="5"/>
      <c r="AA18" s="5"/>
      <c r="AB18" s="5"/>
      <c r="AC18" s="5"/>
      <c r="AD18" s="5"/>
    </row>
    <row r="19" spans="1:30" ht="16.5" customHeight="1">
      <c r="A19" s="32">
        <v>6</v>
      </c>
      <c r="B19" s="661" t="s">
        <v>173</v>
      </c>
      <c r="C19" s="199" t="s">
        <v>174</v>
      </c>
      <c r="D19" s="217" t="s">
        <v>175</v>
      </c>
      <c r="E19" s="269" t="s">
        <v>176</v>
      </c>
      <c r="F19" s="269" t="s">
        <v>161</v>
      </c>
      <c r="G19" s="390" t="s">
        <v>434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48">
        <f t="shared" si="0"/>
        <v>0</v>
      </c>
      <c r="S19" s="357">
        <f t="shared" si="1"/>
        <v>0</v>
      </c>
      <c r="T19" s="221"/>
      <c r="U19" s="44"/>
      <c r="V19" s="45"/>
      <c r="W19" s="5"/>
      <c r="X19" s="5"/>
      <c r="Y19" s="5"/>
      <c r="Z19" s="5"/>
      <c r="AA19" s="5"/>
      <c r="AB19" s="5"/>
      <c r="AC19" s="5"/>
      <c r="AD19" s="5"/>
    </row>
    <row r="20" spans="1:30" ht="16.5" customHeight="1">
      <c r="A20" s="32">
        <v>7</v>
      </c>
      <c r="B20" s="661" t="s">
        <v>177</v>
      </c>
      <c r="C20" s="199" t="s">
        <v>178</v>
      </c>
      <c r="D20" s="217" t="s">
        <v>179</v>
      </c>
      <c r="E20" s="269" t="s">
        <v>180</v>
      </c>
      <c r="F20" s="269" t="s">
        <v>161</v>
      </c>
      <c r="G20" s="390" t="s">
        <v>434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48">
        <f t="shared" si="0"/>
        <v>0</v>
      </c>
      <c r="S20" s="357">
        <f t="shared" si="1"/>
        <v>0</v>
      </c>
      <c r="T20" s="222"/>
      <c r="U20" s="44"/>
      <c r="V20" s="45"/>
      <c r="W20" s="5"/>
      <c r="X20" s="5"/>
      <c r="Y20" s="5"/>
      <c r="Z20" s="5"/>
      <c r="AA20" s="5"/>
      <c r="AB20" s="5"/>
      <c r="AC20" s="5"/>
      <c r="AD20" s="5"/>
    </row>
    <row r="21" spans="1:30" ht="16.5" customHeight="1">
      <c r="A21" s="32">
        <v>8</v>
      </c>
      <c r="B21" s="661" t="s">
        <v>181</v>
      </c>
      <c r="C21" s="199" t="s">
        <v>182</v>
      </c>
      <c r="D21" s="217" t="s">
        <v>183</v>
      </c>
      <c r="E21" s="269" t="s">
        <v>184</v>
      </c>
      <c r="F21" s="269" t="s">
        <v>161</v>
      </c>
      <c r="G21" s="390" t="s">
        <v>434</v>
      </c>
      <c r="H21" s="33"/>
      <c r="I21" s="33"/>
      <c r="J21" s="484"/>
      <c r="K21" s="33"/>
      <c r="L21" s="33"/>
      <c r="M21" s="33"/>
      <c r="N21" s="33"/>
      <c r="O21" s="33"/>
      <c r="P21" s="33"/>
      <c r="Q21" s="33"/>
      <c r="R21" s="48">
        <f t="shared" si="0"/>
        <v>0</v>
      </c>
      <c r="S21" s="357">
        <f t="shared" si="1"/>
        <v>0</v>
      </c>
      <c r="T21" s="221"/>
      <c r="U21" s="44"/>
      <c r="V21" s="52"/>
      <c r="W21" s="5"/>
      <c r="X21" s="5"/>
      <c r="Y21" s="5"/>
      <c r="Z21" s="5"/>
      <c r="AA21" s="5"/>
      <c r="AB21" s="5"/>
      <c r="AC21" s="5"/>
      <c r="AD21" s="5"/>
    </row>
    <row r="22" spans="1:30" ht="16.5" customHeight="1">
      <c r="A22" s="32">
        <v>9</v>
      </c>
      <c r="B22" s="661" t="s">
        <v>185</v>
      </c>
      <c r="C22" s="199" t="s">
        <v>186</v>
      </c>
      <c r="D22" s="217" t="s">
        <v>183</v>
      </c>
      <c r="E22" s="269" t="s">
        <v>187</v>
      </c>
      <c r="F22" s="269" t="s">
        <v>161</v>
      </c>
      <c r="G22" s="390" t="s">
        <v>434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48">
        <f t="shared" si="0"/>
        <v>0</v>
      </c>
      <c r="S22" s="357">
        <f t="shared" si="1"/>
        <v>0</v>
      </c>
      <c r="T22" s="221"/>
      <c r="U22" s="44"/>
      <c r="V22" s="45"/>
      <c r="W22" s="5"/>
      <c r="X22" s="5"/>
      <c r="Y22" s="5"/>
      <c r="Z22" s="5"/>
      <c r="AA22" s="5"/>
      <c r="AB22" s="5"/>
      <c r="AC22" s="5"/>
      <c r="AD22" s="5"/>
    </row>
    <row r="23" spans="1:30" ht="16.5" customHeight="1">
      <c r="A23" s="32">
        <v>10</v>
      </c>
      <c r="B23" s="661" t="s">
        <v>188</v>
      </c>
      <c r="C23" s="199" t="s">
        <v>189</v>
      </c>
      <c r="D23" s="217" t="s">
        <v>190</v>
      </c>
      <c r="E23" s="269" t="s">
        <v>191</v>
      </c>
      <c r="F23" s="269" t="s">
        <v>161</v>
      </c>
      <c r="G23" s="390" t="s">
        <v>434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8">
        <f t="shared" si="0"/>
        <v>0</v>
      </c>
      <c r="S23" s="357">
        <f t="shared" si="1"/>
        <v>0</v>
      </c>
      <c r="T23" s="221"/>
      <c r="U23" s="44"/>
      <c r="V23" s="45"/>
      <c r="W23" s="5"/>
      <c r="X23" s="5"/>
      <c r="Y23" s="5"/>
      <c r="Z23" s="5"/>
      <c r="AA23" s="5"/>
      <c r="AB23" s="5"/>
      <c r="AC23" s="5"/>
      <c r="AD23" s="5"/>
    </row>
    <row r="24" spans="1:30" ht="16.5" customHeight="1">
      <c r="A24" s="32">
        <v>11</v>
      </c>
      <c r="B24" s="661" t="s">
        <v>192</v>
      </c>
      <c r="C24" s="199" t="s">
        <v>193</v>
      </c>
      <c r="D24" s="217" t="s">
        <v>194</v>
      </c>
      <c r="E24" s="269" t="s">
        <v>195</v>
      </c>
      <c r="F24" s="269" t="s">
        <v>161</v>
      </c>
      <c r="G24" s="390" t="s">
        <v>434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48">
        <f t="shared" si="0"/>
        <v>0</v>
      </c>
      <c r="S24" s="357">
        <f t="shared" si="1"/>
        <v>0</v>
      </c>
      <c r="T24" s="221"/>
      <c r="U24" s="44"/>
      <c r="V24" s="45"/>
      <c r="W24" s="5"/>
      <c r="X24" s="5"/>
      <c r="Y24" s="5"/>
      <c r="Z24" s="5"/>
      <c r="AA24" s="5"/>
      <c r="AB24" s="5"/>
      <c r="AC24" s="5"/>
      <c r="AD24" s="5"/>
    </row>
    <row r="25" spans="1:30" ht="16.5" customHeight="1">
      <c r="A25" s="32">
        <v>12</v>
      </c>
      <c r="B25" s="661" t="s">
        <v>196</v>
      </c>
      <c r="C25" s="199" t="s">
        <v>197</v>
      </c>
      <c r="D25" s="217" t="s">
        <v>198</v>
      </c>
      <c r="E25" s="269" t="s">
        <v>199</v>
      </c>
      <c r="F25" s="269" t="s">
        <v>161</v>
      </c>
      <c r="G25" s="390" t="s">
        <v>434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8">
        <f t="shared" si="0"/>
        <v>0</v>
      </c>
      <c r="S25" s="357">
        <f t="shared" si="1"/>
        <v>0</v>
      </c>
      <c r="T25" s="221"/>
      <c r="U25" s="44"/>
      <c r="V25" s="45"/>
      <c r="W25" s="5"/>
      <c r="X25" s="5"/>
      <c r="Y25" s="5"/>
      <c r="Z25" s="5"/>
      <c r="AA25" s="5"/>
      <c r="AB25" s="5"/>
      <c r="AC25" s="5"/>
      <c r="AD25" s="5"/>
    </row>
    <row r="26" spans="1:30" ht="16.5" customHeight="1">
      <c r="A26" s="32">
        <v>13</v>
      </c>
      <c r="B26" s="661" t="s">
        <v>200</v>
      </c>
      <c r="C26" s="199" t="s">
        <v>201</v>
      </c>
      <c r="D26" s="217" t="s">
        <v>202</v>
      </c>
      <c r="E26" s="269" t="s">
        <v>203</v>
      </c>
      <c r="F26" s="269" t="s">
        <v>161</v>
      </c>
      <c r="G26" s="390" t="s">
        <v>434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48">
        <f t="shared" si="0"/>
        <v>0</v>
      </c>
      <c r="S26" s="357">
        <f t="shared" si="1"/>
        <v>0</v>
      </c>
      <c r="T26" s="222"/>
      <c r="U26" s="44"/>
      <c r="V26" s="52"/>
      <c r="W26" s="5"/>
      <c r="X26" s="5"/>
      <c r="Y26" s="5"/>
      <c r="Z26" s="5"/>
      <c r="AA26" s="5"/>
      <c r="AB26" s="5"/>
      <c r="AC26" s="5"/>
      <c r="AD26" s="5"/>
    </row>
    <row r="27" spans="1:30" ht="16.5" customHeight="1">
      <c r="A27" s="32">
        <v>14</v>
      </c>
      <c r="B27" s="661" t="s">
        <v>204</v>
      </c>
      <c r="C27" s="199" t="s">
        <v>205</v>
      </c>
      <c r="D27" s="217" t="s">
        <v>206</v>
      </c>
      <c r="E27" s="269" t="s">
        <v>207</v>
      </c>
      <c r="F27" s="269" t="s">
        <v>161</v>
      </c>
      <c r="G27" s="390" t="s">
        <v>434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8">
        <f t="shared" si="0"/>
        <v>0</v>
      </c>
      <c r="S27" s="357">
        <f t="shared" si="1"/>
        <v>0</v>
      </c>
      <c r="T27" s="221"/>
      <c r="U27" s="44"/>
      <c r="V27" s="5"/>
      <c r="W27" s="5"/>
      <c r="X27" s="5"/>
      <c r="Y27" s="5"/>
      <c r="Z27" s="5"/>
      <c r="AA27" s="5"/>
      <c r="AB27" s="5"/>
      <c r="AC27" s="5"/>
      <c r="AD27" s="5"/>
    </row>
    <row r="28" spans="1:30" ht="16.5" customHeight="1">
      <c r="A28" s="32">
        <v>15</v>
      </c>
      <c r="B28" s="661" t="s">
        <v>208</v>
      </c>
      <c r="C28" s="199" t="s">
        <v>209</v>
      </c>
      <c r="D28" s="217" t="s">
        <v>210</v>
      </c>
      <c r="E28" s="269" t="s">
        <v>211</v>
      </c>
      <c r="F28" s="269" t="s">
        <v>161</v>
      </c>
      <c r="G28" s="390" t="s">
        <v>434</v>
      </c>
      <c r="H28" s="33"/>
      <c r="I28" s="33"/>
      <c r="J28" s="33"/>
      <c r="K28" s="33"/>
      <c r="L28" s="313"/>
      <c r="M28" s="313"/>
      <c r="N28" s="33"/>
      <c r="O28" s="33"/>
      <c r="P28" s="33"/>
      <c r="Q28" s="33"/>
      <c r="R28" s="48">
        <f t="shared" si="0"/>
        <v>0</v>
      </c>
      <c r="S28" s="357">
        <f t="shared" si="1"/>
        <v>0</v>
      </c>
      <c r="T28" s="221"/>
      <c r="U28" s="44"/>
      <c r="V28" s="5"/>
      <c r="W28" s="5"/>
      <c r="X28" s="5"/>
      <c r="Y28" s="5"/>
      <c r="Z28" s="5"/>
      <c r="AA28" s="5"/>
      <c r="AB28" s="5"/>
      <c r="AC28" s="5"/>
      <c r="AD28" s="5"/>
    </row>
    <row r="29" spans="1:30" ht="16.5" customHeight="1">
      <c r="A29" s="32">
        <v>16</v>
      </c>
      <c r="B29" s="661" t="s">
        <v>212</v>
      </c>
      <c r="C29" s="199" t="s">
        <v>213</v>
      </c>
      <c r="D29" s="217" t="s">
        <v>214</v>
      </c>
      <c r="E29" s="269" t="s">
        <v>215</v>
      </c>
      <c r="F29" s="269" t="s">
        <v>161</v>
      </c>
      <c r="G29" s="390" t="s">
        <v>434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48">
        <f t="shared" si="0"/>
        <v>0</v>
      </c>
      <c r="S29" s="357">
        <f t="shared" si="1"/>
        <v>0</v>
      </c>
      <c r="T29" s="221"/>
      <c r="U29" s="44"/>
      <c r="V29" s="5"/>
      <c r="W29" s="5"/>
      <c r="X29" s="5"/>
      <c r="Y29" s="5"/>
      <c r="Z29" s="5"/>
      <c r="AA29" s="5"/>
      <c r="AB29" s="5"/>
      <c r="AC29" s="5"/>
      <c r="AD29" s="5"/>
    </row>
    <row r="30" spans="1:30" ht="16.5" customHeight="1">
      <c r="A30" s="32">
        <v>17</v>
      </c>
      <c r="B30" s="661" t="s">
        <v>216</v>
      </c>
      <c r="C30" s="199" t="s">
        <v>217</v>
      </c>
      <c r="D30" s="217" t="s">
        <v>218</v>
      </c>
      <c r="E30" s="269" t="s">
        <v>219</v>
      </c>
      <c r="F30" s="269" t="s">
        <v>161</v>
      </c>
      <c r="G30" s="390" t="s">
        <v>434</v>
      </c>
      <c r="H30" s="33"/>
      <c r="I30" s="33"/>
      <c r="J30" s="484"/>
      <c r="K30" s="33"/>
      <c r="L30" s="33"/>
      <c r="M30" s="33"/>
      <c r="N30" s="33"/>
      <c r="O30" s="33"/>
      <c r="P30" s="33"/>
      <c r="Q30" s="33"/>
      <c r="R30" s="48">
        <f t="shared" si="0"/>
        <v>0</v>
      </c>
      <c r="S30" s="357">
        <f t="shared" si="1"/>
        <v>0</v>
      </c>
      <c r="T30" s="221"/>
      <c r="U30" s="44"/>
      <c r="V30" s="5"/>
      <c r="W30" s="5"/>
      <c r="X30" s="5"/>
      <c r="Y30" s="5"/>
      <c r="Z30" s="5"/>
      <c r="AA30" s="5"/>
      <c r="AB30" s="5"/>
      <c r="AC30" s="5"/>
      <c r="AD30" s="5"/>
    </row>
    <row r="31" spans="1:30" ht="16.5" customHeight="1">
      <c r="A31" s="32">
        <v>18</v>
      </c>
      <c r="B31" s="661" t="s">
        <v>220</v>
      </c>
      <c r="C31" s="199" t="s">
        <v>221</v>
      </c>
      <c r="D31" s="217" t="s">
        <v>222</v>
      </c>
      <c r="E31" s="269" t="s">
        <v>223</v>
      </c>
      <c r="F31" s="269" t="s">
        <v>161</v>
      </c>
      <c r="G31" s="390" t="s">
        <v>434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48">
        <f t="shared" si="0"/>
        <v>0</v>
      </c>
      <c r="S31" s="357">
        <f t="shared" si="1"/>
        <v>0</v>
      </c>
      <c r="T31" s="221"/>
      <c r="U31" s="44"/>
      <c r="V31" s="5"/>
      <c r="W31" s="5"/>
      <c r="X31" s="5"/>
      <c r="Y31" s="5"/>
      <c r="Z31" s="5"/>
      <c r="AA31" s="5"/>
      <c r="AB31" s="5"/>
      <c r="AC31" s="5"/>
      <c r="AD31" s="5"/>
    </row>
    <row r="32" spans="1:30" ht="16.5" customHeight="1">
      <c r="A32" s="32">
        <v>19</v>
      </c>
      <c r="B32" s="661" t="s">
        <v>224</v>
      </c>
      <c r="C32" s="199" t="s">
        <v>225</v>
      </c>
      <c r="D32" s="217" t="s">
        <v>226</v>
      </c>
      <c r="E32" s="269" t="s">
        <v>227</v>
      </c>
      <c r="F32" s="269" t="s">
        <v>156</v>
      </c>
      <c r="G32" s="390" t="s">
        <v>434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48">
        <f t="shared" si="0"/>
        <v>0</v>
      </c>
      <c r="S32" s="357">
        <f t="shared" si="1"/>
        <v>0</v>
      </c>
      <c r="T32" s="222"/>
      <c r="U32" s="61"/>
      <c r="V32" s="5"/>
      <c r="W32" s="5"/>
      <c r="X32" s="5"/>
      <c r="Y32" s="5"/>
      <c r="Z32" s="5"/>
      <c r="AA32" s="5"/>
      <c r="AB32" s="5"/>
      <c r="AC32" s="5"/>
      <c r="AD32" s="5"/>
    </row>
    <row r="33" spans="1:30" ht="16.5" customHeight="1">
      <c r="A33" s="32">
        <v>20</v>
      </c>
      <c r="B33" s="661" t="s">
        <v>228</v>
      </c>
      <c r="C33" s="199" t="s">
        <v>229</v>
      </c>
      <c r="D33" s="217" t="s">
        <v>226</v>
      </c>
      <c r="E33" s="269" t="s">
        <v>230</v>
      </c>
      <c r="F33" s="269" t="s">
        <v>156</v>
      </c>
      <c r="G33" s="390" t="s">
        <v>434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48">
        <f t="shared" si="0"/>
        <v>0</v>
      </c>
      <c r="S33" s="357">
        <f t="shared" si="1"/>
        <v>0</v>
      </c>
      <c r="T33" s="221"/>
      <c r="U33" s="61"/>
      <c r="V33" s="5"/>
      <c r="W33" s="5"/>
      <c r="X33" s="5"/>
      <c r="Y33" s="5"/>
      <c r="Z33" s="5"/>
      <c r="AA33" s="5"/>
      <c r="AB33" s="5"/>
      <c r="AC33" s="5"/>
      <c r="AD33" s="5"/>
    </row>
    <row r="34" spans="1:30" ht="16.5" customHeight="1">
      <c r="A34" s="32">
        <v>21</v>
      </c>
      <c r="B34" s="661" t="s">
        <v>231</v>
      </c>
      <c r="C34" s="199" t="s">
        <v>232</v>
      </c>
      <c r="D34" s="217" t="s">
        <v>233</v>
      </c>
      <c r="E34" s="269" t="s">
        <v>234</v>
      </c>
      <c r="F34" s="269" t="s">
        <v>161</v>
      </c>
      <c r="G34" s="390" t="s">
        <v>434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48">
        <f t="shared" si="0"/>
        <v>0</v>
      </c>
      <c r="S34" s="357">
        <f t="shared" si="1"/>
        <v>0</v>
      </c>
      <c r="T34" s="221"/>
      <c r="U34" s="61"/>
      <c r="V34" s="5"/>
      <c r="W34" s="5"/>
      <c r="X34" s="5"/>
      <c r="Y34" s="5"/>
      <c r="Z34" s="5"/>
      <c r="AA34" s="5"/>
      <c r="AB34" s="5"/>
      <c r="AC34" s="5"/>
      <c r="AD34" s="5"/>
    </row>
    <row r="35" spans="1:30" ht="16.5" customHeight="1">
      <c r="A35" s="32">
        <v>22</v>
      </c>
      <c r="B35" s="661" t="s">
        <v>235</v>
      </c>
      <c r="C35" s="199" t="s">
        <v>236</v>
      </c>
      <c r="D35" s="217" t="s">
        <v>237</v>
      </c>
      <c r="E35" s="269" t="s">
        <v>238</v>
      </c>
      <c r="F35" s="269" t="s">
        <v>161</v>
      </c>
      <c r="G35" s="390" t="s">
        <v>434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48">
        <f t="shared" si="0"/>
        <v>0</v>
      </c>
      <c r="S35" s="357">
        <f t="shared" si="1"/>
        <v>0</v>
      </c>
      <c r="T35" s="221"/>
      <c r="U35" s="61"/>
      <c r="V35" s="5"/>
      <c r="W35" s="5"/>
      <c r="X35" s="5"/>
      <c r="Y35" s="5"/>
      <c r="Z35" s="5"/>
      <c r="AA35" s="5"/>
      <c r="AB35" s="5"/>
      <c r="AC35" s="5"/>
      <c r="AD35" s="5"/>
    </row>
    <row r="36" spans="1:30" ht="16.5" customHeight="1">
      <c r="A36" s="32">
        <v>23</v>
      </c>
      <c r="B36" s="661" t="s">
        <v>239</v>
      </c>
      <c r="C36" s="199" t="s">
        <v>240</v>
      </c>
      <c r="D36" s="217" t="s">
        <v>237</v>
      </c>
      <c r="E36" s="269" t="s">
        <v>241</v>
      </c>
      <c r="F36" s="269" t="s">
        <v>161</v>
      </c>
      <c r="G36" s="390" t="s">
        <v>434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48">
        <f t="shared" si="0"/>
        <v>0</v>
      </c>
      <c r="S36" s="357">
        <f t="shared" si="1"/>
        <v>0</v>
      </c>
      <c r="T36" s="221"/>
      <c r="U36" s="61"/>
      <c r="V36" s="5"/>
      <c r="W36" s="5"/>
      <c r="X36" s="5"/>
      <c r="Y36" s="5"/>
      <c r="Z36" s="5"/>
      <c r="AA36" s="5"/>
      <c r="AB36" s="5"/>
      <c r="AC36" s="5"/>
      <c r="AD36" s="5"/>
    </row>
    <row r="37" spans="1:30" ht="16.5" customHeight="1">
      <c r="A37" s="32">
        <v>24</v>
      </c>
      <c r="B37" s="661" t="s">
        <v>242</v>
      </c>
      <c r="C37" s="199" t="s">
        <v>243</v>
      </c>
      <c r="D37" s="217" t="s">
        <v>237</v>
      </c>
      <c r="E37" s="269" t="s">
        <v>244</v>
      </c>
      <c r="F37" s="269" t="s">
        <v>161</v>
      </c>
      <c r="G37" s="390" t="s">
        <v>434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48">
        <f t="shared" si="0"/>
        <v>0</v>
      </c>
      <c r="S37" s="357">
        <f t="shared" si="1"/>
        <v>0</v>
      </c>
      <c r="T37" s="221"/>
      <c r="U37" s="61"/>
      <c r="V37" s="5"/>
      <c r="W37" s="5"/>
      <c r="X37" s="5"/>
      <c r="Y37" s="5"/>
      <c r="Z37" s="5"/>
      <c r="AA37" s="5"/>
      <c r="AB37" s="5"/>
      <c r="AC37" s="5"/>
      <c r="AD37" s="5"/>
    </row>
    <row r="38" spans="1:30" ht="16.5" customHeight="1">
      <c r="A38" s="32">
        <v>25</v>
      </c>
      <c r="B38" s="661" t="s">
        <v>245</v>
      </c>
      <c r="C38" s="199" t="s">
        <v>246</v>
      </c>
      <c r="D38" s="217" t="s">
        <v>247</v>
      </c>
      <c r="E38" s="269" t="s">
        <v>248</v>
      </c>
      <c r="F38" s="269" t="s">
        <v>161</v>
      </c>
      <c r="G38" s="390" t="s">
        <v>434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48">
        <f t="shared" si="0"/>
        <v>0</v>
      </c>
      <c r="S38" s="357">
        <f t="shared" si="1"/>
        <v>0</v>
      </c>
      <c r="T38" s="222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6.5" customHeight="1">
      <c r="A39" s="32">
        <v>26</v>
      </c>
      <c r="B39" s="661" t="s">
        <v>249</v>
      </c>
      <c r="C39" s="199" t="s">
        <v>250</v>
      </c>
      <c r="D39" s="217" t="s">
        <v>251</v>
      </c>
      <c r="E39" s="269" t="s">
        <v>252</v>
      </c>
      <c r="F39" s="269" t="s">
        <v>161</v>
      </c>
      <c r="G39" s="390" t="s">
        <v>434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8">
        <f t="shared" si="0"/>
        <v>0</v>
      </c>
      <c r="S39" s="357">
        <f t="shared" si="1"/>
        <v>0</v>
      </c>
      <c r="T39" s="221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6.5" customHeight="1">
      <c r="A40" s="32">
        <v>27</v>
      </c>
      <c r="B40" s="661" t="s">
        <v>253</v>
      </c>
      <c r="C40" s="199" t="s">
        <v>254</v>
      </c>
      <c r="D40" s="217" t="s">
        <v>255</v>
      </c>
      <c r="E40" s="269" t="s">
        <v>256</v>
      </c>
      <c r="F40" s="269" t="s">
        <v>161</v>
      </c>
      <c r="G40" s="390" t="s">
        <v>434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48">
        <f t="shared" si="0"/>
        <v>0</v>
      </c>
      <c r="S40" s="357">
        <f t="shared" si="1"/>
        <v>0</v>
      </c>
      <c r="T40" s="221"/>
      <c r="U40" s="44"/>
      <c r="V40" s="5"/>
      <c r="W40" s="5"/>
      <c r="X40" s="5"/>
      <c r="Y40" s="5"/>
      <c r="Z40" s="5"/>
      <c r="AA40" s="5"/>
      <c r="AB40" s="5"/>
      <c r="AC40" s="5"/>
      <c r="AD40" s="5"/>
    </row>
    <row r="41" spans="1:30" ht="16.5" customHeight="1">
      <c r="A41" s="32">
        <v>28</v>
      </c>
      <c r="B41" s="661" t="s">
        <v>257</v>
      </c>
      <c r="C41" s="199" t="s">
        <v>258</v>
      </c>
      <c r="D41" s="217" t="s">
        <v>259</v>
      </c>
      <c r="E41" s="269" t="s">
        <v>260</v>
      </c>
      <c r="F41" s="269" t="s">
        <v>161</v>
      </c>
      <c r="G41" s="390" t="s">
        <v>434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48">
        <f t="shared" si="0"/>
        <v>0</v>
      </c>
      <c r="S41" s="357">
        <f t="shared" si="1"/>
        <v>0</v>
      </c>
      <c r="T41" s="221"/>
      <c r="U41" s="44"/>
      <c r="V41" s="5"/>
      <c r="W41" s="5"/>
      <c r="X41" s="5"/>
      <c r="Y41" s="5"/>
      <c r="Z41" s="5"/>
      <c r="AA41" s="5"/>
      <c r="AB41" s="5"/>
      <c r="AC41" s="5"/>
      <c r="AD41" s="5"/>
    </row>
    <row r="42" spans="1:30" ht="16.5" customHeight="1">
      <c r="A42" s="32">
        <v>29</v>
      </c>
      <c r="B42" s="661" t="s">
        <v>261</v>
      </c>
      <c r="C42" s="199" t="s">
        <v>262</v>
      </c>
      <c r="D42" s="217" t="s">
        <v>263</v>
      </c>
      <c r="E42" s="269" t="s">
        <v>264</v>
      </c>
      <c r="F42" s="269" t="s">
        <v>161</v>
      </c>
      <c r="G42" s="390" t="s">
        <v>434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48">
        <f t="shared" ref="R42:R51" si="2">COUNTIF(H42:Q42,"X")</f>
        <v>0</v>
      </c>
      <c r="S42" s="357">
        <f t="shared" si="1"/>
        <v>0</v>
      </c>
      <c r="T42" s="221"/>
      <c r="U42" s="44"/>
      <c r="V42" s="5"/>
      <c r="W42" s="5"/>
      <c r="X42" s="5"/>
      <c r="Y42" s="5"/>
      <c r="Z42" s="5"/>
      <c r="AA42" s="5"/>
      <c r="AB42" s="5"/>
      <c r="AC42" s="5"/>
      <c r="AD42" s="5"/>
    </row>
    <row r="43" spans="1:30" ht="16.5" customHeight="1">
      <c r="A43" s="59">
        <v>30</v>
      </c>
      <c r="B43" s="662" t="s">
        <v>265</v>
      </c>
      <c r="C43" s="270" t="s">
        <v>266</v>
      </c>
      <c r="D43" s="271" t="s">
        <v>263</v>
      </c>
      <c r="E43" s="272" t="s">
        <v>267</v>
      </c>
      <c r="F43" s="272" t="s">
        <v>161</v>
      </c>
      <c r="G43" s="391" t="s">
        <v>434</v>
      </c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286">
        <f t="shared" si="2"/>
        <v>0</v>
      </c>
      <c r="S43" s="493">
        <f t="shared" si="1"/>
        <v>0</v>
      </c>
      <c r="T43" s="287"/>
      <c r="U43" s="44"/>
      <c r="V43" s="5"/>
      <c r="W43" s="5"/>
      <c r="X43" s="5"/>
      <c r="Y43" s="5"/>
      <c r="Z43" s="5"/>
      <c r="AA43" s="5"/>
      <c r="AB43" s="5"/>
      <c r="AC43" s="5"/>
      <c r="AD43" s="5"/>
    </row>
    <row r="44" spans="1:30" ht="16.5" customHeight="1" thickBot="1">
      <c r="A44" s="145">
        <v>31</v>
      </c>
      <c r="B44" s="663" t="s">
        <v>268</v>
      </c>
      <c r="C44" s="254" t="s">
        <v>269</v>
      </c>
      <c r="D44" s="302" t="s">
        <v>270</v>
      </c>
      <c r="E44" s="290" t="s">
        <v>271</v>
      </c>
      <c r="F44" s="290" t="s">
        <v>161</v>
      </c>
      <c r="G44" s="648" t="s">
        <v>434</v>
      </c>
      <c r="H44" s="76"/>
      <c r="I44" s="76"/>
      <c r="J44" s="658"/>
      <c r="K44" s="76"/>
      <c r="L44" s="76"/>
      <c r="M44" s="76"/>
      <c r="N44" s="76"/>
      <c r="O44" s="76"/>
      <c r="P44" s="76"/>
      <c r="Q44" s="76"/>
      <c r="R44" s="540">
        <f t="shared" si="2"/>
        <v>0</v>
      </c>
      <c r="S44" s="495">
        <f t="shared" si="1"/>
        <v>0</v>
      </c>
      <c r="T44" s="230"/>
      <c r="U44" s="44"/>
      <c r="V44" s="5"/>
      <c r="W44" s="5"/>
      <c r="X44" s="5"/>
      <c r="Y44" s="5"/>
      <c r="Z44" s="5"/>
      <c r="AA44" s="5"/>
      <c r="AB44" s="5"/>
      <c r="AC44" s="5"/>
      <c r="AD44" s="5"/>
    </row>
    <row r="45" spans="1:30" ht="16.5" customHeight="1">
      <c r="A45" s="643">
        <v>1</v>
      </c>
      <c r="B45" s="664" t="s">
        <v>272</v>
      </c>
      <c r="C45" s="655" t="s">
        <v>273</v>
      </c>
      <c r="D45" s="656" t="s">
        <v>274</v>
      </c>
      <c r="E45" s="654" t="s">
        <v>275</v>
      </c>
      <c r="F45" s="654" t="s">
        <v>161</v>
      </c>
      <c r="G45" s="644" t="s">
        <v>435</v>
      </c>
      <c r="H45" s="312"/>
      <c r="I45" s="312"/>
      <c r="J45" s="589"/>
      <c r="K45" s="312"/>
      <c r="L45" s="312"/>
      <c r="M45" s="312"/>
      <c r="N45" s="312"/>
      <c r="O45" s="312"/>
      <c r="P45" s="312"/>
      <c r="Q45" s="312"/>
      <c r="R45" s="538">
        <f t="shared" si="2"/>
        <v>0</v>
      </c>
      <c r="S45" s="494">
        <f t="shared" si="1"/>
        <v>0</v>
      </c>
      <c r="T45" s="452"/>
      <c r="U45" s="44"/>
      <c r="V45" s="5"/>
      <c r="W45" s="5"/>
      <c r="X45" s="5"/>
      <c r="Y45" s="5"/>
      <c r="Z45" s="5"/>
      <c r="AA45" s="5"/>
      <c r="AB45" s="5"/>
      <c r="AC45" s="5"/>
      <c r="AD45" s="5"/>
    </row>
    <row r="46" spans="1:30" ht="16.5" customHeight="1">
      <c r="A46" s="32">
        <v>2</v>
      </c>
      <c r="B46" s="661" t="s">
        <v>276</v>
      </c>
      <c r="C46" s="199" t="s">
        <v>277</v>
      </c>
      <c r="D46" s="217" t="s">
        <v>154</v>
      </c>
      <c r="E46" s="269" t="s">
        <v>278</v>
      </c>
      <c r="F46" s="269" t="s">
        <v>161</v>
      </c>
      <c r="G46" s="390" t="s">
        <v>435</v>
      </c>
      <c r="H46" s="33"/>
      <c r="I46" s="33"/>
      <c r="J46" s="589"/>
      <c r="K46" s="33"/>
      <c r="L46" s="33"/>
      <c r="M46" s="33"/>
      <c r="N46" s="33"/>
      <c r="O46" s="33"/>
      <c r="P46" s="33"/>
      <c r="Q46" s="33"/>
      <c r="R46" s="48">
        <f t="shared" si="2"/>
        <v>0</v>
      </c>
      <c r="S46" s="357">
        <f t="shared" si="1"/>
        <v>0</v>
      </c>
      <c r="T46" s="452"/>
      <c r="U46" s="44"/>
      <c r="V46" s="5"/>
      <c r="W46" s="5"/>
      <c r="X46" s="5"/>
      <c r="Y46" s="5"/>
      <c r="Z46" s="5"/>
      <c r="AA46" s="5"/>
      <c r="AB46" s="5"/>
      <c r="AC46" s="5"/>
      <c r="AD46" s="5"/>
    </row>
    <row r="47" spans="1:30" ht="16.5" customHeight="1">
      <c r="A47" s="32">
        <v>3</v>
      </c>
      <c r="B47" s="661" t="s">
        <v>279</v>
      </c>
      <c r="C47" s="199" t="s">
        <v>280</v>
      </c>
      <c r="D47" s="217" t="s">
        <v>281</v>
      </c>
      <c r="E47" s="269" t="s">
        <v>282</v>
      </c>
      <c r="F47" s="269" t="s">
        <v>161</v>
      </c>
      <c r="G47" s="390" t="s">
        <v>435</v>
      </c>
      <c r="H47" s="33"/>
      <c r="I47" s="33"/>
      <c r="J47" s="589"/>
      <c r="K47" s="33"/>
      <c r="L47" s="33"/>
      <c r="M47" s="33"/>
      <c r="N47" s="33"/>
      <c r="O47" s="33"/>
      <c r="P47" s="33"/>
      <c r="Q47" s="33"/>
      <c r="R47" s="48">
        <f t="shared" si="2"/>
        <v>0</v>
      </c>
      <c r="S47" s="357">
        <f t="shared" si="1"/>
        <v>0</v>
      </c>
      <c r="T47" s="452"/>
      <c r="U47" s="44"/>
      <c r="V47" s="5"/>
      <c r="W47" s="5"/>
      <c r="X47" s="5"/>
      <c r="Y47" s="5"/>
      <c r="Z47" s="5"/>
      <c r="AA47" s="5"/>
      <c r="AB47" s="5"/>
      <c r="AC47" s="5"/>
      <c r="AD47" s="5"/>
    </row>
    <row r="48" spans="1:30" ht="16.5" customHeight="1">
      <c r="A48" s="32">
        <v>4</v>
      </c>
      <c r="B48" s="661" t="s">
        <v>283</v>
      </c>
      <c r="C48" s="199" t="s">
        <v>284</v>
      </c>
      <c r="D48" s="217" t="s">
        <v>159</v>
      </c>
      <c r="E48" s="269" t="s">
        <v>285</v>
      </c>
      <c r="F48" s="269" t="s">
        <v>161</v>
      </c>
      <c r="G48" s="390" t="s">
        <v>435</v>
      </c>
      <c r="H48" s="33"/>
      <c r="I48" s="33"/>
      <c r="J48" s="589"/>
      <c r="K48" s="33"/>
      <c r="L48" s="33"/>
      <c r="M48" s="33"/>
      <c r="N48" s="33"/>
      <c r="O48" s="33"/>
      <c r="P48" s="33"/>
      <c r="Q48" s="33"/>
      <c r="R48" s="48">
        <f t="shared" si="2"/>
        <v>0</v>
      </c>
      <c r="S48" s="357">
        <f t="shared" si="1"/>
        <v>0</v>
      </c>
      <c r="T48" s="452"/>
      <c r="U48" s="44"/>
      <c r="V48" s="5"/>
      <c r="W48" s="5"/>
      <c r="X48" s="5"/>
      <c r="Y48" s="5"/>
      <c r="Z48" s="5"/>
      <c r="AA48" s="5"/>
      <c r="AB48" s="5"/>
      <c r="AC48" s="5"/>
      <c r="AD48" s="5"/>
    </row>
    <row r="49" spans="1:30" ht="16.5" customHeight="1">
      <c r="A49" s="32">
        <v>5</v>
      </c>
      <c r="B49" s="661" t="s">
        <v>286</v>
      </c>
      <c r="C49" s="199" t="s">
        <v>287</v>
      </c>
      <c r="D49" s="217" t="s">
        <v>288</v>
      </c>
      <c r="E49" s="269" t="s">
        <v>289</v>
      </c>
      <c r="F49" s="269" t="s">
        <v>161</v>
      </c>
      <c r="G49" s="390" t="s">
        <v>435</v>
      </c>
      <c r="H49" s="33"/>
      <c r="I49" s="33"/>
      <c r="J49" s="589"/>
      <c r="K49" s="33"/>
      <c r="L49" s="33"/>
      <c r="M49" s="33"/>
      <c r="N49" s="33"/>
      <c r="O49" s="33"/>
      <c r="P49" s="33"/>
      <c r="Q49" s="33"/>
      <c r="R49" s="48">
        <f t="shared" si="2"/>
        <v>0</v>
      </c>
      <c r="S49" s="357">
        <f t="shared" si="1"/>
        <v>0</v>
      </c>
      <c r="T49" s="452"/>
      <c r="U49" s="44"/>
      <c r="V49" s="5"/>
      <c r="W49" s="5"/>
      <c r="X49" s="5"/>
      <c r="Y49" s="5"/>
      <c r="Z49" s="5"/>
      <c r="AA49" s="5"/>
      <c r="AB49" s="5"/>
      <c r="AC49" s="5"/>
      <c r="AD49" s="5"/>
    </row>
    <row r="50" spans="1:30" ht="16.5" customHeight="1">
      <c r="A50" s="32">
        <v>6</v>
      </c>
      <c r="B50" s="661" t="s">
        <v>290</v>
      </c>
      <c r="C50" s="199" t="s">
        <v>291</v>
      </c>
      <c r="D50" s="217" t="s">
        <v>171</v>
      </c>
      <c r="E50" s="269" t="s">
        <v>292</v>
      </c>
      <c r="F50" s="269" t="s">
        <v>161</v>
      </c>
      <c r="G50" s="390" t="s">
        <v>435</v>
      </c>
      <c r="H50" s="33"/>
      <c r="I50" s="33"/>
      <c r="J50" s="589"/>
      <c r="K50" s="33"/>
      <c r="L50" s="33"/>
      <c r="M50" s="33"/>
      <c r="N50" s="33"/>
      <c r="O50" s="33"/>
      <c r="P50" s="33"/>
      <c r="Q50" s="33"/>
      <c r="R50" s="48">
        <f t="shared" si="2"/>
        <v>0</v>
      </c>
      <c r="S50" s="357">
        <f t="shared" si="1"/>
        <v>0</v>
      </c>
      <c r="T50" s="452"/>
      <c r="U50" s="44"/>
      <c r="V50" s="5"/>
      <c r="W50" s="5"/>
      <c r="X50" s="5"/>
      <c r="Y50" s="5"/>
      <c r="Z50" s="5"/>
      <c r="AA50" s="5"/>
      <c r="AB50" s="5"/>
      <c r="AC50" s="5"/>
      <c r="AD50" s="5"/>
    </row>
    <row r="51" spans="1:30" ht="16.5" customHeight="1">
      <c r="A51" s="32">
        <v>7</v>
      </c>
      <c r="B51" s="665" t="s">
        <v>293</v>
      </c>
      <c r="C51" s="180" t="s">
        <v>294</v>
      </c>
      <c r="D51" s="217" t="s">
        <v>175</v>
      </c>
      <c r="E51" s="190" t="s">
        <v>295</v>
      </c>
      <c r="F51" s="190" t="s">
        <v>161</v>
      </c>
      <c r="G51" s="390" t="s">
        <v>435</v>
      </c>
      <c r="H51" s="33"/>
      <c r="I51" s="33"/>
      <c r="J51" s="589"/>
      <c r="K51" s="33"/>
      <c r="L51" s="33"/>
      <c r="M51" s="33"/>
      <c r="N51" s="33"/>
      <c r="O51" s="33"/>
      <c r="P51" s="33"/>
      <c r="Q51" s="33"/>
      <c r="R51" s="48">
        <f t="shared" si="2"/>
        <v>0</v>
      </c>
      <c r="S51" s="357">
        <f t="shared" si="1"/>
        <v>0</v>
      </c>
      <c r="T51" s="452"/>
      <c r="U51" s="44"/>
      <c r="V51" s="5"/>
      <c r="W51" s="5"/>
      <c r="X51" s="5"/>
      <c r="Y51" s="5"/>
      <c r="Z51" s="5"/>
      <c r="AA51" s="5"/>
      <c r="AB51" s="5"/>
      <c r="AC51" s="5"/>
      <c r="AD51" s="5"/>
    </row>
    <row r="52" spans="1:30" ht="16.5" customHeight="1">
      <c r="A52" s="32">
        <v>8</v>
      </c>
      <c r="B52" s="661" t="s">
        <v>296</v>
      </c>
      <c r="C52" s="199" t="s">
        <v>297</v>
      </c>
      <c r="D52" s="217" t="s">
        <v>298</v>
      </c>
      <c r="E52" s="269" t="s">
        <v>299</v>
      </c>
      <c r="F52" s="269" t="s">
        <v>161</v>
      </c>
      <c r="G52" s="390" t="s">
        <v>435</v>
      </c>
      <c r="H52" s="33"/>
      <c r="I52" s="33"/>
      <c r="J52" s="589"/>
      <c r="K52" s="33"/>
      <c r="L52" s="33"/>
      <c r="M52" s="33"/>
      <c r="N52" s="33"/>
      <c r="O52" s="33"/>
      <c r="P52" s="33"/>
      <c r="Q52" s="33"/>
      <c r="R52" s="48">
        <f t="shared" ref="R52:R54" si="3">COUNTIF(H52:Q52,"X")</f>
        <v>0</v>
      </c>
      <c r="S52" s="357">
        <f t="shared" si="1"/>
        <v>0</v>
      </c>
      <c r="T52" s="452"/>
      <c r="U52" s="44"/>
      <c r="V52" s="5"/>
      <c r="W52" s="5"/>
      <c r="X52" s="5"/>
      <c r="Y52" s="5"/>
      <c r="Z52" s="5"/>
      <c r="AA52" s="5"/>
      <c r="AB52" s="5"/>
      <c r="AC52" s="5"/>
      <c r="AD52" s="5"/>
    </row>
    <row r="53" spans="1:30" ht="16.5" customHeight="1">
      <c r="A53" s="32">
        <v>9</v>
      </c>
      <c r="B53" s="665" t="s">
        <v>300</v>
      </c>
      <c r="C53" s="180" t="s">
        <v>301</v>
      </c>
      <c r="D53" s="217" t="s">
        <v>183</v>
      </c>
      <c r="E53" s="190" t="s">
        <v>302</v>
      </c>
      <c r="F53" s="190" t="s">
        <v>161</v>
      </c>
      <c r="G53" s="390" t="s">
        <v>435</v>
      </c>
      <c r="H53" s="33"/>
      <c r="I53" s="33"/>
      <c r="J53" s="589"/>
      <c r="K53" s="33"/>
      <c r="L53" s="33"/>
      <c r="M53" s="33"/>
      <c r="N53" s="33"/>
      <c r="O53" s="33"/>
      <c r="P53" s="33"/>
      <c r="Q53" s="33"/>
      <c r="R53" s="48">
        <f t="shared" si="3"/>
        <v>0</v>
      </c>
      <c r="S53" s="357">
        <f t="shared" si="1"/>
        <v>0</v>
      </c>
      <c r="T53" s="452"/>
      <c r="U53" s="44"/>
      <c r="V53" s="5"/>
      <c r="W53" s="5"/>
      <c r="X53" s="5"/>
      <c r="Y53" s="5"/>
      <c r="Z53" s="5"/>
      <c r="AA53" s="5"/>
      <c r="AB53" s="5"/>
      <c r="AC53" s="5"/>
      <c r="AD53" s="5"/>
    </row>
    <row r="54" spans="1:30" ht="16.5" customHeight="1">
      <c r="A54" s="32">
        <v>10</v>
      </c>
      <c r="B54" s="665" t="s">
        <v>303</v>
      </c>
      <c r="C54" s="180" t="s">
        <v>304</v>
      </c>
      <c r="D54" s="217" t="s">
        <v>305</v>
      </c>
      <c r="E54" s="190" t="s">
        <v>306</v>
      </c>
      <c r="F54" s="190" t="s">
        <v>156</v>
      </c>
      <c r="G54" s="390" t="s">
        <v>435</v>
      </c>
      <c r="H54" s="33"/>
      <c r="I54" s="33"/>
      <c r="J54" s="589"/>
      <c r="K54" s="33"/>
      <c r="L54" s="33"/>
      <c r="M54" s="33"/>
      <c r="N54" s="33"/>
      <c r="O54" s="33"/>
      <c r="P54" s="33"/>
      <c r="Q54" s="33"/>
      <c r="R54" s="48">
        <f t="shared" si="3"/>
        <v>0</v>
      </c>
      <c r="S54" s="357">
        <f t="shared" si="1"/>
        <v>0</v>
      </c>
      <c r="T54" s="452"/>
      <c r="U54" s="44"/>
      <c r="V54" s="5"/>
      <c r="W54" s="5"/>
      <c r="X54" s="5"/>
      <c r="Y54" s="5"/>
      <c r="Z54" s="5"/>
      <c r="AA54" s="5"/>
      <c r="AB54" s="5"/>
      <c r="AC54" s="5"/>
      <c r="AD54" s="5"/>
    </row>
    <row r="55" spans="1:30" ht="16.5" customHeight="1">
      <c r="A55" s="32">
        <v>11</v>
      </c>
      <c r="B55" s="665" t="s">
        <v>307</v>
      </c>
      <c r="C55" s="180" t="s">
        <v>308</v>
      </c>
      <c r="D55" s="217" t="s">
        <v>309</v>
      </c>
      <c r="E55" s="190" t="s">
        <v>310</v>
      </c>
      <c r="F55" s="190" t="s">
        <v>161</v>
      </c>
      <c r="G55" s="390" t="s">
        <v>435</v>
      </c>
      <c r="H55" s="33"/>
      <c r="I55" s="386"/>
      <c r="J55" s="590"/>
      <c r="K55" s="386"/>
      <c r="L55" s="33"/>
      <c r="M55" s="33"/>
      <c r="N55" s="33"/>
      <c r="O55" s="33"/>
      <c r="P55" s="33"/>
      <c r="Q55" s="33"/>
      <c r="R55" s="286">
        <f t="shared" ref="R55" si="4">COUNTIF(H55:Q55,"X")</f>
        <v>0</v>
      </c>
      <c r="S55" s="493">
        <f t="shared" si="1"/>
        <v>0</v>
      </c>
      <c r="T55" s="452"/>
      <c r="U55" s="44"/>
      <c r="V55" s="5"/>
      <c r="W55" s="5"/>
      <c r="X55" s="5"/>
      <c r="Y55" s="5"/>
      <c r="Z55" s="5"/>
      <c r="AA55" s="5"/>
      <c r="AB55" s="5"/>
      <c r="AC55" s="5"/>
      <c r="AD55" s="5"/>
    </row>
    <row r="56" spans="1:30" ht="16.5" customHeight="1">
      <c r="A56" s="32">
        <v>12</v>
      </c>
      <c r="B56" s="661" t="s">
        <v>311</v>
      </c>
      <c r="C56" s="199" t="s">
        <v>312</v>
      </c>
      <c r="D56" s="217" t="s">
        <v>194</v>
      </c>
      <c r="E56" s="269" t="s">
        <v>313</v>
      </c>
      <c r="F56" s="269" t="s">
        <v>161</v>
      </c>
      <c r="G56" s="390" t="s">
        <v>435</v>
      </c>
      <c r="H56" s="33"/>
      <c r="I56" s="33"/>
      <c r="J56" s="591"/>
      <c r="K56" s="33"/>
      <c r="L56" s="33"/>
      <c r="M56" s="33"/>
      <c r="N56" s="33"/>
      <c r="O56" s="33"/>
      <c r="P56" s="33"/>
      <c r="Q56" s="33"/>
      <c r="R56" s="48">
        <f t="shared" ref="R56:R85" si="5">COUNTIF(H56:Q56,"X")</f>
        <v>0</v>
      </c>
      <c r="S56" s="357">
        <f t="shared" si="1"/>
        <v>0</v>
      </c>
      <c r="T56" s="222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6.5" customHeight="1">
      <c r="A57" s="32">
        <v>13</v>
      </c>
      <c r="B57" s="661" t="s">
        <v>314</v>
      </c>
      <c r="C57" s="199" t="s">
        <v>315</v>
      </c>
      <c r="D57" s="217" t="s">
        <v>194</v>
      </c>
      <c r="E57" s="269" t="s">
        <v>316</v>
      </c>
      <c r="F57" s="269" t="s">
        <v>161</v>
      </c>
      <c r="G57" s="390" t="s">
        <v>435</v>
      </c>
      <c r="H57" s="33"/>
      <c r="I57" s="33"/>
      <c r="J57" s="589"/>
      <c r="K57" s="33"/>
      <c r="L57" s="33"/>
      <c r="M57" s="33"/>
      <c r="N57" s="33"/>
      <c r="O57" s="33"/>
      <c r="P57" s="33"/>
      <c r="Q57" s="33"/>
      <c r="R57" s="48">
        <f t="shared" si="5"/>
        <v>0</v>
      </c>
      <c r="S57" s="357">
        <f t="shared" si="1"/>
        <v>0</v>
      </c>
      <c r="T57" s="221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6.5" customHeight="1">
      <c r="A58" s="32">
        <v>14</v>
      </c>
      <c r="B58" s="661" t="s">
        <v>317</v>
      </c>
      <c r="C58" s="199" t="s">
        <v>318</v>
      </c>
      <c r="D58" s="217" t="s">
        <v>319</v>
      </c>
      <c r="E58" s="269" t="s">
        <v>320</v>
      </c>
      <c r="F58" s="269" t="s">
        <v>161</v>
      </c>
      <c r="G58" s="390" t="s">
        <v>435</v>
      </c>
      <c r="H58" s="33"/>
      <c r="I58" s="33"/>
      <c r="J58" s="589"/>
      <c r="K58" s="33"/>
      <c r="L58" s="33"/>
      <c r="M58" s="33"/>
      <c r="N58" s="33"/>
      <c r="O58" s="33"/>
      <c r="P58" s="33"/>
      <c r="Q58" s="33"/>
      <c r="R58" s="48">
        <f t="shared" si="5"/>
        <v>0</v>
      </c>
      <c r="S58" s="357">
        <f t="shared" si="1"/>
        <v>0</v>
      </c>
      <c r="T58" s="221"/>
      <c r="U58" s="44"/>
      <c r="V58" s="5"/>
      <c r="W58" s="5"/>
      <c r="X58" s="5"/>
      <c r="Y58" s="5"/>
      <c r="Z58" s="5"/>
      <c r="AA58" s="5"/>
      <c r="AB58" s="5"/>
      <c r="AC58" s="5"/>
      <c r="AD58" s="5"/>
    </row>
    <row r="59" spans="1:30" ht="16.5" customHeight="1">
      <c r="A59" s="32">
        <v>15</v>
      </c>
      <c r="B59" s="661" t="s">
        <v>321</v>
      </c>
      <c r="C59" s="199" t="s">
        <v>318</v>
      </c>
      <c r="D59" s="217" t="s">
        <v>322</v>
      </c>
      <c r="E59" s="269" t="s">
        <v>323</v>
      </c>
      <c r="F59" s="269" t="s">
        <v>161</v>
      </c>
      <c r="G59" s="390" t="s">
        <v>435</v>
      </c>
      <c r="H59" s="33"/>
      <c r="I59" s="33"/>
      <c r="J59" s="589"/>
      <c r="K59" s="33"/>
      <c r="L59" s="33"/>
      <c r="M59" s="33"/>
      <c r="N59" s="33"/>
      <c r="O59" s="33"/>
      <c r="P59" s="33"/>
      <c r="Q59" s="33"/>
      <c r="R59" s="48">
        <f t="shared" si="5"/>
        <v>0</v>
      </c>
      <c r="S59" s="357">
        <f t="shared" si="1"/>
        <v>0</v>
      </c>
      <c r="T59" s="221"/>
      <c r="U59" s="44"/>
      <c r="V59" s="5"/>
      <c r="W59" s="5"/>
      <c r="X59" s="5"/>
      <c r="Y59" s="5"/>
      <c r="Z59" s="5"/>
      <c r="AA59" s="5"/>
      <c r="AB59" s="5"/>
      <c r="AC59" s="5"/>
      <c r="AD59" s="5"/>
    </row>
    <row r="60" spans="1:30" ht="16.5" customHeight="1">
      <c r="A60" s="32">
        <v>16</v>
      </c>
      <c r="B60" s="665" t="s">
        <v>324</v>
      </c>
      <c r="C60" s="180" t="s">
        <v>325</v>
      </c>
      <c r="D60" s="217" t="s">
        <v>233</v>
      </c>
      <c r="E60" s="190" t="s">
        <v>326</v>
      </c>
      <c r="F60" s="190" t="s">
        <v>161</v>
      </c>
      <c r="G60" s="390" t="s">
        <v>435</v>
      </c>
      <c r="H60" s="33"/>
      <c r="I60" s="33"/>
      <c r="J60" s="589"/>
      <c r="K60" s="33"/>
      <c r="L60" s="33"/>
      <c r="M60" s="33"/>
      <c r="N60" s="33"/>
      <c r="O60" s="33"/>
      <c r="P60" s="33"/>
      <c r="Q60" s="33"/>
      <c r="R60" s="48">
        <f t="shared" si="5"/>
        <v>0</v>
      </c>
      <c r="S60" s="357">
        <f t="shared" si="1"/>
        <v>0</v>
      </c>
      <c r="T60" s="221"/>
      <c r="U60" s="44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32">
        <v>17</v>
      </c>
      <c r="B61" s="661" t="s">
        <v>327</v>
      </c>
      <c r="C61" s="199" t="s">
        <v>328</v>
      </c>
      <c r="D61" s="217" t="s">
        <v>233</v>
      </c>
      <c r="E61" s="269" t="s">
        <v>329</v>
      </c>
      <c r="F61" s="269" t="s">
        <v>161</v>
      </c>
      <c r="G61" s="390" t="s">
        <v>435</v>
      </c>
      <c r="H61" s="33"/>
      <c r="I61" s="33"/>
      <c r="J61" s="589"/>
      <c r="K61" s="33"/>
      <c r="L61" s="33"/>
      <c r="M61" s="33"/>
      <c r="N61" s="33"/>
      <c r="O61" s="33"/>
      <c r="P61" s="33"/>
      <c r="Q61" s="33"/>
      <c r="R61" s="48">
        <f t="shared" si="5"/>
        <v>0</v>
      </c>
      <c r="S61" s="357">
        <f t="shared" si="1"/>
        <v>0</v>
      </c>
      <c r="T61" s="221"/>
      <c r="U61" s="44"/>
      <c r="V61" s="5"/>
      <c r="W61" s="5"/>
      <c r="X61" s="5"/>
      <c r="Y61" s="5"/>
      <c r="Z61" s="5"/>
      <c r="AA61" s="5"/>
      <c r="AB61" s="5"/>
      <c r="AC61" s="5"/>
      <c r="AD61" s="5"/>
    </row>
    <row r="62" spans="1:30" ht="15.75" customHeight="1">
      <c r="A62" s="32">
        <v>18</v>
      </c>
      <c r="B62" s="665" t="s">
        <v>330</v>
      </c>
      <c r="C62" s="180" t="s">
        <v>331</v>
      </c>
      <c r="D62" s="217" t="s">
        <v>332</v>
      </c>
      <c r="E62" s="190" t="s">
        <v>333</v>
      </c>
      <c r="F62" s="190" t="s">
        <v>161</v>
      </c>
      <c r="G62" s="390" t="s">
        <v>435</v>
      </c>
      <c r="H62" s="33"/>
      <c r="I62" s="33"/>
      <c r="J62" s="589"/>
      <c r="K62" s="33"/>
      <c r="L62" s="33"/>
      <c r="M62" s="33"/>
      <c r="N62" s="33"/>
      <c r="O62" s="33"/>
      <c r="P62" s="33"/>
      <c r="Q62" s="33"/>
      <c r="R62" s="48">
        <f t="shared" si="5"/>
        <v>0</v>
      </c>
      <c r="S62" s="357">
        <f t="shared" si="1"/>
        <v>0</v>
      </c>
      <c r="T62" s="222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5.75" customHeight="1">
      <c r="A63" s="32">
        <v>19</v>
      </c>
      <c r="B63" s="665" t="s">
        <v>334</v>
      </c>
      <c r="C63" s="180" t="s">
        <v>335</v>
      </c>
      <c r="D63" s="217" t="s">
        <v>255</v>
      </c>
      <c r="E63" s="190" t="s">
        <v>336</v>
      </c>
      <c r="F63" s="190" t="s">
        <v>161</v>
      </c>
      <c r="G63" s="390" t="s">
        <v>435</v>
      </c>
      <c r="H63" s="33"/>
      <c r="I63" s="33"/>
      <c r="J63" s="589"/>
      <c r="K63" s="33"/>
      <c r="L63" s="33"/>
      <c r="M63" s="33"/>
      <c r="N63" s="33"/>
      <c r="O63" s="33"/>
      <c r="P63" s="33"/>
      <c r="Q63" s="33"/>
      <c r="R63" s="48">
        <f t="shared" si="5"/>
        <v>0</v>
      </c>
      <c r="S63" s="357">
        <f t="shared" si="1"/>
        <v>0</v>
      </c>
      <c r="T63" s="221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5.75" customHeight="1">
      <c r="A64" s="32">
        <v>20</v>
      </c>
      <c r="B64" s="665" t="s">
        <v>337</v>
      </c>
      <c r="C64" s="180" t="s">
        <v>338</v>
      </c>
      <c r="D64" s="217" t="s">
        <v>339</v>
      </c>
      <c r="E64" s="190" t="s">
        <v>340</v>
      </c>
      <c r="F64" s="190" t="s">
        <v>161</v>
      </c>
      <c r="G64" s="390" t="s">
        <v>435</v>
      </c>
      <c r="H64" s="33"/>
      <c r="I64" s="33"/>
      <c r="J64" s="589"/>
      <c r="K64" s="33"/>
      <c r="L64" s="33"/>
      <c r="M64" s="33"/>
      <c r="N64" s="33"/>
      <c r="O64" s="33"/>
      <c r="P64" s="33"/>
      <c r="Q64" s="33"/>
      <c r="R64" s="48">
        <f t="shared" si="5"/>
        <v>0</v>
      </c>
      <c r="S64" s="357">
        <f t="shared" si="1"/>
        <v>0</v>
      </c>
      <c r="T64" s="221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5.75" customHeight="1">
      <c r="A65" s="32">
        <v>21</v>
      </c>
      <c r="B65" s="665" t="s">
        <v>341</v>
      </c>
      <c r="C65" s="180" t="s">
        <v>342</v>
      </c>
      <c r="D65" s="217" t="s">
        <v>343</v>
      </c>
      <c r="E65" s="190" t="s">
        <v>344</v>
      </c>
      <c r="F65" s="190" t="s">
        <v>161</v>
      </c>
      <c r="G65" s="390" t="s">
        <v>435</v>
      </c>
      <c r="H65" s="33"/>
      <c r="I65" s="33"/>
      <c r="J65" s="589"/>
      <c r="K65" s="33"/>
      <c r="L65" s="33"/>
      <c r="M65" s="33"/>
      <c r="N65" s="33"/>
      <c r="O65" s="33"/>
      <c r="P65" s="33"/>
      <c r="Q65" s="33"/>
      <c r="R65" s="48">
        <f t="shared" si="5"/>
        <v>0</v>
      </c>
      <c r="S65" s="357">
        <f t="shared" si="1"/>
        <v>0</v>
      </c>
      <c r="T65" s="221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5.75" customHeight="1">
      <c r="A66" s="32">
        <v>22</v>
      </c>
      <c r="B66" s="661" t="s">
        <v>345</v>
      </c>
      <c r="C66" s="199" t="s">
        <v>346</v>
      </c>
      <c r="D66" s="217" t="s">
        <v>259</v>
      </c>
      <c r="E66" s="269" t="s">
        <v>347</v>
      </c>
      <c r="F66" s="269" t="s">
        <v>161</v>
      </c>
      <c r="G66" s="390" t="s">
        <v>435</v>
      </c>
      <c r="H66" s="33"/>
      <c r="I66" s="33"/>
      <c r="J66" s="589"/>
      <c r="K66" s="33"/>
      <c r="L66" s="33"/>
      <c r="M66" s="33"/>
      <c r="N66" s="33"/>
      <c r="O66" s="33"/>
      <c r="P66" s="33"/>
      <c r="Q66" s="33"/>
      <c r="R66" s="48">
        <f t="shared" si="5"/>
        <v>0</v>
      </c>
      <c r="S66" s="357">
        <f t="shared" si="1"/>
        <v>0</v>
      </c>
      <c r="T66" s="221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5.75" customHeight="1">
      <c r="A67" s="32">
        <v>23</v>
      </c>
      <c r="B67" s="665" t="s">
        <v>348</v>
      </c>
      <c r="C67" s="180" t="s">
        <v>349</v>
      </c>
      <c r="D67" s="217" t="s">
        <v>350</v>
      </c>
      <c r="E67" s="190" t="s">
        <v>351</v>
      </c>
      <c r="F67" s="190" t="s">
        <v>161</v>
      </c>
      <c r="G67" s="390" t="s">
        <v>435</v>
      </c>
      <c r="H67" s="33"/>
      <c r="I67" s="33"/>
      <c r="J67" s="589"/>
      <c r="K67" s="33"/>
      <c r="L67" s="33"/>
      <c r="M67" s="33"/>
      <c r="N67" s="33"/>
      <c r="O67" s="33"/>
      <c r="P67" s="33"/>
      <c r="Q67" s="33"/>
      <c r="R67" s="48">
        <f t="shared" si="5"/>
        <v>0</v>
      </c>
      <c r="S67" s="357">
        <f t="shared" si="1"/>
        <v>0</v>
      </c>
      <c r="T67" s="221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7.25" customHeight="1">
      <c r="A68" s="32">
        <v>24</v>
      </c>
      <c r="B68" s="665" t="s">
        <v>352</v>
      </c>
      <c r="C68" s="180" t="s">
        <v>353</v>
      </c>
      <c r="D68" s="217" t="s">
        <v>354</v>
      </c>
      <c r="E68" s="190" t="s">
        <v>355</v>
      </c>
      <c r="F68" s="190" t="s">
        <v>161</v>
      </c>
      <c r="G68" s="390" t="s">
        <v>435</v>
      </c>
      <c r="H68" s="33"/>
      <c r="I68" s="33"/>
      <c r="J68" s="589"/>
      <c r="K68" s="33"/>
      <c r="L68" s="33"/>
      <c r="M68" s="33"/>
      <c r="N68" s="33"/>
      <c r="O68" s="33"/>
      <c r="P68" s="33"/>
      <c r="Q68" s="33"/>
      <c r="R68" s="48">
        <f t="shared" si="5"/>
        <v>0</v>
      </c>
      <c r="S68" s="357">
        <f t="shared" si="1"/>
        <v>0</v>
      </c>
      <c r="T68" s="221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7.25" customHeight="1">
      <c r="A69" s="32">
        <v>25</v>
      </c>
      <c r="B69" s="665" t="s">
        <v>356</v>
      </c>
      <c r="C69" s="180" t="s">
        <v>357</v>
      </c>
      <c r="D69" s="217" t="s">
        <v>354</v>
      </c>
      <c r="E69" s="190" t="s">
        <v>358</v>
      </c>
      <c r="F69" s="190" t="s">
        <v>161</v>
      </c>
      <c r="G69" s="390" t="s">
        <v>435</v>
      </c>
      <c r="H69" s="33"/>
      <c r="I69" s="223"/>
      <c r="J69" s="589"/>
      <c r="K69" s="223"/>
      <c r="L69" s="33"/>
      <c r="M69" s="33"/>
      <c r="N69" s="33"/>
      <c r="O69" s="33"/>
      <c r="P69" s="33"/>
      <c r="Q69" s="33"/>
      <c r="R69" s="48">
        <f t="shared" si="5"/>
        <v>0</v>
      </c>
      <c r="S69" s="357">
        <f t="shared" si="1"/>
        <v>0</v>
      </c>
      <c r="T69" s="221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7.25" customHeight="1">
      <c r="A70" s="32">
        <v>26</v>
      </c>
      <c r="B70" s="661" t="s">
        <v>359</v>
      </c>
      <c r="C70" s="199" t="s">
        <v>297</v>
      </c>
      <c r="D70" s="217" t="s">
        <v>360</v>
      </c>
      <c r="E70" s="269" t="s">
        <v>361</v>
      </c>
      <c r="F70" s="269" t="s">
        <v>161</v>
      </c>
      <c r="G70" s="390" t="s">
        <v>435</v>
      </c>
      <c r="H70" s="33"/>
      <c r="I70" s="223"/>
      <c r="J70" s="589"/>
      <c r="K70" s="223"/>
      <c r="L70" s="33"/>
      <c r="M70" s="33"/>
      <c r="N70" s="33"/>
      <c r="O70" s="33"/>
      <c r="P70" s="33"/>
      <c r="Q70" s="33"/>
      <c r="R70" s="48">
        <f t="shared" si="5"/>
        <v>0</v>
      </c>
      <c r="S70" s="357">
        <f t="shared" si="1"/>
        <v>0</v>
      </c>
      <c r="T70" s="221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5.75" customHeight="1">
      <c r="A71" s="32">
        <v>27</v>
      </c>
      <c r="B71" s="665" t="s">
        <v>362</v>
      </c>
      <c r="C71" s="180" t="s">
        <v>363</v>
      </c>
      <c r="D71" s="217" t="s">
        <v>364</v>
      </c>
      <c r="E71" s="190" t="s">
        <v>155</v>
      </c>
      <c r="F71" s="190" t="s">
        <v>161</v>
      </c>
      <c r="G71" s="390" t="s">
        <v>435</v>
      </c>
      <c r="H71" s="33"/>
      <c r="I71" s="223"/>
      <c r="J71" s="589"/>
      <c r="K71" s="223"/>
      <c r="L71" s="33"/>
      <c r="M71" s="33"/>
      <c r="N71" s="33"/>
      <c r="O71" s="33"/>
      <c r="P71" s="33"/>
      <c r="Q71" s="33"/>
      <c r="R71" s="48">
        <f t="shared" si="5"/>
        <v>0</v>
      </c>
      <c r="S71" s="357">
        <f t="shared" si="1"/>
        <v>0</v>
      </c>
      <c r="T71" s="222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5.75" customHeight="1" thickBot="1">
      <c r="A72" s="59">
        <v>28</v>
      </c>
      <c r="B72" s="666" t="s">
        <v>365</v>
      </c>
      <c r="C72" s="273" t="s">
        <v>366</v>
      </c>
      <c r="D72" s="271" t="s">
        <v>367</v>
      </c>
      <c r="E72" s="274" t="s">
        <v>368</v>
      </c>
      <c r="F72" s="274" t="s">
        <v>161</v>
      </c>
      <c r="G72" s="391" t="s">
        <v>435</v>
      </c>
      <c r="H72" s="191"/>
      <c r="I72" s="288"/>
      <c r="J72" s="590"/>
      <c r="K72" s="288"/>
      <c r="L72" s="191"/>
      <c r="M72" s="191"/>
      <c r="N72" s="191"/>
      <c r="O72" s="191"/>
      <c r="P72" s="191"/>
      <c r="Q72" s="191"/>
      <c r="R72" s="286">
        <f t="shared" si="5"/>
        <v>0</v>
      </c>
      <c r="S72" s="493">
        <f t="shared" si="1"/>
        <v>0</v>
      </c>
      <c r="T72" s="393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5.75" customHeight="1">
      <c r="A73" s="23">
        <v>1</v>
      </c>
      <c r="B73" s="660" t="s">
        <v>369</v>
      </c>
      <c r="C73" s="200" t="s">
        <v>370</v>
      </c>
      <c r="D73" s="216" t="s">
        <v>154</v>
      </c>
      <c r="E73" s="268" t="s">
        <v>371</v>
      </c>
      <c r="F73" s="268" t="s">
        <v>161</v>
      </c>
      <c r="G73" s="389" t="s">
        <v>436</v>
      </c>
      <c r="H73" s="24"/>
      <c r="I73" s="289"/>
      <c r="J73" s="588"/>
      <c r="K73" s="289"/>
      <c r="L73" s="657"/>
      <c r="M73" s="657"/>
      <c r="N73" s="657"/>
      <c r="O73" s="657"/>
      <c r="P73" s="657"/>
      <c r="Q73" s="657"/>
      <c r="R73" s="218">
        <f t="shared" si="5"/>
        <v>0</v>
      </c>
      <c r="S73" s="236">
        <f t="shared" si="1"/>
        <v>0</v>
      </c>
      <c r="T73" s="219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5.75" customHeight="1">
      <c r="A74" s="651">
        <v>2</v>
      </c>
      <c r="B74" s="664" t="s">
        <v>372</v>
      </c>
      <c r="C74" s="655" t="s">
        <v>373</v>
      </c>
      <c r="D74" s="656" t="s">
        <v>374</v>
      </c>
      <c r="E74" s="654" t="s">
        <v>375</v>
      </c>
      <c r="F74" s="654" t="s">
        <v>156</v>
      </c>
      <c r="G74" s="644" t="s">
        <v>436</v>
      </c>
      <c r="H74" s="312"/>
      <c r="I74" s="536"/>
      <c r="J74" s="536"/>
      <c r="K74" s="536"/>
      <c r="L74" s="537"/>
      <c r="M74" s="537"/>
      <c r="N74" s="537"/>
      <c r="O74" s="537"/>
      <c r="P74" s="537"/>
      <c r="Q74" s="537"/>
      <c r="R74" s="538">
        <f t="shared" si="5"/>
        <v>0</v>
      </c>
      <c r="S74" s="494">
        <f t="shared" si="1"/>
        <v>0</v>
      </c>
      <c r="T74" s="539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5.75" customHeight="1">
      <c r="A75" s="59">
        <v>3</v>
      </c>
      <c r="B75" s="665" t="s">
        <v>376</v>
      </c>
      <c r="C75" s="180" t="s">
        <v>377</v>
      </c>
      <c r="D75" s="217" t="s">
        <v>378</v>
      </c>
      <c r="E75" s="190" t="s">
        <v>379</v>
      </c>
      <c r="F75" s="190" t="s">
        <v>156</v>
      </c>
      <c r="G75" s="390" t="s">
        <v>436</v>
      </c>
      <c r="H75" s="33"/>
      <c r="I75" s="587"/>
      <c r="J75" s="223"/>
      <c r="K75" s="223"/>
      <c r="L75" s="224"/>
      <c r="M75" s="224"/>
      <c r="N75" s="224"/>
      <c r="O75" s="224"/>
      <c r="P75" s="224"/>
      <c r="Q75" s="224"/>
      <c r="R75" s="48">
        <f t="shared" si="5"/>
        <v>0</v>
      </c>
      <c r="S75" s="357">
        <f t="shared" si="1"/>
        <v>0</v>
      </c>
      <c r="T75" s="222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5.75" customHeight="1">
      <c r="A76" s="59">
        <v>4</v>
      </c>
      <c r="B76" s="665" t="s">
        <v>380</v>
      </c>
      <c r="C76" s="180" t="s">
        <v>381</v>
      </c>
      <c r="D76" s="217" t="s">
        <v>382</v>
      </c>
      <c r="E76" s="190" t="s">
        <v>383</v>
      </c>
      <c r="F76" s="190" t="s">
        <v>161</v>
      </c>
      <c r="G76" s="390" t="s">
        <v>436</v>
      </c>
      <c r="H76" s="33"/>
      <c r="I76" s="223"/>
      <c r="J76" s="223"/>
      <c r="K76" s="223"/>
      <c r="L76" s="224"/>
      <c r="M76" s="224"/>
      <c r="N76" s="224"/>
      <c r="O76" s="224"/>
      <c r="P76" s="224"/>
      <c r="Q76" s="224"/>
      <c r="R76" s="48">
        <f t="shared" si="5"/>
        <v>0</v>
      </c>
      <c r="S76" s="357">
        <f t="shared" si="1"/>
        <v>0</v>
      </c>
      <c r="T76" s="222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5.75" customHeight="1">
      <c r="A77" s="59">
        <v>5</v>
      </c>
      <c r="B77" s="665" t="s">
        <v>384</v>
      </c>
      <c r="C77" s="180" t="s">
        <v>385</v>
      </c>
      <c r="D77" s="217" t="s">
        <v>386</v>
      </c>
      <c r="E77" s="190" t="s">
        <v>387</v>
      </c>
      <c r="F77" s="190" t="s">
        <v>161</v>
      </c>
      <c r="G77" s="390" t="s">
        <v>436</v>
      </c>
      <c r="H77" s="33"/>
      <c r="I77" s="223"/>
      <c r="J77" s="223"/>
      <c r="K77" s="223"/>
      <c r="L77" s="224"/>
      <c r="M77" s="224"/>
      <c r="N77" s="224"/>
      <c r="O77" s="224"/>
      <c r="P77" s="224"/>
      <c r="Q77" s="224"/>
      <c r="R77" s="48">
        <f t="shared" si="5"/>
        <v>0</v>
      </c>
      <c r="S77" s="357">
        <f t="shared" si="1"/>
        <v>0</v>
      </c>
      <c r="T77" s="221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5.75" customHeight="1">
      <c r="A78" s="59">
        <v>6</v>
      </c>
      <c r="B78" s="665" t="s">
        <v>388</v>
      </c>
      <c r="C78" s="180" t="s">
        <v>389</v>
      </c>
      <c r="D78" s="217" t="s">
        <v>390</v>
      </c>
      <c r="E78" s="190" t="s">
        <v>391</v>
      </c>
      <c r="F78" s="190" t="s">
        <v>161</v>
      </c>
      <c r="G78" s="390" t="s">
        <v>436</v>
      </c>
      <c r="H78" s="33"/>
      <c r="I78" s="223"/>
      <c r="J78" s="223"/>
      <c r="K78" s="223"/>
      <c r="L78" s="224"/>
      <c r="M78" s="224"/>
      <c r="N78" s="224"/>
      <c r="O78" s="224"/>
      <c r="P78" s="224"/>
      <c r="Q78" s="224"/>
      <c r="R78" s="48">
        <f t="shared" si="5"/>
        <v>0</v>
      </c>
      <c r="S78" s="357">
        <f t="shared" si="1"/>
        <v>0</v>
      </c>
      <c r="T78" s="221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5.75" customHeight="1">
      <c r="A79" s="59">
        <v>7</v>
      </c>
      <c r="B79" s="665" t="s">
        <v>392</v>
      </c>
      <c r="C79" s="66" t="s">
        <v>393</v>
      </c>
      <c r="D79" s="68" t="s">
        <v>183</v>
      </c>
      <c r="E79" s="285" t="s">
        <v>394</v>
      </c>
      <c r="F79" s="69" t="s">
        <v>161</v>
      </c>
      <c r="G79" s="390" t="s">
        <v>436</v>
      </c>
      <c r="H79" s="33"/>
      <c r="I79" s="33"/>
      <c r="J79" s="33"/>
      <c r="K79" s="33"/>
      <c r="L79" s="224"/>
      <c r="M79" s="224"/>
      <c r="N79" s="224"/>
      <c r="O79" s="224"/>
      <c r="P79" s="224"/>
      <c r="Q79" s="224"/>
      <c r="R79" s="48">
        <f t="shared" si="5"/>
        <v>0</v>
      </c>
      <c r="S79" s="357">
        <f t="shared" ref="S79:S91" si="6">IF(R79&gt;=9, 1,0)</f>
        <v>0</v>
      </c>
      <c r="T79" s="221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5.75" customHeight="1">
      <c r="A80" s="59">
        <v>8</v>
      </c>
      <c r="B80" s="665" t="s">
        <v>395</v>
      </c>
      <c r="C80" s="180" t="s">
        <v>396</v>
      </c>
      <c r="D80" s="217" t="s">
        <v>309</v>
      </c>
      <c r="E80" s="190" t="s">
        <v>397</v>
      </c>
      <c r="F80" s="190" t="s">
        <v>161</v>
      </c>
      <c r="G80" s="390" t="s">
        <v>436</v>
      </c>
      <c r="H80" s="33"/>
      <c r="I80" s="223"/>
      <c r="J80" s="223"/>
      <c r="K80" s="223"/>
      <c r="L80" s="224"/>
      <c r="M80" s="224"/>
      <c r="N80" s="224"/>
      <c r="O80" s="224"/>
      <c r="P80" s="224"/>
      <c r="Q80" s="224"/>
      <c r="R80" s="48">
        <f t="shared" si="5"/>
        <v>0</v>
      </c>
      <c r="S80" s="357">
        <f t="shared" si="6"/>
        <v>0</v>
      </c>
      <c r="T80" s="221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5.75" customHeight="1">
      <c r="A81" s="59">
        <v>9</v>
      </c>
      <c r="B81" s="665" t="s">
        <v>398</v>
      </c>
      <c r="C81" s="66" t="s">
        <v>399</v>
      </c>
      <c r="D81" s="68" t="s">
        <v>214</v>
      </c>
      <c r="E81" s="69" t="s">
        <v>400</v>
      </c>
      <c r="F81" s="269" t="s">
        <v>161</v>
      </c>
      <c r="G81" s="390" t="s">
        <v>436</v>
      </c>
      <c r="H81" s="33"/>
      <c r="I81" s="223"/>
      <c r="J81" s="223"/>
      <c r="K81" s="223"/>
      <c r="L81" s="224"/>
      <c r="M81" s="224"/>
      <c r="N81" s="224"/>
      <c r="O81" s="224"/>
      <c r="P81" s="224"/>
      <c r="Q81" s="224"/>
      <c r="R81" s="48">
        <f t="shared" si="5"/>
        <v>0</v>
      </c>
      <c r="S81" s="357">
        <f t="shared" si="6"/>
        <v>0</v>
      </c>
      <c r="T81" s="221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5.75" customHeight="1">
      <c r="A82" s="59">
        <v>10</v>
      </c>
      <c r="B82" s="665" t="s">
        <v>401</v>
      </c>
      <c r="C82" s="180" t="s">
        <v>402</v>
      </c>
      <c r="D82" s="217" t="s">
        <v>161</v>
      </c>
      <c r="E82" s="190" t="s">
        <v>403</v>
      </c>
      <c r="F82" s="190" t="s">
        <v>161</v>
      </c>
      <c r="G82" s="390" t="s">
        <v>436</v>
      </c>
      <c r="H82" s="33"/>
      <c r="I82" s="223"/>
      <c r="J82" s="223"/>
      <c r="K82" s="223"/>
      <c r="L82" s="224"/>
      <c r="M82" s="224"/>
      <c r="N82" s="224"/>
      <c r="O82" s="224"/>
      <c r="P82" s="224"/>
      <c r="Q82" s="224"/>
      <c r="R82" s="48">
        <f t="shared" si="5"/>
        <v>0</v>
      </c>
      <c r="S82" s="357">
        <f t="shared" si="6"/>
        <v>0</v>
      </c>
      <c r="T82" s="221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5.75" customHeight="1">
      <c r="A83" s="59">
        <v>11</v>
      </c>
      <c r="B83" s="665" t="s">
        <v>404</v>
      </c>
      <c r="C83" s="180" t="s">
        <v>405</v>
      </c>
      <c r="D83" s="217" t="s">
        <v>251</v>
      </c>
      <c r="E83" s="190" t="s">
        <v>406</v>
      </c>
      <c r="F83" s="190" t="s">
        <v>161</v>
      </c>
      <c r="G83" s="390" t="s">
        <v>436</v>
      </c>
      <c r="H83" s="33"/>
      <c r="I83" s="223"/>
      <c r="J83" s="223"/>
      <c r="K83" s="223"/>
      <c r="L83" s="224"/>
      <c r="M83" s="224"/>
      <c r="N83" s="224"/>
      <c r="O83" s="224"/>
      <c r="P83" s="224"/>
      <c r="Q83" s="224"/>
      <c r="R83" s="48">
        <f t="shared" si="5"/>
        <v>0</v>
      </c>
      <c r="S83" s="357">
        <f t="shared" si="6"/>
        <v>0</v>
      </c>
      <c r="T83" s="221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5.75" customHeight="1">
      <c r="A84" s="59">
        <v>12</v>
      </c>
      <c r="B84" s="665" t="s">
        <v>407</v>
      </c>
      <c r="C84" s="180" t="s">
        <v>408</v>
      </c>
      <c r="D84" s="217" t="s">
        <v>409</v>
      </c>
      <c r="E84" s="190" t="s">
        <v>410</v>
      </c>
      <c r="F84" s="190" t="s">
        <v>161</v>
      </c>
      <c r="G84" s="390" t="s">
        <v>436</v>
      </c>
      <c r="H84" s="33"/>
      <c r="I84" s="223"/>
      <c r="J84" s="223"/>
      <c r="K84" s="223"/>
      <c r="L84" s="593"/>
      <c r="M84" s="224"/>
      <c r="N84" s="224"/>
      <c r="O84" s="224"/>
      <c r="P84" s="224"/>
      <c r="Q84" s="224"/>
      <c r="R84" s="48">
        <f t="shared" si="5"/>
        <v>0</v>
      </c>
      <c r="S84" s="357">
        <f t="shared" si="6"/>
        <v>0</v>
      </c>
      <c r="T84" s="222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7.25" customHeight="1">
      <c r="A85" s="59">
        <v>13</v>
      </c>
      <c r="B85" s="665" t="s">
        <v>411</v>
      </c>
      <c r="C85" s="180" t="s">
        <v>412</v>
      </c>
      <c r="D85" s="217" t="s">
        <v>413</v>
      </c>
      <c r="E85" s="190" t="s">
        <v>414</v>
      </c>
      <c r="F85" s="190" t="s">
        <v>161</v>
      </c>
      <c r="G85" s="390" t="s">
        <v>436</v>
      </c>
      <c r="H85" s="33"/>
      <c r="I85" s="223"/>
      <c r="J85" s="223"/>
      <c r="K85" s="223"/>
      <c r="L85" s="224"/>
      <c r="M85" s="224"/>
      <c r="N85" s="224"/>
      <c r="O85" s="224"/>
      <c r="P85" s="224"/>
      <c r="Q85" s="224"/>
      <c r="R85" s="48">
        <f t="shared" si="5"/>
        <v>0</v>
      </c>
      <c r="S85" s="357">
        <f t="shared" si="6"/>
        <v>0</v>
      </c>
      <c r="T85" s="221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7.25" customHeight="1">
      <c r="A86" s="59">
        <v>14</v>
      </c>
      <c r="B86" s="665" t="s">
        <v>415</v>
      </c>
      <c r="C86" s="66" t="s">
        <v>416</v>
      </c>
      <c r="D86" s="68" t="s">
        <v>413</v>
      </c>
      <c r="E86" s="285" t="s">
        <v>417</v>
      </c>
      <c r="F86" s="69" t="s">
        <v>161</v>
      </c>
      <c r="G86" s="390" t="s">
        <v>436</v>
      </c>
      <c r="H86" s="33"/>
      <c r="I86" s="33"/>
      <c r="J86" s="33"/>
      <c r="K86" s="33"/>
      <c r="L86" s="224"/>
      <c r="M86" s="224"/>
      <c r="N86" s="224"/>
      <c r="O86" s="224"/>
      <c r="P86" s="224"/>
      <c r="Q86" s="224"/>
      <c r="R86" s="48">
        <f t="shared" ref="R86:R91" si="7">COUNTIF(H86:Q86,"X")</f>
        <v>0</v>
      </c>
      <c r="S86" s="357">
        <f t="shared" si="6"/>
        <v>0</v>
      </c>
      <c r="T86" s="221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59">
        <v>15</v>
      </c>
      <c r="B87" s="665" t="s">
        <v>418</v>
      </c>
      <c r="C87" s="180" t="s">
        <v>419</v>
      </c>
      <c r="D87" s="182" t="s">
        <v>413</v>
      </c>
      <c r="E87" s="190" t="s">
        <v>420</v>
      </c>
      <c r="F87" s="33" t="s">
        <v>161</v>
      </c>
      <c r="G87" s="390" t="s">
        <v>436</v>
      </c>
      <c r="H87" s="33"/>
      <c r="I87" s="33"/>
      <c r="J87" s="33"/>
      <c r="K87" s="33"/>
      <c r="L87" s="224"/>
      <c r="M87" s="224"/>
      <c r="N87" s="224"/>
      <c r="O87" s="224"/>
      <c r="P87" s="224"/>
      <c r="Q87" s="224"/>
      <c r="R87" s="48">
        <f t="shared" si="7"/>
        <v>0</v>
      </c>
      <c r="S87" s="357">
        <f t="shared" si="6"/>
        <v>0</v>
      </c>
      <c r="T87" s="222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5.75" customHeight="1">
      <c r="A88" s="59">
        <v>16</v>
      </c>
      <c r="B88" s="665" t="s">
        <v>421</v>
      </c>
      <c r="C88" s="180" t="s">
        <v>422</v>
      </c>
      <c r="D88" s="217" t="s">
        <v>339</v>
      </c>
      <c r="E88" s="190" t="s">
        <v>423</v>
      </c>
      <c r="F88" s="190" t="s">
        <v>161</v>
      </c>
      <c r="G88" s="390" t="s">
        <v>436</v>
      </c>
      <c r="H88" s="33"/>
      <c r="I88" s="223"/>
      <c r="J88" s="223"/>
      <c r="K88" s="223"/>
      <c r="L88" s="593"/>
      <c r="M88" s="224"/>
      <c r="N88" s="224"/>
      <c r="O88" s="224"/>
      <c r="P88" s="224"/>
      <c r="Q88" s="224"/>
      <c r="R88" s="48">
        <f t="shared" si="7"/>
        <v>0</v>
      </c>
      <c r="S88" s="357">
        <f t="shared" si="6"/>
        <v>0</v>
      </c>
      <c r="T88" s="222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5.75" customHeight="1">
      <c r="A89" s="59">
        <v>17</v>
      </c>
      <c r="B89" s="665" t="s">
        <v>424</v>
      </c>
      <c r="C89" s="180" t="s">
        <v>425</v>
      </c>
      <c r="D89" s="217" t="s">
        <v>426</v>
      </c>
      <c r="E89" s="190" t="s">
        <v>267</v>
      </c>
      <c r="F89" s="190" t="s">
        <v>161</v>
      </c>
      <c r="G89" s="390" t="s">
        <v>436</v>
      </c>
      <c r="H89" s="33"/>
      <c r="I89" s="223"/>
      <c r="J89" s="223"/>
      <c r="K89" s="223"/>
      <c r="L89" s="224"/>
      <c r="M89" s="224"/>
      <c r="N89" s="224"/>
      <c r="O89" s="224"/>
      <c r="P89" s="224"/>
      <c r="Q89" s="224"/>
      <c r="R89" s="48">
        <f t="shared" si="7"/>
        <v>0</v>
      </c>
      <c r="S89" s="357">
        <f t="shared" si="6"/>
        <v>0</v>
      </c>
      <c r="T89" s="222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5.75" customHeight="1">
      <c r="A90" s="59">
        <v>18</v>
      </c>
      <c r="B90" s="665" t="s">
        <v>427</v>
      </c>
      <c r="C90" s="180" t="s">
        <v>428</v>
      </c>
      <c r="D90" s="217" t="s">
        <v>367</v>
      </c>
      <c r="E90" s="190" t="s">
        <v>429</v>
      </c>
      <c r="F90" s="190" t="s">
        <v>161</v>
      </c>
      <c r="G90" s="390" t="s">
        <v>436</v>
      </c>
      <c r="H90" s="33"/>
      <c r="I90" s="587"/>
      <c r="J90" s="223"/>
      <c r="K90" s="223"/>
      <c r="L90" s="224"/>
      <c r="M90" s="224"/>
      <c r="N90" s="224"/>
      <c r="O90" s="224"/>
      <c r="P90" s="224"/>
      <c r="Q90" s="224"/>
      <c r="R90" s="48">
        <f t="shared" si="7"/>
        <v>0</v>
      </c>
      <c r="S90" s="357">
        <f t="shared" si="6"/>
        <v>0</v>
      </c>
      <c r="T90" s="222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5.75" customHeight="1">
      <c r="A91" s="59">
        <v>19</v>
      </c>
      <c r="B91" s="665" t="s">
        <v>430</v>
      </c>
      <c r="C91" s="180" t="s">
        <v>431</v>
      </c>
      <c r="D91" s="217" t="s">
        <v>432</v>
      </c>
      <c r="E91" s="190" t="s">
        <v>433</v>
      </c>
      <c r="F91" s="190" t="s">
        <v>161</v>
      </c>
      <c r="G91" s="390" t="s">
        <v>436</v>
      </c>
      <c r="H91" s="33"/>
      <c r="I91" s="309"/>
      <c r="J91" s="223"/>
      <c r="K91" s="223"/>
      <c r="L91" s="224"/>
      <c r="M91" s="224"/>
      <c r="N91" s="224"/>
      <c r="O91" s="224"/>
      <c r="P91" s="224"/>
      <c r="Q91" s="224"/>
      <c r="R91" s="48">
        <f t="shared" si="7"/>
        <v>0</v>
      </c>
      <c r="S91" s="357">
        <f t="shared" si="6"/>
        <v>0</v>
      </c>
      <c r="T91" s="222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5.75" customHeight="1">
      <c r="A92" s="32"/>
      <c r="B92" s="665"/>
      <c r="C92" s="180"/>
      <c r="D92" s="217"/>
      <c r="E92" s="190"/>
      <c r="F92" s="190"/>
      <c r="G92" s="390"/>
      <c r="H92" s="33"/>
      <c r="I92" s="33"/>
      <c r="J92" s="33"/>
      <c r="K92" s="33"/>
      <c r="L92" s="593"/>
      <c r="M92" s="224"/>
      <c r="N92" s="224"/>
      <c r="O92" s="224"/>
      <c r="P92" s="224"/>
      <c r="Q92" s="224"/>
      <c r="R92" s="48"/>
      <c r="S92" s="357"/>
      <c r="T92" s="222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5.75" customHeight="1">
      <c r="A93" s="32"/>
      <c r="B93" s="666"/>
      <c r="C93" s="276"/>
      <c r="D93" s="278"/>
      <c r="E93" s="358"/>
      <c r="F93" s="387"/>
      <c r="G93" s="391"/>
      <c r="H93" s="33"/>
      <c r="I93" s="223"/>
      <c r="J93" s="223"/>
      <c r="K93" s="223"/>
      <c r="L93" s="224"/>
      <c r="M93" s="224"/>
      <c r="N93" s="224"/>
      <c r="O93" s="224"/>
      <c r="P93" s="224"/>
      <c r="Q93" s="224"/>
      <c r="R93" s="48"/>
      <c r="S93" s="357"/>
      <c r="T93" s="393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5.75" customHeight="1">
      <c r="A94" s="32"/>
      <c r="B94" s="666"/>
      <c r="C94" s="66"/>
      <c r="D94" s="68"/>
      <c r="E94" s="69"/>
      <c r="F94" s="69"/>
      <c r="G94" s="390"/>
      <c r="H94" s="33"/>
      <c r="I94" s="223"/>
      <c r="J94" s="223"/>
      <c r="K94" s="223"/>
      <c r="L94" s="224"/>
      <c r="M94" s="224"/>
      <c r="N94" s="224"/>
      <c r="O94" s="224"/>
      <c r="P94" s="224"/>
      <c r="Q94" s="224"/>
      <c r="R94" s="48"/>
      <c r="S94" s="357"/>
      <c r="T94" s="287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5.75" customHeight="1">
      <c r="A95" s="32"/>
      <c r="B95" s="665"/>
      <c r="C95" s="180"/>
      <c r="D95" s="217"/>
      <c r="E95" s="190"/>
      <c r="F95" s="190"/>
      <c r="G95" s="390"/>
      <c r="H95" s="191"/>
      <c r="I95" s="288"/>
      <c r="J95" s="288"/>
      <c r="K95" s="288"/>
      <c r="L95" s="224"/>
      <c r="M95" s="224"/>
      <c r="N95" s="224"/>
      <c r="O95" s="224"/>
      <c r="P95" s="224"/>
      <c r="Q95" s="224"/>
      <c r="R95" s="286"/>
      <c r="S95" s="493"/>
      <c r="T95" s="452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5.75" customHeight="1">
      <c r="A96" s="32"/>
      <c r="B96" s="665"/>
      <c r="C96" s="180"/>
      <c r="D96" s="217"/>
      <c r="E96" s="190"/>
      <c r="F96" s="190"/>
      <c r="G96" s="390"/>
      <c r="H96" s="33"/>
      <c r="I96" s="223"/>
      <c r="J96" s="33"/>
      <c r="K96" s="33"/>
      <c r="L96" s="224"/>
      <c r="M96" s="224"/>
      <c r="N96" s="224"/>
      <c r="O96" s="224"/>
      <c r="P96" s="224"/>
      <c r="Q96" s="224"/>
      <c r="R96" s="48"/>
      <c r="S96" s="357"/>
      <c r="T96" s="221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5.75" customHeight="1">
      <c r="A97" s="32"/>
      <c r="B97" s="665"/>
      <c r="C97" s="180"/>
      <c r="D97" s="217"/>
      <c r="E97" s="190"/>
      <c r="F97" s="190"/>
      <c r="G97" s="390"/>
      <c r="H97" s="33"/>
      <c r="I97" s="33"/>
      <c r="J97" s="33"/>
      <c r="K97" s="312"/>
      <c r="L97" s="224"/>
      <c r="M97" s="224"/>
      <c r="N97" s="224"/>
      <c r="O97" s="224"/>
      <c r="P97" s="224"/>
      <c r="Q97" s="224"/>
      <c r="R97" s="48"/>
      <c r="S97" s="357"/>
      <c r="T97" s="221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5.75" customHeight="1">
      <c r="A98" s="59"/>
      <c r="B98" s="666"/>
      <c r="C98" s="273"/>
      <c r="D98" s="217"/>
      <c r="E98" s="190"/>
      <c r="F98" s="274"/>
      <c r="G98" s="391"/>
      <c r="H98" s="33"/>
      <c r="I98" s="33"/>
      <c r="J98" s="33"/>
      <c r="K98" s="312"/>
      <c r="L98" s="224"/>
      <c r="M98" s="224"/>
      <c r="N98" s="224"/>
      <c r="O98" s="224"/>
      <c r="P98" s="224"/>
      <c r="Q98" s="224"/>
      <c r="R98" s="48"/>
      <c r="S98" s="357"/>
      <c r="T98" s="221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5.75" customHeight="1">
      <c r="A99" s="59"/>
      <c r="B99" s="662"/>
      <c r="C99" s="270"/>
      <c r="D99" s="217"/>
      <c r="E99" s="190"/>
      <c r="F99" s="272"/>
      <c r="G99" s="391"/>
      <c r="H99" s="33"/>
      <c r="I99" s="33"/>
      <c r="J99" s="33"/>
      <c r="K99" s="312"/>
      <c r="L99" s="224"/>
      <c r="M99" s="224"/>
      <c r="N99" s="224"/>
      <c r="O99" s="224"/>
      <c r="P99" s="224"/>
      <c r="Q99" s="224"/>
      <c r="R99" s="48"/>
      <c r="S99" s="357"/>
      <c r="T99" s="221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5.75" customHeight="1">
      <c r="A100" s="32"/>
      <c r="B100" s="665"/>
      <c r="C100" s="180"/>
      <c r="D100" s="217"/>
      <c r="E100" s="190"/>
      <c r="F100" s="190"/>
      <c r="G100" s="453"/>
      <c r="H100" s="33"/>
      <c r="I100" s="33"/>
      <c r="J100" s="33"/>
      <c r="K100" s="312"/>
      <c r="L100" s="224"/>
      <c r="M100" s="224"/>
      <c r="N100" s="224"/>
      <c r="O100" s="224"/>
      <c r="P100" s="224"/>
      <c r="Q100" s="224"/>
      <c r="R100" s="48"/>
      <c r="S100" s="357"/>
      <c r="T100" s="221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5.75" customHeight="1">
      <c r="A101" s="32"/>
      <c r="B101" s="665"/>
      <c r="C101" s="66"/>
      <c r="D101" s="68"/>
      <c r="E101" s="69"/>
      <c r="F101" s="69"/>
      <c r="G101" s="454"/>
      <c r="H101" s="223"/>
      <c r="I101" s="33"/>
      <c r="J101" s="33"/>
      <c r="K101" s="312"/>
      <c r="L101" s="329"/>
      <c r="M101" s="329"/>
      <c r="N101" s="329"/>
      <c r="O101" s="329"/>
      <c r="P101" s="329"/>
      <c r="Q101" s="329"/>
      <c r="R101" s="48"/>
      <c r="S101" s="357"/>
      <c r="T101" s="221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5.75" customHeight="1">
      <c r="A102" s="32"/>
      <c r="B102" s="667"/>
      <c r="C102" s="456"/>
      <c r="D102" s="457"/>
      <c r="E102" s="458"/>
      <c r="F102" s="459"/>
      <c r="G102" s="460"/>
      <c r="H102" s="223"/>
      <c r="I102" s="33"/>
      <c r="J102" s="33"/>
      <c r="K102" s="312"/>
      <c r="L102" s="329"/>
      <c r="M102" s="329"/>
      <c r="N102" s="329"/>
      <c r="O102" s="329"/>
      <c r="P102" s="329"/>
      <c r="Q102" s="329"/>
      <c r="R102" s="48"/>
      <c r="S102" s="357"/>
      <c r="T102" s="221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5.75" customHeight="1" thickBot="1">
      <c r="A103" s="225"/>
      <c r="B103" s="226"/>
      <c r="C103" s="226"/>
      <c r="D103" s="227"/>
      <c r="E103" s="227"/>
      <c r="F103" s="76"/>
      <c r="G103" s="76"/>
      <c r="H103" s="228"/>
      <c r="I103" s="228"/>
      <c r="J103" s="228"/>
      <c r="K103" s="76"/>
      <c r="L103" s="330"/>
      <c r="M103" s="330"/>
      <c r="N103" s="330"/>
      <c r="O103" s="330"/>
      <c r="P103" s="330"/>
      <c r="Q103" s="330"/>
      <c r="R103" s="229"/>
      <c r="S103" s="237"/>
      <c r="T103" s="230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6.5" customHeight="1">
      <c r="A104" s="5"/>
      <c r="B104" s="5"/>
      <c r="C104" s="5"/>
      <c r="D104" s="5"/>
      <c r="E104" s="83"/>
      <c r="F104" s="388" t="s">
        <v>29</v>
      </c>
      <c r="G104" s="455">
        <v>31</v>
      </c>
      <c r="H104" s="3">
        <f>COUNTIF(H14:H44,"X")</f>
        <v>0</v>
      </c>
      <c r="I104" s="3">
        <f t="shared" ref="I104:Q104" si="8">COUNTIF(I14:I44,"X")</f>
        <v>0</v>
      </c>
      <c r="J104" s="3">
        <f t="shared" si="8"/>
        <v>0</v>
      </c>
      <c r="K104" s="3">
        <f t="shared" si="8"/>
        <v>0</v>
      </c>
      <c r="L104" s="3">
        <f t="shared" si="8"/>
        <v>0</v>
      </c>
      <c r="M104" s="3">
        <f t="shared" si="8"/>
        <v>0</v>
      </c>
      <c r="N104" s="3">
        <f t="shared" si="8"/>
        <v>0</v>
      </c>
      <c r="O104" s="3">
        <f t="shared" si="8"/>
        <v>0</v>
      </c>
      <c r="P104" s="3">
        <f t="shared" si="8"/>
        <v>0</v>
      </c>
      <c r="Q104" s="3">
        <f t="shared" si="8"/>
        <v>0</v>
      </c>
      <c r="R104" s="5"/>
      <c r="S104" s="5"/>
      <c r="T104" s="7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8.75" customHeight="1">
      <c r="A105" s="5"/>
      <c r="B105" s="5"/>
      <c r="C105" s="5"/>
      <c r="D105" s="5"/>
      <c r="E105" s="83"/>
      <c r="F105" s="388" t="s">
        <v>30</v>
      </c>
      <c r="G105" s="455">
        <v>28</v>
      </c>
      <c r="H105" s="3">
        <f>COUNTIF(H45:H72,"X")</f>
        <v>0</v>
      </c>
      <c r="I105" s="3">
        <f t="shared" ref="I105:Q105" si="9">COUNTIF(I45:I72,"X")</f>
        <v>0</v>
      </c>
      <c r="J105" s="3">
        <f t="shared" si="9"/>
        <v>0</v>
      </c>
      <c r="K105" s="3">
        <f t="shared" si="9"/>
        <v>0</v>
      </c>
      <c r="L105" s="3">
        <f t="shared" si="9"/>
        <v>0</v>
      </c>
      <c r="M105" s="3">
        <f t="shared" si="9"/>
        <v>0</v>
      </c>
      <c r="N105" s="3">
        <f t="shared" si="9"/>
        <v>0</v>
      </c>
      <c r="O105" s="3">
        <f t="shared" si="9"/>
        <v>0</v>
      </c>
      <c r="P105" s="3">
        <f t="shared" si="9"/>
        <v>0</v>
      </c>
      <c r="Q105" s="3">
        <f t="shared" si="9"/>
        <v>0</v>
      </c>
      <c r="R105" s="5"/>
      <c r="S105" s="5"/>
      <c r="T105" s="7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8.75" customHeight="1">
      <c r="A106" s="5"/>
      <c r="B106" s="5"/>
      <c r="C106" s="5"/>
      <c r="D106" s="5"/>
      <c r="E106" s="83"/>
      <c r="F106" s="388" t="s">
        <v>31</v>
      </c>
      <c r="G106" s="455">
        <v>19</v>
      </c>
      <c r="H106" s="3">
        <f>COUNTIF(H73:H91,"X")</f>
        <v>0</v>
      </c>
      <c r="I106" s="3">
        <f t="shared" ref="I106:Q106" si="10">COUNTIF(I73:I91,"X")</f>
        <v>0</v>
      </c>
      <c r="J106" s="3">
        <f t="shared" si="10"/>
        <v>0</v>
      </c>
      <c r="K106" s="3">
        <f t="shared" si="10"/>
        <v>0</v>
      </c>
      <c r="L106" s="3">
        <f t="shared" si="10"/>
        <v>0</v>
      </c>
      <c r="M106" s="3">
        <f t="shared" si="10"/>
        <v>0</v>
      </c>
      <c r="N106" s="3">
        <f t="shared" si="10"/>
        <v>0</v>
      </c>
      <c r="O106" s="3">
        <f t="shared" si="10"/>
        <v>0</v>
      </c>
      <c r="P106" s="3">
        <f t="shared" si="10"/>
        <v>0</v>
      </c>
      <c r="Q106" s="3">
        <f t="shared" si="10"/>
        <v>0</v>
      </c>
      <c r="R106" s="5"/>
      <c r="S106" s="5"/>
      <c r="T106" s="7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8.75" customHeight="1">
      <c r="A107" s="5"/>
      <c r="B107" s="5"/>
      <c r="C107" s="5"/>
      <c r="D107" s="5"/>
      <c r="E107" s="5"/>
      <c r="F107" s="388"/>
      <c r="G107" s="45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5"/>
      <c r="S107" s="5"/>
      <c r="T107" s="7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8.75" customHeight="1">
      <c r="A108" s="5"/>
      <c r="B108" s="5"/>
      <c r="C108" s="5"/>
      <c r="D108" s="5"/>
      <c r="E108" s="5"/>
      <c r="F108" s="5"/>
      <c r="G108" s="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5"/>
      <c r="S108" s="5"/>
      <c r="T108" s="7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8.75" customHeight="1">
      <c r="A109" s="5"/>
      <c r="B109" s="5"/>
      <c r="C109" s="5"/>
      <c r="D109" s="5"/>
      <c r="E109" s="5"/>
      <c r="F109" s="5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5"/>
      <c r="S109" s="5"/>
      <c r="T109" s="7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8.75" customHeight="1">
      <c r="A110" s="5"/>
      <c r="B110" s="5"/>
      <c r="C110" s="5"/>
      <c r="D110" s="5"/>
      <c r="E110" s="5"/>
      <c r="F110" s="5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5"/>
      <c r="S110" s="5"/>
      <c r="T110" s="7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8.75" customHeight="1">
      <c r="A111" s="5"/>
      <c r="B111" s="5"/>
      <c r="C111" s="5"/>
      <c r="D111" s="5"/>
      <c r="E111" s="5"/>
      <c r="F111" s="5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5"/>
      <c r="S111" s="5"/>
      <c r="T111" s="7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8.75" customHeight="1">
      <c r="A112" s="5"/>
      <c r="B112" s="5"/>
      <c r="C112" s="5"/>
      <c r="D112" s="5"/>
      <c r="E112" s="5"/>
      <c r="F112" s="5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5"/>
      <c r="S112" s="5"/>
      <c r="T112" s="7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8.75" customHeight="1">
      <c r="A113" s="5"/>
      <c r="B113" s="5"/>
      <c r="C113" s="5"/>
      <c r="D113" s="5"/>
      <c r="E113" s="5"/>
      <c r="F113" s="5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5"/>
      <c r="S113" s="5"/>
      <c r="T113" s="7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8.75" customHeight="1">
      <c r="A114" s="5"/>
      <c r="B114" s="5"/>
      <c r="C114" s="5"/>
      <c r="D114" s="5"/>
      <c r="E114" s="5"/>
      <c r="F114" s="5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5"/>
      <c r="S114" s="5"/>
      <c r="T114" s="7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8.75" customHeight="1">
      <c r="A115" s="5"/>
      <c r="B115" s="5"/>
      <c r="C115" s="5"/>
      <c r="D115" s="5"/>
      <c r="E115" s="5"/>
      <c r="F115" s="5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5"/>
      <c r="S115" s="5"/>
      <c r="T115" s="7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8.75" customHeight="1">
      <c r="A116" s="5"/>
      <c r="B116" s="5"/>
      <c r="C116" s="5"/>
      <c r="D116" s="5"/>
      <c r="E116" s="5"/>
      <c r="F116" s="5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5"/>
      <c r="S116" s="5"/>
      <c r="T116" s="7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8.75" customHeight="1">
      <c r="A117" s="5"/>
      <c r="B117" s="5"/>
      <c r="C117" s="5"/>
      <c r="D117" s="5"/>
      <c r="E117" s="5"/>
      <c r="F117" s="5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5"/>
      <c r="S117" s="5"/>
      <c r="T117" s="7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8.75" customHeight="1">
      <c r="A118" s="5"/>
      <c r="B118" s="5"/>
      <c r="C118" s="5"/>
      <c r="D118" s="5"/>
      <c r="E118" s="5"/>
      <c r="F118" s="5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5"/>
      <c r="S118" s="5"/>
      <c r="T118" s="7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8.75" customHeight="1">
      <c r="A119" s="5"/>
      <c r="B119" s="5"/>
      <c r="C119" s="5"/>
      <c r="D119" s="5"/>
      <c r="E119" s="5"/>
      <c r="F119" s="5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5"/>
      <c r="S119" s="5"/>
      <c r="T119" s="7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8.75" customHeight="1">
      <c r="A120" s="5"/>
      <c r="B120" s="5"/>
      <c r="C120" s="5"/>
      <c r="D120" s="5"/>
      <c r="E120" s="5"/>
      <c r="F120" s="5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5"/>
      <c r="S120" s="5"/>
      <c r="T120" s="7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8.75" customHeight="1">
      <c r="A121" s="5"/>
      <c r="B121" s="5"/>
      <c r="C121" s="5"/>
      <c r="D121" s="5"/>
      <c r="E121" s="5"/>
      <c r="F121" s="5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5"/>
      <c r="S121" s="5"/>
      <c r="T121" s="7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8.75" customHeight="1">
      <c r="A122" s="5"/>
      <c r="B122" s="5"/>
      <c r="C122" s="5"/>
      <c r="D122" s="5"/>
      <c r="E122" s="5"/>
      <c r="F122" s="5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5"/>
      <c r="S122" s="5"/>
      <c r="T122" s="7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8.75" customHeight="1">
      <c r="A123" s="5"/>
      <c r="B123" s="5"/>
      <c r="C123" s="5"/>
      <c r="D123" s="5"/>
      <c r="E123" s="5"/>
      <c r="F123" s="5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5"/>
      <c r="S123" s="5"/>
      <c r="T123" s="7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8.75" customHeight="1">
      <c r="A124" s="5"/>
      <c r="B124" s="5"/>
      <c r="C124" s="5"/>
      <c r="D124" s="5"/>
      <c r="E124" s="5"/>
      <c r="F124" s="5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5"/>
      <c r="S124" s="5"/>
      <c r="T124" s="7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8.75" customHeight="1">
      <c r="A125" s="5"/>
      <c r="B125" s="5"/>
      <c r="C125" s="5"/>
      <c r="D125" s="5"/>
      <c r="E125" s="5"/>
      <c r="F125" s="5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5"/>
      <c r="S125" s="5"/>
      <c r="T125" s="7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8.75" customHeight="1">
      <c r="A126" s="5"/>
      <c r="B126" s="5"/>
      <c r="C126" s="5"/>
      <c r="D126" s="5"/>
      <c r="E126" s="5"/>
      <c r="F126" s="5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5"/>
      <c r="S126" s="5"/>
      <c r="T126" s="7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8.75" customHeight="1">
      <c r="A127" s="5"/>
      <c r="B127" s="5"/>
      <c r="C127" s="5"/>
      <c r="D127" s="5"/>
      <c r="E127" s="5"/>
      <c r="F127" s="5"/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5"/>
      <c r="S127" s="5"/>
      <c r="T127" s="7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8.75" customHeight="1">
      <c r="A128" s="5"/>
      <c r="B128" s="5"/>
      <c r="C128" s="5"/>
      <c r="D128" s="5"/>
      <c r="E128" s="5"/>
      <c r="F128" s="5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5"/>
      <c r="S128" s="5"/>
      <c r="T128" s="7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8.75" customHeight="1">
      <c r="A129" s="5"/>
      <c r="B129" s="5"/>
      <c r="C129" s="5"/>
      <c r="D129" s="5"/>
      <c r="E129" s="5"/>
      <c r="F129" s="5"/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5"/>
      <c r="S129" s="5"/>
      <c r="T129" s="7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8.75" customHeight="1">
      <c r="A130" s="5"/>
      <c r="B130" s="5"/>
      <c r="C130" s="5"/>
      <c r="D130" s="5"/>
      <c r="E130" s="5"/>
      <c r="F130" s="5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5"/>
      <c r="S130" s="5"/>
      <c r="T130" s="7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8.75" customHeight="1">
      <c r="A131" s="5"/>
      <c r="B131" s="5"/>
      <c r="C131" s="5"/>
      <c r="D131" s="5"/>
      <c r="E131" s="5"/>
      <c r="F131" s="5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5"/>
      <c r="S131" s="5"/>
      <c r="T131" s="7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8.75" customHeight="1">
      <c r="A132" s="5"/>
      <c r="B132" s="5"/>
      <c r="C132" s="5"/>
      <c r="D132" s="5"/>
      <c r="E132" s="5"/>
      <c r="F132" s="5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5"/>
      <c r="S132" s="5"/>
      <c r="T132" s="7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8.75" customHeight="1">
      <c r="A133" s="5"/>
      <c r="B133" s="5"/>
      <c r="C133" s="5"/>
      <c r="D133" s="5"/>
      <c r="E133" s="5"/>
      <c r="F133" s="5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5"/>
      <c r="S133" s="5"/>
      <c r="T133" s="7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8.75" customHeight="1">
      <c r="A134" s="5"/>
      <c r="B134" s="5"/>
      <c r="C134" s="5"/>
      <c r="D134" s="5"/>
      <c r="E134" s="5"/>
      <c r="F134" s="5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5"/>
      <c r="S134" s="5"/>
      <c r="T134" s="7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8.75" customHeight="1">
      <c r="A135" s="5"/>
      <c r="B135" s="5"/>
      <c r="C135" s="5"/>
      <c r="D135" s="5"/>
      <c r="E135" s="5"/>
      <c r="F135" s="5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5"/>
      <c r="S135" s="5"/>
      <c r="T135" s="7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8.75" customHeight="1">
      <c r="A136" s="5"/>
      <c r="B136" s="5"/>
      <c r="C136" s="5"/>
      <c r="D136" s="5"/>
      <c r="E136" s="5"/>
      <c r="F136" s="5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5"/>
      <c r="S136" s="5"/>
      <c r="T136" s="7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8.75" customHeight="1">
      <c r="A137" s="5"/>
      <c r="B137" s="5"/>
      <c r="C137" s="5"/>
      <c r="D137" s="5"/>
      <c r="E137" s="5"/>
      <c r="F137" s="5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5"/>
      <c r="S137" s="5"/>
      <c r="T137" s="7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8.75" customHeight="1">
      <c r="A138" s="5"/>
      <c r="B138" s="5"/>
      <c r="C138" s="5"/>
      <c r="D138" s="5"/>
      <c r="E138" s="5"/>
      <c r="F138" s="5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5"/>
      <c r="S138" s="5"/>
      <c r="T138" s="7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8.75" customHeight="1">
      <c r="A139" s="5"/>
      <c r="B139" s="5"/>
      <c r="C139" s="5"/>
      <c r="D139" s="5"/>
      <c r="E139" s="5"/>
      <c r="F139" s="5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5"/>
      <c r="S139" s="5"/>
      <c r="T139" s="7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8.75" customHeight="1">
      <c r="A140" s="5"/>
      <c r="B140" s="5"/>
      <c r="C140" s="5"/>
      <c r="D140" s="5"/>
      <c r="E140" s="5"/>
      <c r="F140" s="5"/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5"/>
      <c r="S140" s="5"/>
      <c r="T140" s="7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8.75" customHeight="1">
      <c r="A141" s="5"/>
      <c r="B141" s="5"/>
      <c r="C141" s="5"/>
      <c r="D141" s="5"/>
      <c r="E141" s="5"/>
      <c r="F141" s="5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5"/>
      <c r="S141" s="5"/>
      <c r="T141" s="7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8.75" customHeight="1">
      <c r="A142" s="5"/>
      <c r="B142" s="5"/>
      <c r="C142" s="5"/>
      <c r="D142" s="5"/>
      <c r="E142" s="5"/>
      <c r="F142" s="5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5"/>
      <c r="S142" s="5"/>
      <c r="T142" s="7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8.75" customHeight="1">
      <c r="A143" s="5"/>
      <c r="B143" s="5"/>
      <c r="C143" s="5"/>
      <c r="D143" s="5"/>
      <c r="E143" s="5"/>
      <c r="F143" s="5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5"/>
      <c r="S143" s="5"/>
      <c r="T143" s="7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8.75" customHeight="1">
      <c r="A144" s="5"/>
      <c r="B144" s="5"/>
      <c r="C144" s="5"/>
      <c r="D144" s="5"/>
      <c r="E144" s="5"/>
      <c r="F144" s="5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5"/>
      <c r="S144" s="5"/>
      <c r="T144" s="7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8.75" customHeight="1">
      <c r="A145" s="5"/>
      <c r="B145" s="5"/>
      <c r="C145" s="5"/>
      <c r="D145" s="5"/>
      <c r="E145" s="5"/>
      <c r="F145" s="5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5"/>
      <c r="S145" s="5"/>
      <c r="T145" s="7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8.75" customHeight="1">
      <c r="A146" s="5"/>
      <c r="B146" s="5"/>
      <c r="C146" s="5"/>
      <c r="D146" s="5"/>
      <c r="E146" s="5"/>
      <c r="F146" s="5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5"/>
      <c r="S146" s="5"/>
      <c r="T146" s="7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8.75" customHeight="1">
      <c r="A147" s="5"/>
      <c r="B147" s="5"/>
      <c r="C147" s="5"/>
      <c r="D147" s="5"/>
      <c r="E147" s="5"/>
      <c r="F147" s="5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5"/>
      <c r="S147" s="5"/>
      <c r="T147" s="7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8.75" customHeight="1">
      <c r="A148" s="5"/>
      <c r="B148" s="5"/>
      <c r="C148" s="5"/>
      <c r="D148" s="5"/>
      <c r="E148" s="5"/>
      <c r="F148" s="5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5"/>
      <c r="S148" s="5"/>
      <c r="T148" s="7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8.75" customHeight="1">
      <c r="A149" s="5"/>
      <c r="B149" s="5"/>
      <c r="C149" s="5"/>
      <c r="D149" s="5"/>
      <c r="E149" s="5"/>
      <c r="F149" s="5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5"/>
      <c r="S149" s="5"/>
      <c r="T149" s="7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8.75" customHeight="1">
      <c r="A150" s="5"/>
      <c r="B150" s="5"/>
      <c r="C150" s="5"/>
      <c r="D150" s="5"/>
      <c r="E150" s="5"/>
      <c r="F150" s="5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5"/>
      <c r="S150" s="5"/>
      <c r="T150" s="7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8.75" customHeight="1">
      <c r="A151" s="5"/>
      <c r="B151" s="5"/>
      <c r="C151" s="5"/>
      <c r="D151" s="5"/>
      <c r="E151" s="5"/>
      <c r="F151" s="5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5"/>
      <c r="S151" s="5"/>
      <c r="T151" s="7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8.75" customHeight="1">
      <c r="A152" s="5"/>
      <c r="B152" s="5"/>
      <c r="C152" s="5"/>
      <c r="D152" s="5"/>
      <c r="E152" s="5"/>
      <c r="F152" s="5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5"/>
      <c r="S152" s="5"/>
      <c r="T152" s="7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8.75" customHeight="1">
      <c r="A153" s="5"/>
      <c r="B153" s="5"/>
      <c r="C153" s="5"/>
      <c r="D153" s="5"/>
      <c r="E153" s="5"/>
      <c r="F153" s="5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5"/>
      <c r="S153" s="5"/>
      <c r="T153" s="7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8.75" customHeight="1">
      <c r="A154" s="5"/>
      <c r="B154" s="5"/>
      <c r="C154" s="5"/>
      <c r="D154" s="5"/>
      <c r="E154" s="5"/>
      <c r="F154" s="5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5"/>
      <c r="S154" s="5"/>
      <c r="T154" s="7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8.75" customHeight="1">
      <c r="A155" s="5"/>
      <c r="B155" s="5"/>
      <c r="C155" s="5"/>
      <c r="D155" s="5"/>
      <c r="E155" s="5"/>
      <c r="F155" s="5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5"/>
      <c r="S155" s="5"/>
      <c r="T155" s="7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8.75" customHeight="1">
      <c r="A156" s="5"/>
      <c r="B156" s="5"/>
      <c r="C156" s="5"/>
      <c r="D156" s="5"/>
      <c r="E156" s="5"/>
      <c r="F156" s="5"/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5"/>
      <c r="S156" s="5"/>
      <c r="T156" s="7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8.75" customHeight="1">
      <c r="A157" s="5"/>
      <c r="B157" s="5"/>
      <c r="C157" s="5"/>
      <c r="D157" s="5"/>
      <c r="E157" s="5"/>
      <c r="F157" s="5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5"/>
      <c r="S157" s="5"/>
      <c r="T157" s="7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8.75" customHeight="1">
      <c r="A158" s="5"/>
      <c r="B158" s="5"/>
      <c r="C158" s="5"/>
      <c r="D158" s="5"/>
      <c r="E158" s="5"/>
      <c r="F158" s="5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5"/>
      <c r="S158" s="5"/>
      <c r="T158" s="7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8.75" customHeight="1">
      <c r="A159" s="5"/>
      <c r="B159" s="5"/>
      <c r="C159" s="5"/>
      <c r="D159" s="5"/>
      <c r="E159" s="5"/>
      <c r="F159" s="5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5"/>
      <c r="S159" s="5"/>
      <c r="T159" s="7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8.75" customHeight="1">
      <c r="A160" s="5"/>
      <c r="B160" s="5"/>
      <c r="C160" s="5"/>
      <c r="D160" s="5"/>
      <c r="E160" s="5"/>
      <c r="F160" s="5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5"/>
      <c r="S160" s="5"/>
      <c r="T160" s="7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8.75" customHeight="1">
      <c r="A161" s="5"/>
      <c r="B161" s="5"/>
      <c r="C161" s="5"/>
      <c r="D161" s="5"/>
      <c r="E161" s="5"/>
      <c r="F161" s="5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5"/>
      <c r="S161" s="5"/>
      <c r="T161" s="7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8.75" customHeight="1">
      <c r="A162" s="5"/>
      <c r="B162" s="5"/>
      <c r="C162" s="5"/>
      <c r="D162" s="5"/>
      <c r="E162" s="5"/>
      <c r="F162" s="5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5"/>
      <c r="S162" s="5"/>
      <c r="T162" s="7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8.75" customHeight="1">
      <c r="A163" s="5"/>
      <c r="B163" s="5"/>
      <c r="C163" s="5"/>
      <c r="D163" s="5"/>
      <c r="E163" s="5"/>
      <c r="F163" s="5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5"/>
      <c r="S163" s="5"/>
      <c r="T163" s="7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8.75" customHeight="1">
      <c r="A164" s="5"/>
      <c r="B164" s="5"/>
      <c r="C164" s="5"/>
      <c r="D164" s="5"/>
      <c r="E164" s="5"/>
      <c r="F164" s="5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5"/>
      <c r="S164" s="5"/>
      <c r="T164" s="7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8.75" customHeight="1">
      <c r="A165" s="5"/>
      <c r="B165" s="5"/>
      <c r="C165" s="5"/>
      <c r="D165" s="5"/>
      <c r="E165" s="5"/>
      <c r="F165" s="5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5"/>
      <c r="S165" s="5"/>
      <c r="T165" s="7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8.75" customHeight="1">
      <c r="A166" s="5"/>
      <c r="B166" s="5"/>
      <c r="C166" s="5"/>
      <c r="D166" s="5"/>
      <c r="E166" s="5"/>
      <c r="F166" s="5"/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5"/>
      <c r="S166" s="5"/>
      <c r="T166" s="7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8.75" customHeight="1">
      <c r="A167" s="5"/>
      <c r="B167" s="5"/>
      <c r="C167" s="5"/>
      <c r="D167" s="5"/>
      <c r="E167" s="5"/>
      <c r="F167" s="5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5"/>
      <c r="S167" s="5"/>
      <c r="T167" s="7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8.75" customHeight="1">
      <c r="A168" s="5"/>
      <c r="B168" s="5"/>
      <c r="C168" s="5"/>
      <c r="D168" s="5"/>
      <c r="E168" s="5"/>
      <c r="F168" s="5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5"/>
      <c r="S168" s="5"/>
      <c r="T168" s="7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8.75" customHeight="1">
      <c r="A169" s="5"/>
      <c r="B169" s="5"/>
      <c r="C169" s="5"/>
      <c r="D169" s="5"/>
      <c r="E169" s="5"/>
      <c r="F169" s="5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5"/>
      <c r="S169" s="5"/>
      <c r="T169" s="7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8.75" customHeight="1">
      <c r="A170" s="5"/>
      <c r="B170" s="5"/>
      <c r="C170" s="5"/>
      <c r="D170" s="5"/>
      <c r="E170" s="5"/>
      <c r="F170" s="5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5"/>
      <c r="S170" s="5"/>
      <c r="T170" s="7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8.75" customHeight="1">
      <c r="A171" s="5"/>
      <c r="B171" s="5"/>
      <c r="C171" s="5"/>
      <c r="D171" s="5"/>
      <c r="E171" s="5"/>
      <c r="F171" s="5"/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5"/>
      <c r="S171" s="5"/>
      <c r="T171" s="7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8.75" customHeight="1">
      <c r="A172" s="5"/>
      <c r="B172" s="5"/>
      <c r="C172" s="5"/>
      <c r="D172" s="5"/>
      <c r="E172" s="5"/>
      <c r="F172" s="5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5"/>
      <c r="S172" s="5"/>
      <c r="T172" s="7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8.75" customHeight="1">
      <c r="A173" s="5"/>
      <c r="B173" s="5"/>
      <c r="C173" s="5"/>
      <c r="D173" s="5"/>
      <c r="E173" s="5"/>
      <c r="F173" s="5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5"/>
      <c r="S173" s="5"/>
      <c r="T173" s="7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8.75" customHeight="1">
      <c r="A174" s="5"/>
      <c r="B174" s="5"/>
      <c r="C174" s="5"/>
      <c r="D174" s="5"/>
      <c r="E174" s="5"/>
      <c r="F174" s="5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5"/>
      <c r="S174" s="5"/>
      <c r="T174" s="7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8.75" customHeight="1">
      <c r="A175" s="5"/>
      <c r="B175" s="5"/>
      <c r="C175" s="5"/>
      <c r="D175" s="5"/>
      <c r="E175" s="5"/>
      <c r="F175" s="5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5"/>
      <c r="S175" s="5"/>
      <c r="T175" s="7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8.75" customHeight="1">
      <c r="A176" s="5"/>
      <c r="B176" s="5"/>
      <c r="C176" s="5"/>
      <c r="D176" s="5"/>
      <c r="E176" s="5"/>
      <c r="F176" s="5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5"/>
      <c r="S176" s="5"/>
      <c r="T176" s="7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8.75" customHeight="1">
      <c r="A177" s="5"/>
      <c r="B177" s="5"/>
      <c r="C177" s="5"/>
      <c r="D177" s="5"/>
      <c r="E177" s="5"/>
      <c r="F177" s="5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5"/>
      <c r="S177" s="5"/>
      <c r="T177" s="7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8.75" customHeight="1">
      <c r="A178" s="5"/>
      <c r="B178" s="5"/>
      <c r="C178" s="5"/>
      <c r="D178" s="5"/>
      <c r="E178" s="5"/>
      <c r="F178" s="5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5"/>
      <c r="S178" s="5"/>
      <c r="T178" s="7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8.75" customHeight="1">
      <c r="A179" s="5"/>
      <c r="B179" s="5"/>
      <c r="C179" s="5"/>
      <c r="D179" s="5"/>
      <c r="E179" s="5"/>
      <c r="F179" s="5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5"/>
      <c r="S179" s="5"/>
      <c r="T179" s="7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8.75" customHeight="1">
      <c r="A180" s="5"/>
      <c r="B180" s="5"/>
      <c r="C180" s="5"/>
      <c r="D180" s="5"/>
      <c r="E180" s="5"/>
      <c r="F180" s="5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5"/>
      <c r="S180" s="5"/>
      <c r="T180" s="7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8.75" customHeight="1">
      <c r="A181" s="5"/>
      <c r="B181" s="5"/>
      <c r="C181" s="5"/>
      <c r="D181" s="5"/>
      <c r="E181" s="5"/>
      <c r="F181" s="5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5"/>
      <c r="S181" s="5"/>
      <c r="T181" s="7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8.75" customHeight="1">
      <c r="A182" s="5"/>
      <c r="B182" s="5"/>
      <c r="C182" s="5"/>
      <c r="D182" s="5"/>
      <c r="E182" s="5"/>
      <c r="F182" s="5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5"/>
      <c r="S182" s="5"/>
      <c r="T182" s="7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8.75" customHeight="1">
      <c r="A183" s="5"/>
      <c r="B183" s="5"/>
      <c r="C183" s="5"/>
      <c r="D183" s="5"/>
      <c r="E183" s="5"/>
      <c r="F183" s="5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5"/>
      <c r="S183" s="5"/>
      <c r="T183" s="7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8.75" customHeight="1">
      <c r="A184" s="5"/>
      <c r="B184" s="5"/>
      <c r="C184" s="5"/>
      <c r="D184" s="5"/>
      <c r="E184" s="5"/>
      <c r="F184" s="5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5"/>
      <c r="S184" s="5"/>
      <c r="T184" s="7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8.75" customHeight="1">
      <c r="A185" s="5"/>
      <c r="B185" s="5"/>
      <c r="C185" s="5"/>
      <c r="D185" s="5"/>
      <c r="E185" s="5"/>
      <c r="F185" s="5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5"/>
      <c r="S185" s="5"/>
      <c r="T185" s="7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8.75" customHeight="1">
      <c r="A186" s="5"/>
      <c r="B186" s="5"/>
      <c r="C186" s="5"/>
      <c r="D186" s="5"/>
      <c r="E186" s="5"/>
      <c r="F186" s="5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5"/>
      <c r="S186" s="5"/>
      <c r="T186" s="7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8.75" customHeight="1">
      <c r="A187" s="5"/>
      <c r="B187" s="5"/>
      <c r="C187" s="5"/>
      <c r="D187" s="5"/>
      <c r="E187" s="5"/>
      <c r="F187" s="5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5"/>
      <c r="S187" s="5"/>
      <c r="T187" s="7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8.75" customHeight="1">
      <c r="A188" s="5"/>
      <c r="B188" s="5"/>
      <c r="C188" s="5"/>
      <c r="D188" s="5"/>
      <c r="E188" s="5"/>
      <c r="F188" s="5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5"/>
      <c r="S188" s="5"/>
      <c r="T188" s="7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8.75" customHeight="1">
      <c r="A189" s="5"/>
      <c r="B189" s="5"/>
      <c r="C189" s="5"/>
      <c r="D189" s="5"/>
      <c r="E189" s="5"/>
      <c r="F189" s="5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5"/>
      <c r="S189" s="5"/>
      <c r="T189" s="7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8.75" customHeight="1">
      <c r="A190" s="5"/>
      <c r="B190" s="5"/>
      <c r="C190" s="5"/>
      <c r="D190" s="5"/>
      <c r="E190" s="5"/>
      <c r="F190" s="5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5"/>
      <c r="S190" s="5"/>
      <c r="T190" s="7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8.75" customHeight="1">
      <c r="A191" s="5"/>
      <c r="B191" s="5"/>
      <c r="C191" s="5"/>
      <c r="D191" s="5"/>
      <c r="E191" s="5"/>
      <c r="F191" s="5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5"/>
      <c r="S191" s="5"/>
      <c r="T191" s="7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8.75" customHeight="1">
      <c r="A192" s="5"/>
      <c r="B192" s="5"/>
      <c r="C192" s="5"/>
      <c r="D192" s="5"/>
      <c r="E192" s="5"/>
      <c r="F192" s="5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5"/>
      <c r="S192" s="5"/>
      <c r="T192" s="7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8.75" customHeight="1">
      <c r="A193" s="5"/>
      <c r="B193" s="5"/>
      <c r="C193" s="5"/>
      <c r="D193" s="5"/>
      <c r="E193" s="5"/>
      <c r="F193" s="5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5"/>
      <c r="S193" s="5"/>
      <c r="T193" s="7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8.75" customHeight="1">
      <c r="A194" s="5"/>
      <c r="B194" s="5"/>
      <c r="C194" s="5"/>
      <c r="D194" s="5"/>
      <c r="E194" s="5"/>
      <c r="F194" s="5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5"/>
      <c r="S194" s="5"/>
      <c r="T194" s="7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8.75" customHeight="1">
      <c r="A195" s="5"/>
      <c r="B195" s="5"/>
      <c r="C195" s="5"/>
      <c r="D195" s="5"/>
      <c r="E195" s="5"/>
      <c r="F195" s="5"/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5"/>
      <c r="S195" s="5"/>
      <c r="T195" s="7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8.75" customHeight="1">
      <c r="A196" s="5"/>
      <c r="B196" s="5"/>
      <c r="C196" s="5"/>
      <c r="D196" s="5"/>
      <c r="E196" s="5"/>
      <c r="F196" s="5"/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5"/>
      <c r="S196" s="5"/>
      <c r="T196" s="7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8.75" customHeight="1">
      <c r="A197" s="5"/>
      <c r="B197" s="5"/>
      <c r="C197" s="5"/>
      <c r="D197" s="5"/>
      <c r="E197" s="5"/>
      <c r="F197" s="5"/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5"/>
      <c r="S197" s="5"/>
      <c r="T197" s="7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8.75" customHeight="1">
      <c r="A198" s="5"/>
      <c r="B198" s="5"/>
      <c r="C198" s="5"/>
      <c r="D198" s="5"/>
      <c r="E198" s="5"/>
      <c r="F198" s="5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5"/>
      <c r="S198" s="5"/>
      <c r="T198" s="7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8.75" customHeight="1">
      <c r="A199" s="5"/>
      <c r="B199" s="5"/>
      <c r="C199" s="5"/>
      <c r="D199" s="5"/>
      <c r="E199" s="5"/>
      <c r="F199" s="5"/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5"/>
      <c r="S199" s="5"/>
      <c r="T199" s="7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8.75" customHeight="1">
      <c r="A200" s="5"/>
      <c r="B200" s="5"/>
      <c r="C200" s="5"/>
      <c r="D200" s="5"/>
      <c r="E200" s="5"/>
      <c r="F200" s="5"/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5"/>
      <c r="S200" s="5"/>
      <c r="T200" s="7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8.75" customHeight="1">
      <c r="A201" s="5"/>
      <c r="B201" s="5"/>
      <c r="C201" s="5"/>
      <c r="D201" s="5"/>
      <c r="E201" s="5"/>
      <c r="F201" s="5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5"/>
      <c r="S201" s="5"/>
      <c r="T201" s="7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8.75" customHeight="1">
      <c r="A202" s="5"/>
      <c r="B202" s="5"/>
      <c r="C202" s="5"/>
      <c r="D202" s="5"/>
      <c r="E202" s="5"/>
      <c r="F202" s="5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5"/>
      <c r="S202" s="5"/>
      <c r="T202" s="7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8.75" customHeight="1">
      <c r="A203" s="5"/>
      <c r="B203" s="5"/>
      <c r="C203" s="5"/>
      <c r="D203" s="5"/>
      <c r="E203" s="5"/>
      <c r="F203" s="5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5"/>
      <c r="S203" s="5"/>
      <c r="T203" s="7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8.75" customHeight="1">
      <c r="A204" s="5"/>
      <c r="B204" s="5"/>
      <c r="C204" s="5"/>
      <c r="D204" s="5"/>
      <c r="E204" s="5"/>
      <c r="F204" s="5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5"/>
      <c r="S204" s="5"/>
      <c r="T204" s="7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8.75" customHeight="1">
      <c r="A205" s="5"/>
      <c r="B205" s="5"/>
      <c r="C205" s="5"/>
      <c r="D205" s="5"/>
      <c r="E205" s="5"/>
      <c r="F205" s="5"/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5"/>
      <c r="S205" s="5"/>
      <c r="T205" s="7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8.75" customHeight="1">
      <c r="A206" s="5"/>
      <c r="B206" s="5"/>
      <c r="C206" s="5"/>
      <c r="D206" s="5"/>
      <c r="E206" s="5"/>
      <c r="F206" s="5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5"/>
      <c r="S206" s="5"/>
      <c r="T206" s="7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8.75" customHeight="1">
      <c r="A207" s="5"/>
      <c r="B207" s="5"/>
      <c r="C207" s="5"/>
      <c r="D207" s="5"/>
      <c r="E207" s="5"/>
      <c r="F207" s="5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5"/>
      <c r="S207" s="5"/>
      <c r="T207" s="7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8.75" customHeight="1">
      <c r="A208" s="5"/>
      <c r="B208" s="5"/>
      <c r="C208" s="5"/>
      <c r="D208" s="5"/>
      <c r="E208" s="5"/>
      <c r="F208" s="5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5"/>
      <c r="S208" s="5"/>
      <c r="T208" s="7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8.75" customHeight="1">
      <c r="A209" s="5"/>
      <c r="B209" s="5"/>
      <c r="C209" s="5"/>
      <c r="D209" s="5"/>
      <c r="E209" s="5"/>
      <c r="F209" s="5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5"/>
      <c r="S209" s="5"/>
      <c r="T209" s="7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8.75" customHeight="1">
      <c r="A210" s="5"/>
      <c r="B210" s="5"/>
      <c r="C210" s="5"/>
      <c r="D210" s="5"/>
      <c r="E210" s="5"/>
      <c r="F210" s="5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5"/>
      <c r="S210" s="5"/>
      <c r="T210" s="7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8.75" customHeight="1">
      <c r="A211" s="5"/>
      <c r="B211" s="5"/>
      <c r="C211" s="5"/>
      <c r="D211" s="5"/>
      <c r="E211" s="5"/>
      <c r="F211" s="5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5"/>
      <c r="S211" s="5"/>
      <c r="T211" s="7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8.75" customHeight="1">
      <c r="A212" s="5"/>
      <c r="B212" s="5"/>
      <c r="C212" s="5"/>
      <c r="D212" s="5"/>
      <c r="E212" s="5"/>
      <c r="F212" s="5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5"/>
      <c r="S212" s="5"/>
      <c r="T212" s="7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8.75" customHeight="1">
      <c r="A213" s="5"/>
      <c r="B213" s="5"/>
      <c r="C213" s="5"/>
      <c r="D213" s="5"/>
      <c r="E213" s="5"/>
      <c r="F213" s="5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5"/>
      <c r="S213" s="5"/>
      <c r="T213" s="7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8.75" customHeight="1">
      <c r="A214" s="5"/>
      <c r="B214" s="5"/>
      <c r="C214" s="5"/>
      <c r="D214" s="5"/>
      <c r="E214" s="5"/>
      <c r="F214" s="5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5"/>
      <c r="S214" s="5"/>
      <c r="T214" s="7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8.75" customHeight="1">
      <c r="A215" s="5"/>
      <c r="B215" s="5"/>
      <c r="C215" s="5"/>
      <c r="D215" s="5"/>
      <c r="E215" s="5"/>
      <c r="F215" s="5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5"/>
      <c r="S215" s="5"/>
      <c r="T215" s="7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8.75" customHeight="1">
      <c r="A216" s="5"/>
      <c r="B216" s="5"/>
      <c r="C216" s="5"/>
      <c r="D216" s="5"/>
      <c r="E216" s="5"/>
      <c r="F216" s="5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5"/>
      <c r="S216" s="5"/>
      <c r="T216" s="7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8.75" customHeight="1">
      <c r="A217" s="5"/>
      <c r="B217" s="5"/>
      <c r="C217" s="5"/>
      <c r="D217" s="5"/>
      <c r="E217" s="5"/>
      <c r="F217" s="5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5"/>
      <c r="S217" s="5"/>
      <c r="T217" s="7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8.75" customHeight="1">
      <c r="A218" s="5"/>
      <c r="B218" s="5"/>
      <c r="C218" s="5"/>
      <c r="D218" s="5"/>
      <c r="E218" s="5"/>
      <c r="F218" s="5"/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5"/>
      <c r="S218" s="5"/>
      <c r="T218" s="7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8.75" customHeight="1">
      <c r="A219" s="5"/>
      <c r="B219" s="5"/>
      <c r="C219" s="5"/>
      <c r="D219" s="5"/>
      <c r="E219" s="5"/>
      <c r="F219" s="5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5"/>
      <c r="S219" s="5"/>
      <c r="T219" s="7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8.75" customHeight="1">
      <c r="A220" s="5"/>
      <c r="B220" s="5"/>
      <c r="C220" s="5"/>
      <c r="D220" s="5"/>
      <c r="E220" s="5"/>
      <c r="F220" s="5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5"/>
      <c r="S220" s="5"/>
      <c r="T220" s="7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8.75" customHeight="1">
      <c r="A221" s="5"/>
      <c r="B221" s="5"/>
      <c r="C221" s="5"/>
      <c r="D221" s="5"/>
      <c r="E221" s="5"/>
      <c r="F221" s="5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5"/>
      <c r="S221" s="5"/>
      <c r="T221" s="7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8.75" customHeight="1">
      <c r="A222" s="5"/>
      <c r="B222" s="5"/>
      <c r="C222" s="5"/>
      <c r="D222" s="5"/>
      <c r="E222" s="5"/>
      <c r="F222" s="5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5"/>
      <c r="S222" s="5"/>
      <c r="T222" s="7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8.75" customHeight="1">
      <c r="A223" s="5"/>
      <c r="B223" s="5"/>
      <c r="C223" s="5"/>
      <c r="D223" s="5"/>
      <c r="E223" s="5"/>
      <c r="F223" s="5"/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5"/>
      <c r="S223" s="5"/>
      <c r="T223" s="7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8.75" customHeight="1">
      <c r="A224" s="5"/>
      <c r="B224" s="5"/>
      <c r="C224" s="5"/>
      <c r="D224" s="5"/>
      <c r="E224" s="5"/>
      <c r="F224" s="5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5"/>
      <c r="S224" s="5"/>
      <c r="T224" s="7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8.75" customHeight="1">
      <c r="A225" s="5"/>
      <c r="B225" s="5"/>
      <c r="C225" s="5"/>
      <c r="D225" s="5"/>
      <c r="E225" s="5"/>
      <c r="F225" s="5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5"/>
      <c r="S225" s="5"/>
      <c r="T225" s="7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8.75" customHeight="1">
      <c r="A226" s="5"/>
      <c r="B226" s="5"/>
      <c r="C226" s="5"/>
      <c r="D226" s="5"/>
      <c r="E226" s="5"/>
      <c r="F226" s="5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5"/>
      <c r="S226" s="5"/>
      <c r="T226" s="7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8.75" customHeight="1">
      <c r="A227" s="5"/>
      <c r="B227" s="5"/>
      <c r="C227" s="5"/>
      <c r="D227" s="5"/>
      <c r="E227" s="5"/>
      <c r="F227" s="5"/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5"/>
      <c r="S227" s="5"/>
      <c r="T227" s="7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8.75" customHeight="1">
      <c r="A228" s="5"/>
      <c r="B228" s="5"/>
      <c r="C228" s="5"/>
      <c r="D228" s="5"/>
      <c r="E228" s="5"/>
      <c r="F228" s="5"/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5"/>
      <c r="S228" s="5"/>
      <c r="T228" s="7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8.75" customHeight="1">
      <c r="A229" s="5"/>
      <c r="B229" s="5"/>
      <c r="C229" s="5"/>
      <c r="D229" s="5"/>
      <c r="E229" s="5"/>
      <c r="F229" s="5"/>
      <c r="G229" s="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5"/>
      <c r="S229" s="5"/>
      <c r="T229" s="7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8.75" customHeight="1">
      <c r="A230" s="5"/>
      <c r="B230" s="5"/>
      <c r="C230" s="5"/>
      <c r="D230" s="5"/>
      <c r="E230" s="5"/>
      <c r="F230" s="5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5"/>
      <c r="S230" s="5"/>
      <c r="T230" s="7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8.75" customHeight="1">
      <c r="A231" s="5"/>
      <c r="B231" s="5"/>
      <c r="C231" s="5"/>
      <c r="D231" s="5"/>
      <c r="E231" s="5"/>
      <c r="F231" s="5"/>
      <c r="G231" s="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5"/>
      <c r="S231" s="5"/>
      <c r="T231" s="7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8.75" customHeight="1">
      <c r="A232" s="5"/>
      <c r="B232" s="5"/>
      <c r="C232" s="5"/>
      <c r="D232" s="5"/>
      <c r="E232" s="5"/>
      <c r="F232" s="5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5"/>
      <c r="S232" s="5"/>
      <c r="T232" s="7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8.75" customHeight="1">
      <c r="A233" s="5"/>
      <c r="B233" s="5"/>
      <c r="C233" s="5"/>
      <c r="D233" s="5"/>
      <c r="E233" s="5"/>
      <c r="F233" s="5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5"/>
      <c r="S233" s="5"/>
      <c r="T233" s="7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8.75" customHeight="1">
      <c r="A234" s="5"/>
      <c r="B234" s="5"/>
      <c r="C234" s="5"/>
      <c r="D234" s="5"/>
      <c r="E234" s="5"/>
      <c r="F234" s="5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5"/>
      <c r="S234" s="5"/>
      <c r="T234" s="7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8.75" customHeight="1">
      <c r="A235" s="5"/>
      <c r="B235" s="5"/>
      <c r="C235" s="5"/>
      <c r="D235" s="5"/>
      <c r="E235" s="5"/>
      <c r="F235" s="5"/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5"/>
      <c r="S235" s="5"/>
      <c r="T235" s="7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8.75" customHeight="1">
      <c r="A236" s="5"/>
      <c r="B236" s="5"/>
      <c r="C236" s="5"/>
      <c r="D236" s="5"/>
      <c r="E236" s="5"/>
      <c r="F236" s="5"/>
      <c r="G236" s="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5"/>
      <c r="S236" s="5"/>
      <c r="T236" s="7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8.75" customHeight="1">
      <c r="A237" s="5"/>
      <c r="B237" s="5"/>
      <c r="C237" s="5"/>
      <c r="D237" s="5"/>
      <c r="E237" s="5"/>
      <c r="F237" s="5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5"/>
      <c r="S237" s="5"/>
      <c r="T237" s="7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8.75" customHeight="1">
      <c r="A238" s="5"/>
      <c r="B238" s="5"/>
      <c r="C238" s="5"/>
      <c r="D238" s="5"/>
      <c r="E238" s="5"/>
      <c r="F238" s="5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5"/>
      <c r="S238" s="5"/>
      <c r="T238" s="7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8.75" customHeight="1">
      <c r="A239" s="5"/>
      <c r="B239" s="5"/>
      <c r="C239" s="5"/>
      <c r="D239" s="5"/>
      <c r="E239" s="5"/>
      <c r="F239" s="5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5"/>
      <c r="S239" s="5"/>
      <c r="T239" s="7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8.75" customHeight="1">
      <c r="A240" s="5"/>
      <c r="B240" s="5"/>
      <c r="C240" s="5"/>
      <c r="D240" s="5"/>
      <c r="E240" s="5"/>
      <c r="F240" s="5"/>
      <c r="G240" s="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5"/>
      <c r="S240" s="5"/>
      <c r="T240" s="7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8.75" customHeight="1">
      <c r="A241" s="5"/>
      <c r="B241" s="5"/>
      <c r="C241" s="5"/>
      <c r="D241" s="5"/>
      <c r="E241" s="5"/>
      <c r="F241" s="5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5"/>
      <c r="S241" s="5"/>
      <c r="T241" s="7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8.75" customHeight="1">
      <c r="A242" s="5"/>
      <c r="B242" s="5"/>
      <c r="C242" s="5"/>
      <c r="D242" s="5"/>
      <c r="E242" s="5"/>
      <c r="F242" s="5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5"/>
      <c r="S242" s="5"/>
      <c r="T242" s="7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8.75" customHeight="1">
      <c r="A243" s="5"/>
      <c r="B243" s="5"/>
      <c r="C243" s="5"/>
      <c r="D243" s="5"/>
      <c r="E243" s="5"/>
      <c r="F243" s="5"/>
      <c r="G243" s="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5"/>
      <c r="S243" s="5"/>
      <c r="T243" s="7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8.75" customHeight="1">
      <c r="A244" s="5"/>
      <c r="B244" s="5"/>
      <c r="C244" s="5"/>
      <c r="D244" s="5"/>
      <c r="E244" s="5"/>
      <c r="F244" s="5"/>
      <c r="G244" s="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5"/>
      <c r="S244" s="5"/>
      <c r="T244" s="7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8.75" customHeight="1">
      <c r="A245" s="5"/>
      <c r="B245" s="5"/>
      <c r="C245" s="5"/>
      <c r="D245" s="5"/>
      <c r="E245" s="5"/>
      <c r="F245" s="5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5"/>
      <c r="S245" s="5"/>
      <c r="T245" s="7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8.75" customHeight="1">
      <c r="A246" s="5"/>
      <c r="B246" s="5"/>
      <c r="C246" s="5"/>
      <c r="D246" s="5"/>
      <c r="E246" s="5"/>
      <c r="F246" s="5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5"/>
      <c r="S246" s="5"/>
      <c r="T246" s="7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8.75" customHeight="1">
      <c r="A247" s="5"/>
      <c r="B247" s="5"/>
      <c r="C247" s="5"/>
      <c r="D247" s="5"/>
      <c r="E247" s="5"/>
      <c r="F247" s="5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5"/>
      <c r="S247" s="5"/>
      <c r="T247" s="7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8.75" customHeight="1">
      <c r="A248" s="5"/>
      <c r="B248" s="5"/>
      <c r="C248" s="5"/>
      <c r="D248" s="5"/>
      <c r="E248" s="5"/>
      <c r="F248" s="5"/>
      <c r="G248" s="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5"/>
      <c r="S248" s="5"/>
      <c r="T248" s="7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8.75" customHeight="1">
      <c r="A249" s="5"/>
      <c r="B249" s="5"/>
      <c r="C249" s="5"/>
      <c r="D249" s="5"/>
      <c r="E249" s="5"/>
      <c r="F249" s="5"/>
      <c r="G249" s="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5"/>
      <c r="S249" s="5"/>
      <c r="T249" s="7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8.75" customHeight="1">
      <c r="A250" s="5"/>
      <c r="B250" s="5"/>
      <c r="C250" s="5"/>
      <c r="D250" s="5"/>
      <c r="E250" s="5"/>
      <c r="F250" s="5"/>
      <c r="G250" s="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5"/>
      <c r="S250" s="5"/>
      <c r="T250" s="7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8.75" customHeight="1">
      <c r="A251" s="5"/>
      <c r="B251" s="5"/>
      <c r="C251" s="5"/>
      <c r="D251" s="5"/>
      <c r="E251" s="5"/>
      <c r="F251" s="5"/>
      <c r="G251" s="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5"/>
      <c r="S251" s="5"/>
      <c r="T251" s="7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8.75" customHeight="1">
      <c r="A252" s="5"/>
      <c r="B252" s="5"/>
      <c r="C252" s="5"/>
      <c r="D252" s="5"/>
      <c r="E252" s="5"/>
      <c r="F252" s="5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5"/>
      <c r="S252" s="5"/>
      <c r="T252" s="7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8.75" customHeight="1">
      <c r="A253" s="5"/>
      <c r="B253" s="5"/>
      <c r="C253" s="5"/>
      <c r="D253" s="5"/>
      <c r="E253" s="5"/>
      <c r="F253" s="5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5"/>
      <c r="S253" s="5"/>
      <c r="T253" s="7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8.75" customHeight="1">
      <c r="A254" s="5"/>
      <c r="B254" s="5"/>
      <c r="C254" s="5"/>
      <c r="D254" s="5"/>
      <c r="E254" s="5"/>
      <c r="F254" s="5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5"/>
      <c r="S254" s="5"/>
      <c r="T254" s="7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8.75" customHeight="1">
      <c r="A255" s="5"/>
      <c r="B255" s="5"/>
      <c r="C255" s="5"/>
      <c r="D255" s="5"/>
      <c r="E255" s="5"/>
      <c r="F255" s="5"/>
      <c r="G255" s="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5"/>
      <c r="S255" s="5"/>
      <c r="T255" s="7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8.75" customHeight="1">
      <c r="A256" s="5"/>
      <c r="B256" s="5"/>
      <c r="C256" s="5"/>
      <c r="D256" s="5"/>
      <c r="E256" s="5"/>
      <c r="F256" s="5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5"/>
      <c r="S256" s="5"/>
      <c r="T256" s="7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8.75" customHeight="1">
      <c r="A257" s="5"/>
      <c r="B257" s="5"/>
      <c r="C257" s="5"/>
      <c r="D257" s="5"/>
      <c r="E257" s="5"/>
      <c r="F257" s="5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5"/>
      <c r="S257" s="5"/>
      <c r="T257" s="7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8.75" customHeight="1">
      <c r="A258" s="5"/>
      <c r="B258" s="5"/>
      <c r="C258" s="5"/>
      <c r="D258" s="5"/>
      <c r="E258" s="5"/>
      <c r="F258" s="5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5"/>
      <c r="S258" s="5"/>
      <c r="T258" s="7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8.75" customHeight="1">
      <c r="A259" s="5"/>
      <c r="B259" s="5"/>
      <c r="C259" s="5"/>
      <c r="D259" s="5"/>
      <c r="E259" s="5"/>
      <c r="F259" s="5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5"/>
      <c r="S259" s="5"/>
      <c r="T259" s="7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8.75" customHeight="1">
      <c r="A260" s="5"/>
      <c r="B260" s="5"/>
      <c r="C260" s="5"/>
      <c r="D260" s="5"/>
      <c r="E260" s="5"/>
      <c r="F260" s="5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5"/>
      <c r="S260" s="5"/>
      <c r="T260" s="7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8.75" customHeight="1">
      <c r="A261" s="5"/>
      <c r="B261" s="5"/>
      <c r="C261" s="5"/>
      <c r="D261" s="5"/>
      <c r="E261" s="5"/>
      <c r="F261" s="5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5"/>
      <c r="S261" s="5"/>
      <c r="T261" s="7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8.75" customHeight="1">
      <c r="A262" s="5"/>
      <c r="B262" s="5"/>
      <c r="C262" s="5"/>
      <c r="D262" s="5"/>
      <c r="E262" s="5"/>
      <c r="F262" s="5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5"/>
      <c r="S262" s="5"/>
      <c r="T262" s="7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8.75" customHeight="1">
      <c r="A263" s="5"/>
      <c r="B263" s="5"/>
      <c r="C263" s="5"/>
      <c r="D263" s="5"/>
      <c r="E263" s="5"/>
      <c r="F263" s="5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5"/>
      <c r="S263" s="5"/>
      <c r="T263" s="7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8.75" customHeight="1">
      <c r="A264" s="5"/>
      <c r="B264" s="5"/>
      <c r="C264" s="5"/>
      <c r="D264" s="5"/>
      <c r="E264" s="5"/>
      <c r="F264" s="5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5"/>
      <c r="S264" s="5"/>
      <c r="T264" s="7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8.75" customHeight="1">
      <c r="A265" s="5"/>
      <c r="B265" s="5"/>
      <c r="C265" s="5"/>
      <c r="D265" s="5"/>
      <c r="E265" s="5"/>
      <c r="F265" s="5"/>
      <c r="G265" s="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5"/>
      <c r="S265" s="5"/>
      <c r="T265" s="7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8.75" customHeight="1">
      <c r="A266" s="5"/>
      <c r="B266" s="5"/>
      <c r="C266" s="5"/>
      <c r="D266" s="5"/>
      <c r="E266" s="5"/>
      <c r="F266" s="5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5"/>
      <c r="S266" s="5"/>
      <c r="T266" s="7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8.75" customHeight="1">
      <c r="A267" s="5"/>
      <c r="B267" s="5"/>
      <c r="C267" s="5"/>
      <c r="D267" s="5"/>
      <c r="E267" s="5"/>
      <c r="F267" s="5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5"/>
      <c r="S267" s="5"/>
      <c r="T267" s="7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8.75" customHeight="1">
      <c r="A268" s="5"/>
      <c r="B268" s="5"/>
      <c r="C268" s="5"/>
      <c r="D268" s="5"/>
      <c r="E268" s="5"/>
      <c r="F268" s="5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5"/>
      <c r="S268" s="5"/>
      <c r="T268" s="7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8.75" customHeight="1">
      <c r="A269" s="5"/>
      <c r="B269" s="5"/>
      <c r="C269" s="5"/>
      <c r="D269" s="5"/>
      <c r="E269" s="5"/>
      <c r="F269" s="5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5"/>
      <c r="S269" s="5"/>
      <c r="T269" s="7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8.75" customHeight="1">
      <c r="A270" s="5"/>
      <c r="B270" s="5"/>
      <c r="C270" s="5"/>
      <c r="D270" s="5"/>
      <c r="E270" s="5"/>
      <c r="F270" s="5"/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5"/>
      <c r="S270" s="5"/>
      <c r="T270" s="7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8.75" customHeight="1">
      <c r="A271" s="5"/>
      <c r="B271" s="5"/>
      <c r="C271" s="5"/>
      <c r="D271" s="5"/>
      <c r="E271" s="5"/>
      <c r="F271" s="5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5"/>
      <c r="S271" s="5"/>
      <c r="T271" s="7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8.75" customHeight="1">
      <c r="A272" s="5"/>
      <c r="B272" s="5"/>
      <c r="C272" s="5"/>
      <c r="D272" s="5"/>
      <c r="E272" s="5"/>
      <c r="F272" s="5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5"/>
      <c r="S272" s="5"/>
      <c r="T272" s="7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8.75" customHeight="1">
      <c r="A273" s="5"/>
      <c r="B273" s="5"/>
      <c r="C273" s="5"/>
      <c r="D273" s="5"/>
      <c r="E273" s="5"/>
      <c r="F273" s="5"/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5"/>
      <c r="S273" s="5"/>
      <c r="T273" s="7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8.75" customHeight="1">
      <c r="A274" s="5"/>
      <c r="B274" s="5"/>
      <c r="C274" s="5"/>
      <c r="D274" s="5"/>
      <c r="E274" s="5"/>
      <c r="F274" s="5"/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5"/>
      <c r="S274" s="5"/>
      <c r="T274" s="7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8.75" customHeight="1">
      <c r="A275" s="5"/>
      <c r="B275" s="5"/>
      <c r="C275" s="5"/>
      <c r="D275" s="5"/>
      <c r="E275" s="5"/>
      <c r="F275" s="5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5"/>
      <c r="S275" s="5"/>
      <c r="T275" s="7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8.75" customHeight="1">
      <c r="A276" s="5"/>
      <c r="B276" s="5"/>
      <c r="C276" s="5"/>
      <c r="D276" s="5"/>
      <c r="E276" s="5"/>
      <c r="F276" s="5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5"/>
      <c r="S276" s="5"/>
      <c r="T276" s="7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8.75" customHeight="1">
      <c r="A277" s="5"/>
      <c r="B277" s="5"/>
      <c r="C277" s="5"/>
      <c r="D277" s="5"/>
      <c r="E277" s="5"/>
      <c r="F277" s="5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5"/>
      <c r="S277" s="5"/>
      <c r="T277" s="7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8.75" customHeight="1">
      <c r="A278" s="5"/>
      <c r="B278" s="5"/>
      <c r="C278" s="5"/>
      <c r="D278" s="5"/>
      <c r="E278" s="5"/>
      <c r="F278" s="5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5"/>
      <c r="S278" s="5"/>
      <c r="T278" s="7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8.75" customHeight="1">
      <c r="A279" s="5"/>
      <c r="B279" s="5"/>
      <c r="C279" s="5"/>
      <c r="D279" s="5"/>
      <c r="E279" s="5"/>
      <c r="F279" s="5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5"/>
      <c r="S279" s="5"/>
      <c r="T279" s="7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8.75" customHeight="1">
      <c r="A280" s="5"/>
      <c r="B280" s="5"/>
      <c r="C280" s="5"/>
      <c r="D280" s="5"/>
      <c r="E280" s="5"/>
      <c r="F280" s="5"/>
      <c r="G280" s="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5"/>
      <c r="S280" s="5"/>
      <c r="T280" s="7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8.75" customHeight="1">
      <c r="A281" s="5"/>
      <c r="B281" s="5"/>
      <c r="C281" s="5"/>
      <c r="D281" s="5"/>
      <c r="E281" s="5"/>
      <c r="F281" s="5"/>
      <c r="G281" s="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5"/>
      <c r="S281" s="5"/>
      <c r="T281" s="7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8.75" customHeight="1">
      <c r="A282" s="5"/>
      <c r="B282" s="5"/>
      <c r="C282" s="5"/>
      <c r="D282" s="5"/>
      <c r="E282" s="5"/>
      <c r="F282" s="5"/>
      <c r="G282" s="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5"/>
      <c r="S282" s="5"/>
      <c r="T282" s="7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8.75" customHeight="1">
      <c r="A283" s="5"/>
      <c r="B283" s="5"/>
      <c r="C283" s="5"/>
      <c r="D283" s="5"/>
      <c r="E283" s="5"/>
      <c r="F283" s="5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5"/>
      <c r="S283" s="5"/>
      <c r="T283" s="7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8.75" customHeight="1">
      <c r="A284" s="5"/>
      <c r="B284" s="5"/>
      <c r="C284" s="5"/>
      <c r="D284" s="5"/>
      <c r="E284" s="5"/>
      <c r="F284" s="5"/>
      <c r="G284" s="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5"/>
      <c r="S284" s="5"/>
      <c r="T284" s="7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8.75" customHeight="1">
      <c r="A285" s="5"/>
      <c r="B285" s="5"/>
      <c r="C285" s="5"/>
      <c r="D285" s="5"/>
      <c r="E285" s="5"/>
      <c r="F285" s="5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5"/>
      <c r="S285" s="5"/>
      <c r="T285" s="7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8.75" customHeight="1">
      <c r="A286" s="5"/>
      <c r="B286" s="5"/>
      <c r="C286" s="5"/>
      <c r="D286" s="5"/>
      <c r="E286" s="5"/>
      <c r="F286" s="5"/>
      <c r="G286" s="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5"/>
      <c r="S286" s="5"/>
      <c r="T286" s="7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8.75" customHeight="1">
      <c r="A287" s="5"/>
      <c r="B287" s="5"/>
      <c r="C287" s="5"/>
      <c r="D287" s="5"/>
      <c r="E287" s="5"/>
      <c r="F287" s="5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5"/>
      <c r="S287" s="5"/>
      <c r="T287" s="7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8.75" customHeight="1">
      <c r="A288" s="5"/>
      <c r="B288" s="5"/>
      <c r="C288" s="5"/>
      <c r="D288" s="5"/>
      <c r="E288" s="5"/>
      <c r="F288" s="5"/>
      <c r="G288" s="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5"/>
      <c r="S288" s="5"/>
      <c r="T288" s="7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8.75" customHeight="1">
      <c r="A289" s="5"/>
      <c r="B289" s="5"/>
      <c r="C289" s="5"/>
      <c r="D289" s="5"/>
      <c r="E289" s="5"/>
      <c r="F289" s="5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5"/>
      <c r="S289" s="5"/>
      <c r="T289" s="7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8.75" customHeight="1">
      <c r="A290" s="5"/>
      <c r="B290" s="5"/>
      <c r="C290" s="5"/>
      <c r="D290" s="5"/>
      <c r="E290" s="5"/>
      <c r="F290" s="5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5"/>
      <c r="S290" s="5"/>
      <c r="T290" s="7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8.75" customHeight="1">
      <c r="A291" s="5"/>
      <c r="B291" s="5"/>
      <c r="C291" s="5"/>
      <c r="D291" s="5"/>
      <c r="E291" s="5"/>
      <c r="F291" s="5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5"/>
      <c r="S291" s="5"/>
      <c r="T291" s="7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8.75" customHeight="1">
      <c r="A292" s="5"/>
      <c r="B292" s="5"/>
      <c r="C292" s="5"/>
      <c r="D292" s="5"/>
      <c r="E292" s="5"/>
      <c r="F292" s="5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5"/>
      <c r="S292" s="5"/>
      <c r="T292" s="7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8.75" customHeight="1">
      <c r="A293" s="5"/>
      <c r="B293" s="5"/>
      <c r="C293" s="5"/>
      <c r="D293" s="5"/>
      <c r="E293" s="5"/>
      <c r="F293" s="5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5"/>
      <c r="S293" s="5"/>
      <c r="T293" s="7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8.75" customHeight="1">
      <c r="A294" s="5"/>
      <c r="B294" s="5"/>
      <c r="C294" s="5"/>
      <c r="D294" s="5"/>
      <c r="E294" s="5"/>
      <c r="F294" s="5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5"/>
      <c r="S294" s="5"/>
      <c r="T294" s="7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8.75" customHeight="1">
      <c r="A295" s="5"/>
      <c r="B295" s="5"/>
      <c r="C295" s="5"/>
      <c r="D295" s="5"/>
      <c r="E295" s="5"/>
      <c r="F295" s="5"/>
      <c r="G295" s="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5"/>
      <c r="S295" s="5"/>
      <c r="T295" s="7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8.75" customHeight="1">
      <c r="A296" s="5"/>
      <c r="B296" s="5"/>
      <c r="C296" s="5"/>
      <c r="D296" s="5"/>
      <c r="E296" s="5"/>
      <c r="F296" s="5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5"/>
      <c r="S296" s="5"/>
      <c r="T296" s="7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8.75" customHeight="1">
      <c r="A297" s="5"/>
      <c r="B297" s="5"/>
      <c r="C297" s="5"/>
      <c r="D297" s="5"/>
      <c r="E297" s="5"/>
      <c r="F297" s="5"/>
      <c r="G297" s="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5"/>
      <c r="S297" s="5"/>
      <c r="T297" s="7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8.75" customHeight="1">
      <c r="A298" s="5"/>
      <c r="B298" s="5"/>
      <c r="C298" s="5"/>
      <c r="D298" s="5"/>
      <c r="E298" s="5"/>
      <c r="F298" s="5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5"/>
      <c r="S298" s="5"/>
      <c r="T298" s="7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8.75" customHeight="1">
      <c r="A299" s="5"/>
      <c r="B299" s="5"/>
      <c r="C299" s="5"/>
      <c r="D299" s="5"/>
      <c r="E299" s="5"/>
      <c r="F299" s="5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5"/>
      <c r="S299" s="5"/>
      <c r="T299" s="7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8.75" customHeight="1">
      <c r="A300" s="5"/>
      <c r="B300" s="5"/>
      <c r="C300" s="5"/>
      <c r="D300" s="5"/>
      <c r="E300" s="5"/>
      <c r="F300" s="5"/>
      <c r="G300" s="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5"/>
      <c r="S300" s="5"/>
      <c r="T300" s="7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8.75" customHeight="1">
      <c r="A301" s="5"/>
      <c r="B301" s="5"/>
      <c r="C301" s="5"/>
      <c r="D301" s="5"/>
      <c r="E301" s="5"/>
      <c r="F301" s="5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5"/>
      <c r="S301" s="5"/>
      <c r="T301" s="7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8.75" customHeight="1">
      <c r="A302" s="5"/>
      <c r="B302" s="5"/>
      <c r="C302" s="5"/>
      <c r="D302" s="5"/>
      <c r="E302" s="5"/>
      <c r="F302" s="5"/>
      <c r="G302" s="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5"/>
      <c r="S302" s="5"/>
      <c r="T302" s="7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8.75" customHeight="1">
      <c r="A303" s="5"/>
      <c r="B303" s="5"/>
      <c r="C303" s="5"/>
      <c r="D303" s="5"/>
      <c r="E303" s="5"/>
      <c r="F303" s="5"/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5"/>
      <c r="S303" s="5"/>
      <c r="T303" s="7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8.75" customHeight="1">
      <c r="A304" s="5"/>
      <c r="B304" s="5"/>
      <c r="C304" s="5"/>
      <c r="D304" s="5"/>
      <c r="E304" s="5"/>
      <c r="F304" s="5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5"/>
      <c r="S304" s="5"/>
      <c r="T304" s="7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8.75" customHeight="1">
      <c r="A305" s="5"/>
      <c r="B305" s="5"/>
      <c r="C305" s="5"/>
      <c r="D305" s="5"/>
      <c r="E305" s="5"/>
      <c r="F305" s="5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5"/>
      <c r="S305" s="5"/>
      <c r="T305" s="7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5.75" customHeight="1"/>
    <row r="307" spans="1:30" ht="15.75" customHeight="1"/>
    <row r="308" spans="1:30" ht="15.75" customHeight="1"/>
    <row r="309" spans="1:30" ht="15.75" customHeight="1"/>
    <row r="310" spans="1:30" ht="15.75" customHeight="1"/>
    <row r="311" spans="1:30" ht="15.75" customHeight="1"/>
    <row r="312" spans="1:30" ht="15.75" customHeight="1"/>
    <row r="313" spans="1:30" ht="15.75" customHeight="1"/>
    <row r="314" spans="1:30" ht="15.75" customHeight="1"/>
    <row r="315" spans="1:30" ht="15.75" customHeight="1"/>
    <row r="316" spans="1:30" ht="15.75" customHeight="1"/>
    <row r="317" spans="1:30" ht="15.75" customHeight="1"/>
    <row r="318" spans="1:30" ht="15.75" customHeight="1"/>
    <row r="319" spans="1:30" ht="15.75" customHeight="1"/>
    <row r="320" spans="1:3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sortState ref="B55:S93">
    <sortCondition ref="S55:S93"/>
  </sortState>
  <mergeCells count="13">
    <mergeCell ref="A3:T3"/>
    <mergeCell ref="A4:T4"/>
    <mergeCell ref="O6:T7"/>
    <mergeCell ref="A12:A13"/>
    <mergeCell ref="H12:Q12"/>
    <mergeCell ref="S12:S13"/>
    <mergeCell ref="T12:T13"/>
    <mergeCell ref="R12:R13"/>
    <mergeCell ref="C12:D13"/>
    <mergeCell ref="E12:E13"/>
    <mergeCell ref="B12:B13"/>
    <mergeCell ref="F12:F13"/>
    <mergeCell ref="G12:G1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  <outlinePr summaryBelow="0" summaryRight="0"/>
  </sheetPr>
  <dimension ref="A1:AH953"/>
  <sheetViews>
    <sheetView zoomScaleNormal="100" workbookViewId="0">
      <selection activeCell="X80" sqref="X80"/>
    </sheetView>
  </sheetViews>
  <sheetFormatPr defaultColWidth="11.33203125" defaultRowHeight="15" customHeight="1"/>
  <cols>
    <col min="1" max="1" width="3.5546875" customWidth="1"/>
    <col min="2" max="2" width="11.21875" customWidth="1"/>
    <col min="3" max="3" width="14.6640625" customWidth="1"/>
    <col min="4" max="4" width="6.33203125" customWidth="1"/>
    <col min="5" max="5" width="9.33203125" customWidth="1"/>
    <col min="6" max="6" width="7.5546875" customWidth="1"/>
    <col min="7" max="7" width="13.5546875" customWidth="1"/>
    <col min="8" max="17" width="2.6640625" customWidth="1"/>
    <col min="18" max="18" width="7" customWidth="1"/>
    <col min="19" max="19" width="7.44140625" customWidth="1"/>
    <col min="20" max="20" width="5.109375" customWidth="1"/>
    <col min="21" max="21" width="4.5546875" customWidth="1"/>
    <col min="22" max="22" width="4" customWidth="1"/>
    <col min="23" max="23" width="10.33203125" customWidth="1"/>
    <col min="24" max="34" width="8.88671875" customWidth="1"/>
  </cols>
  <sheetData>
    <row r="1" spans="1:34">
      <c r="A1" s="710" t="s">
        <v>0</v>
      </c>
      <c r="B1" s="711"/>
      <c r="C1" s="71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2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ht="14.25" customHeight="1">
      <c r="A2" s="8" t="s">
        <v>1</v>
      </c>
      <c r="B2" s="8"/>
      <c r="C2" s="8"/>
      <c r="D2" s="8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2"/>
      <c r="Q2" s="2"/>
      <c r="R2" s="2"/>
      <c r="S2" s="2"/>
      <c r="T2" s="4"/>
      <c r="U2" s="2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23.25" customHeight="1">
      <c r="A3" s="712" t="s">
        <v>32</v>
      </c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711"/>
      <c r="S3" s="711"/>
      <c r="T3" s="711"/>
      <c r="U3" s="11"/>
      <c r="V3" s="11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7.25" customHeight="1">
      <c r="A4" s="713" t="s">
        <v>142</v>
      </c>
      <c r="B4" s="711"/>
      <c r="C4" s="711"/>
      <c r="D4" s="711"/>
      <c r="E4" s="711"/>
      <c r="F4" s="711"/>
      <c r="G4" s="711"/>
      <c r="H4" s="711"/>
      <c r="I4" s="711"/>
      <c r="J4" s="711"/>
      <c r="K4" s="711"/>
      <c r="L4" s="711"/>
      <c r="M4" s="711"/>
      <c r="N4" s="711"/>
      <c r="O4" s="711"/>
      <c r="P4" s="711"/>
      <c r="Q4" s="711"/>
      <c r="R4" s="711"/>
      <c r="S4" s="711"/>
      <c r="T4" s="711"/>
      <c r="U4" s="14"/>
      <c r="V4" s="14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15.75">
      <c r="A5" s="451" t="s">
        <v>3</v>
      </c>
      <c r="B5" s="371"/>
      <c r="C5" s="371"/>
      <c r="D5" s="371"/>
      <c r="E5" s="16"/>
      <c r="F5" s="16"/>
      <c r="G5" s="16"/>
      <c r="H5" s="16"/>
      <c r="I5" s="16"/>
      <c r="J5" s="16"/>
      <c r="K5" s="18"/>
      <c r="L5" s="18"/>
      <c r="M5" s="18"/>
      <c r="N5" s="18"/>
      <c r="O5" s="18"/>
      <c r="P5" s="18"/>
      <c r="Q5" s="18"/>
      <c r="R5" s="18"/>
      <c r="S5" s="18"/>
      <c r="T5" s="18"/>
      <c r="U5" s="5"/>
      <c r="V5" s="17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.75" customHeight="1">
      <c r="A6" s="370" t="s">
        <v>4</v>
      </c>
      <c r="B6" s="5"/>
      <c r="C6" s="5"/>
      <c r="D6" s="89"/>
      <c r="E6" s="3"/>
      <c r="F6" s="3"/>
      <c r="G6" s="3"/>
      <c r="H6" s="3"/>
      <c r="I6" s="3"/>
      <c r="J6" s="3"/>
      <c r="K6" s="3"/>
      <c r="L6" s="3"/>
      <c r="M6" s="740" t="s">
        <v>140</v>
      </c>
      <c r="N6" s="740"/>
      <c r="O6" s="740"/>
      <c r="P6" s="740"/>
      <c r="Q6" s="740"/>
      <c r="R6" s="740"/>
      <c r="S6" s="740"/>
      <c r="T6" s="740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5.75" customHeight="1">
      <c r="A7" s="370" t="s">
        <v>5</v>
      </c>
      <c r="B7" s="5"/>
      <c r="C7" s="5"/>
      <c r="D7" s="89"/>
      <c r="E7" s="3"/>
      <c r="F7" s="3"/>
      <c r="G7" s="3"/>
      <c r="H7" s="3"/>
      <c r="I7" s="3"/>
      <c r="J7" s="3"/>
      <c r="K7" s="3"/>
      <c r="L7" s="3"/>
      <c r="M7" s="740"/>
      <c r="N7" s="740"/>
      <c r="O7" s="740"/>
      <c r="P7" s="740"/>
      <c r="Q7" s="740"/>
      <c r="R7" s="740"/>
      <c r="S7" s="740"/>
      <c r="T7" s="740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5.75" customHeight="1">
      <c r="A8" s="371" t="s">
        <v>6</v>
      </c>
      <c r="V8" s="17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5.75" customHeight="1">
      <c r="A9" s="370" t="s">
        <v>141</v>
      </c>
      <c r="V9" s="20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5.75" customHeight="1">
      <c r="A10" s="370" t="s">
        <v>7</v>
      </c>
      <c r="V10" s="17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7.5" customHeight="1" thickBot="1">
      <c r="A11" s="2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18.75" customHeight="1">
      <c r="A12" s="742" t="s">
        <v>8</v>
      </c>
      <c r="B12" s="744" t="s">
        <v>9</v>
      </c>
      <c r="C12" s="744" t="s">
        <v>10</v>
      </c>
      <c r="D12" s="744"/>
      <c r="E12" s="746" t="s">
        <v>11</v>
      </c>
      <c r="F12" s="704" t="s">
        <v>12</v>
      </c>
      <c r="G12" s="721" t="s">
        <v>13</v>
      </c>
      <c r="H12" s="752" t="s">
        <v>14</v>
      </c>
      <c r="I12" s="752"/>
      <c r="J12" s="752"/>
      <c r="K12" s="752"/>
      <c r="L12" s="752"/>
      <c r="M12" s="752"/>
      <c r="N12" s="752"/>
      <c r="O12" s="752"/>
      <c r="P12" s="752"/>
      <c r="Q12" s="752"/>
      <c r="R12" s="746" t="s">
        <v>33</v>
      </c>
      <c r="S12" s="746" t="s">
        <v>34</v>
      </c>
      <c r="T12" s="748" t="s">
        <v>17</v>
      </c>
      <c r="U12" s="2"/>
      <c r="V12" s="750" t="s">
        <v>35</v>
      </c>
      <c r="W12" s="750"/>
      <c r="X12" s="750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17.25" customHeight="1" thickBot="1">
      <c r="A13" s="743"/>
      <c r="B13" s="745"/>
      <c r="C13" s="745"/>
      <c r="D13" s="745"/>
      <c r="E13" s="747"/>
      <c r="F13" s="705"/>
      <c r="G13" s="722"/>
      <c r="H13" s="240">
        <v>1</v>
      </c>
      <c r="I13" s="240">
        <v>2</v>
      </c>
      <c r="J13" s="240">
        <v>3</v>
      </c>
      <c r="K13" s="240">
        <v>4</v>
      </c>
      <c r="L13" s="491">
        <v>5</v>
      </c>
      <c r="M13" s="491">
        <v>6</v>
      </c>
      <c r="N13" s="241">
        <v>7</v>
      </c>
      <c r="O13" s="241">
        <v>8</v>
      </c>
      <c r="P13" s="240">
        <v>9</v>
      </c>
      <c r="Q13" s="240">
        <v>10</v>
      </c>
      <c r="R13" s="747"/>
      <c r="S13" s="747"/>
      <c r="T13" s="749"/>
      <c r="U13" s="6"/>
      <c r="V13" s="751"/>
      <c r="W13" s="751"/>
      <c r="X13" s="751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18.75" customHeight="1" thickBot="1">
      <c r="A14" s="23">
        <v>1</v>
      </c>
      <c r="B14" s="660" t="s">
        <v>152</v>
      </c>
      <c r="C14" s="200" t="s">
        <v>153</v>
      </c>
      <c r="D14" s="216" t="s">
        <v>154</v>
      </c>
      <c r="E14" s="268" t="s">
        <v>155</v>
      </c>
      <c r="F14" s="268" t="s">
        <v>156</v>
      </c>
      <c r="G14" s="389" t="s">
        <v>434</v>
      </c>
      <c r="H14" s="25"/>
      <c r="I14" s="25"/>
      <c r="J14" s="25"/>
      <c r="K14" s="25"/>
      <c r="L14" s="25"/>
      <c r="M14" s="25"/>
      <c r="N14" s="26"/>
      <c r="O14" s="26"/>
      <c r="P14" s="26"/>
      <c r="Q14" s="25"/>
      <c r="R14" s="27">
        <f t="shared" ref="R14:R57" si="0">SUM($H14:$Q14)</f>
        <v>0</v>
      </c>
      <c r="S14" s="245">
        <f t="shared" ref="S14:S57" si="1">IF(R14&lt;=0,0,IF(R14&lt;=10,$X$15,IF(R14&lt;=20,$X$16,IF(R14&lt;=40,$X$17,IF(R14&gt;40,10)))))</f>
        <v>0</v>
      </c>
      <c r="T14" s="28"/>
      <c r="U14" s="6"/>
      <c r="V14" s="30" t="s">
        <v>20</v>
      </c>
      <c r="W14" s="30" t="s">
        <v>36</v>
      </c>
      <c r="X14" s="30" t="s">
        <v>37</v>
      </c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18.75" customHeight="1" thickBot="1">
      <c r="A15" s="32">
        <v>2</v>
      </c>
      <c r="B15" s="661" t="s">
        <v>157</v>
      </c>
      <c r="C15" s="199" t="s">
        <v>158</v>
      </c>
      <c r="D15" s="217" t="s">
        <v>159</v>
      </c>
      <c r="E15" s="269" t="s">
        <v>160</v>
      </c>
      <c r="F15" s="269" t="s">
        <v>161</v>
      </c>
      <c r="G15" s="390" t="s">
        <v>434</v>
      </c>
      <c r="H15" s="36"/>
      <c r="I15" s="36"/>
      <c r="J15" s="36"/>
      <c r="K15" s="36"/>
      <c r="L15" s="36"/>
      <c r="M15" s="36"/>
      <c r="N15" s="37"/>
      <c r="O15" s="37"/>
      <c r="P15" s="37"/>
      <c r="Q15" s="36"/>
      <c r="R15" s="38">
        <f t="shared" si="0"/>
        <v>0</v>
      </c>
      <c r="S15" s="234">
        <f t="shared" si="1"/>
        <v>0</v>
      </c>
      <c r="T15" s="40"/>
      <c r="U15" s="6"/>
      <c r="V15" s="42">
        <v>1</v>
      </c>
      <c r="W15" s="42" t="s">
        <v>38</v>
      </c>
      <c r="X15" s="42">
        <v>2</v>
      </c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8.75" customHeight="1" thickBot="1">
      <c r="A16" s="32">
        <v>3</v>
      </c>
      <c r="B16" s="661" t="s">
        <v>162</v>
      </c>
      <c r="C16" s="199" t="s">
        <v>163</v>
      </c>
      <c r="D16" s="217" t="s">
        <v>164</v>
      </c>
      <c r="E16" s="269" t="s">
        <v>165</v>
      </c>
      <c r="F16" s="269" t="s">
        <v>161</v>
      </c>
      <c r="G16" s="390" t="s">
        <v>434</v>
      </c>
      <c r="H16" s="36"/>
      <c r="I16" s="36"/>
      <c r="J16" s="36"/>
      <c r="K16" s="36"/>
      <c r="L16" s="36"/>
      <c r="M16" s="36"/>
      <c r="N16" s="36"/>
      <c r="O16" s="36"/>
      <c r="P16" s="37"/>
      <c r="Q16" s="36"/>
      <c r="R16" s="38">
        <f t="shared" si="0"/>
        <v>0</v>
      </c>
      <c r="S16" s="234">
        <f t="shared" si="1"/>
        <v>0</v>
      </c>
      <c r="T16" s="40"/>
      <c r="U16" s="6"/>
      <c r="V16" s="42">
        <v>2</v>
      </c>
      <c r="W16" s="42" t="s">
        <v>39</v>
      </c>
      <c r="X16" s="42">
        <v>4</v>
      </c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18.75" customHeight="1" thickBot="1">
      <c r="A17" s="32">
        <v>4</v>
      </c>
      <c r="B17" s="661" t="s">
        <v>166</v>
      </c>
      <c r="C17" s="199" t="s">
        <v>167</v>
      </c>
      <c r="D17" s="217" t="s">
        <v>168</v>
      </c>
      <c r="E17" s="269" t="s">
        <v>169</v>
      </c>
      <c r="F17" s="269" t="s">
        <v>161</v>
      </c>
      <c r="G17" s="390" t="s">
        <v>434</v>
      </c>
      <c r="H17" s="36"/>
      <c r="I17" s="36"/>
      <c r="J17" s="36"/>
      <c r="K17" s="36"/>
      <c r="L17" s="36"/>
      <c r="M17" s="36"/>
      <c r="N17" s="37"/>
      <c r="O17" s="37"/>
      <c r="P17" s="37"/>
      <c r="Q17" s="36"/>
      <c r="R17" s="38">
        <f t="shared" si="0"/>
        <v>0</v>
      </c>
      <c r="S17" s="234">
        <f t="shared" si="1"/>
        <v>0</v>
      </c>
      <c r="T17" s="40"/>
      <c r="U17" s="6"/>
      <c r="V17" s="42">
        <v>3</v>
      </c>
      <c r="W17" s="42" t="s">
        <v>40</v>
      </c>
      <c r="X17" s="42">
        <v>7</v>
      </c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18.75" customHeight="1" thickBot="1">
      <c r="A18" s="32">
        <v>5</v>
      </c>
      <c r="B18" s="661" t="s">
        <v>170</v>
      </c>
      <c r="C18" s="199" t="s">
        <v>163</v>
      </c>
      <c r="D18" s="217" t="s">
        <v>171</v>
      </c>
      <c r="E18" s="269" t="s">
        <v>172</v>
      </c>
      <c r="F18" s="269" t="s">
        <v>161</v>
      </c>
      <c r="G18" s="390" t="s">
        <v>434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8">
        <f t="shared" si="0"/>
        <v>0</v>
      </c>
      <c r="S18" s="234">
        <f t="shared" si="1"/>
        <v>0</v>
      </c>
      <c r="T18" s="40"/>
      <c r="U18" s="6"/>
      <c r="V18" s="42">
        <v>4</v>
      </c>
      <c r="W18" s="42" t="s">
        <v>41</v>
      </c>
      <c r="X18" s="42">
        <v>10</v>
      </c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18.75" customHeight="1">
      <c r="A19" s="32">
        <v>6</v>
      </c>
      <c r="B19" s="661" t="s">
        <v>173</v>
      </c>
      <c r="C19" s="199" t="s">
        <v>174</v>
      </c>
      <c r="D19" s="217" t="s">
        <v>175</v>
      </c>
      <c r="E19" s="269" t="s">
        <v>176</v>
      </c>
      <c r="F19" s="269" t="s">
        <v>161</v>
      </c>
      <c r="G19" s="390" t="s">
        <v>434</v>
      </c>
      <c r="H19" s="36"/>
      <c r="I19" s="36"/>
      <c r="J19" s="36"/>
      <c r="K19" s="36"/>
      <c r="L19" s="36"/>
      <c r="M19" s="36"/>
      <c r="N19" s="37"/>
      <c r="O19" s="37"/>
      <c r="P19" s="36"/>
      <c r="Q19" s="36"/>
      <c r="R19" s="38">
        <f t="shared" si="0"/>
        <v>0</v>
      </c>
      <c r="S19" s="234">
        <f t="shared" si="1"/>
        <v>0</v>
      </c>
      <c r="T19" s="50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18.75" customHeight="1">
      <c r="A20" s="32">
        <v>7</v>
      </c>
      <c r="B20" s="661" t="s">
        <v>177</v>
      </c>
      <c r="C20" s="199" t="s">
        <v>178</v>
      </c>
      <c r="D20" s="217" t="s">
        <v>179</v>
      </c>
      <c r="E20" s="269" t="s">
        <v>180</v>
      </c>
      <c r="F20" s="269" t="s">
        <v>161</v>
      </c>
      <c r="G20" s="390" t="s">
        <v>434</v>
      </c>
      <c r="H20" s="36"/>
      <c r="I20" s="36"/>
      <c r="J20" s="36"/>
      <c r="K20" s="36"/>
      <c r="L20" s="36"/>
      <c r="M20" s="36"/>
      <c r="N20" s="37"/>
      <c r="O20" s="37"/>
      <c r="P20" s="36"/>
      <c r="Q20" s="36"/>
      <c r="R20" s="38">
        <f t="shared" si="0"/>
        <v>0</v>
      </c>
      <c r="S20" s="234">
        <f t="shared" si="1"/>
        <v>0</v>
      </c>
      <c r="T20" s="50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18.75" customHeight="1">
      <c r="A21" s="32">
        <v>8</v>
      </c>
      <c r="B21" s="661" t="s">
        <v>181</v>
      </c>
      <c r="C21" s="199" t="s">
        <v>182</v>
      </c>
      <c r="D21" s="217" t="s">
        <v>183</v>
      </c>
      <c r="E21" s="269" t="s">
        <v>184</v>
      </c>
      <c r="F21" s="269" t="s">
        <v>161</v>
      </c>
      <c r="G21" s="390" t="s">
        <v>434</v>
      </c>
      <c r="H21" s="37"/>
      <c r="I21" s="37"/>
      <c r="J21" s="37"/>
      <c r="K21" s="37"/>
      <c r="L21" s="36"/>
      <c r="M21" s="36"/>
      <c r="N21" s="37"/>
      <c r="O21" s="37"/>
      <c r="P21" s="36"/>
      <c r="Q21" s="36"/>
      <c r="R21" s="48">
        <f t="shared" si="0"/>
        <v>0</v>
      </c>
      <c r="S21" s="234">
        <f t="shared" si="1"/>
        <v>0</v>
      </c>
      <c r="T21" s="55"/>
      <c r="U21" s="6"/>
      <c r="V21" s="53"/>
      <c r="W21" s="741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18.75" customHeight="1">
      <c r="A22" s="32">
        <v>9</v>
      </c>
      <c r="B22" s="661" t="s">
        <v>185</v>
      </c>
      <c r="C22" s="199" t="s">
        <v>186</v>
      </c>
      <c r="D22" s="217" t="s">
        <v>183</v>
      </c>
      <c r="E22" s="269" t="s">
        <v>187</v>
      </c>
      <c r="F22" s="269" t="s">
        <v>161</v>
      </c>
      <c r="G22" s="390" t="s">
        <v>434</v>
      </c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8">
        <f t="shared" si="0"/>
        <v>0</v>
      </c>
      <c r="S22" s="234">
        <f t="shared" si="1"/>
        <v>0</v>
      </c>
      <c r="T22" s="55"/>
      <c r="U22" s="6"/>
      <c r="V22" s="53"/>
      <c r="W22" s="711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18.75" customHeight="1">
      <c r="A23" s="32">
        <v>10</v>
      </c>
      <c r="B23" s="661" t="s">
        <v>188</v>
      </c>
      <c r="C23" s="199" t="s">
        <v>189</v>
      </c>
      <c r="D23" s="217" t="s">
        <v>190</v>
      </c>
      <c r="E23" s="269" t="s">
        <v>191</v>
      </c>
      <c r="F23" s="269" t="s">
        <v>161</v>
      </c>
      <c r="G23" s="390" t="s">
        <v>434</v>
      </c>
      <c r="H23" s="37"/>
      <c r="I23" s="37"/>
      <c r="J23" s="37"/>
      <c r="K23" s="37"/>
      <c r="L23" s="36"/>
      <c r="M23" s="36"/>
      <c r="N23" s="37"/>
      <c r="O23" s="37"/>
      <c r="P23" s="36"/>
      <c r="Q23" s="36"/>
      <c r="R23" s="48">
        <f t="shared" si="0"/>
        <v>0</v>
      </c>
      <c r="S23" s="234">
        <f t="shared" si="1"/>
        <v>0</v>
      </c>
      <c r="T23" s="55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18.75" customHeight="1">
      <c r="A24" s="32">
        <v>11</v>
      </c>
      <c r="B24" s="661" t="s">
        <v>192</v>
      </c>
      <c r="C24" s="199" t="s">
        <v>193</v>
      </c>
      <c r="D24" s="217" t="s">
        <v>194</v>
      </c>
      <c r="E24" s="269" t="s">
        <v>195</v>
      </c>
      <c r="F24" s="269" t="s">
        <v>161</v>
      </c>
      <c r="G24" s="390" t="s">
        <v>434</v>
      </c>
      <c r="H24" s="36"/>
      <c r="I24" s="36"/>
      <c r="J24" s="36"/>
      <c r="K24" s="36"/>
      <c r="L24" s="36"/>
      <c r="M24" s="36"/>
      <c r="N24" s="37"/>
      <c r="O24" s="37"/>
      <c r="P24" s="36"/>
      <c r="Q24" s="36"/>
      <c r="R24" s="38">
        <f t="shared" si="0"/>
        <v>0</v>
      </c>
      <c r="S24" s="234">
        <f t="shared" si="1"/>
        <v>0</v>
      </c>
      <c r="T24" s="40"/>
      <c r="U24" s="6"/>
      <c r="V24" s="53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18.75" customHeight="1">
      <c r="A25" s="32">
        <v>12</v>
      </c>
      <c r="B25" s="661" t="s">
        <v>196</v>
      </c>
      <c r="C25" s="199" t="s">
        <v>197</v>
      </c>
      <c r="D25" s="217" t="s">
        <v>198</v>
      </c>
      <c r="E25" s="269" t="s">
        <v>199</v>
      </c>
      <c r="F25" s="269" t="s">
        <v>161</v>
      </c>
      <c r="G25" s="390" t="s">
        <v>434</v>
      </c>
      <c r="H25" s="36"/>
      <c r="I25" s="36"/>
      <c r="J25" s="36"/>
      <c r="K25" s="36"/>
      <c r="L25" s="36"/>
      <c r="M25" s="36"/>
      <c r="N25" s="37"/>
      <c r="O25" s="37"/>
      <c r="P25" s="36"/>
      <c r="Q25" s="36"/>
      <c r="R25" s="38">
        <f t="shared" si="0"/>
        <v>0</v>
      </c>
      <c r="S25" s="234">
        <f t="shared" si="1"/>
        <v>0</v>
      </c>
      <c r="T25" s="40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18.75" customHeight="1">
      <c r="A26" s="32">
        <v>13</v>
      </c>
      <c r="B26" s="661" t="s">
        <v>200</v>
      </c>
      <c r="C26" s="199" t="s">
        <v>201</v>
      </c>
      <c r="D26" s="217" t="s">
        <v>202</v>
      </c>
      <c r="E26" s="269" t="s">
        <v>203</v>
      </c>
      <c r="F26" s="269" t="s">
        <v>161</v>
      </c>
      <c r="G26" s="390" t="s">
        <v>434</v>
      </c>
      <c r="H26" s="36"/>
      <c r="I26" s="36"/>
      <c r="J26" s="36"/>
      <c r="K26" s="36"/>
      <c r="L26" s="36"/>
      <c r="M26" s="36"/>
      <c r="N26" s="37"/>
      <c r="O26" s="37"/>
      <c r="P26" s="36"/>
      <c r="Q26" s="36"/>
      <c r="R26" s="38">
        <f t="shared" si="0"/>
        <v>0</v>
      </c>
      <c r="S26" s="234">
        <f t="shared" si="1"/>
        <v>0</v>
      </c>
      <c r="T26" s="40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18.75" customHeight="1">
      <c r="A27" s="32">
        <v>14</v>
      </c>
      <c r="B27" s="661" t="s">
        <v>204</v>
      </c>
      <c r="C27" s="199" t="s">
        <v>205</v>
      </c>
      <c r="D27" s="217" t="s">
        <v>206</v>
      </c>
      <c r="E27" s="269" t="s">
        <v>207</v>
      </c>
      <c r="F27" s="269" t="s">
        <v>161</v>
      </c>
      <c r="G27" s="390" t="s">
        <v>434</v>
      </c>
      <c r="H27" s="36"/>
      <c r="I27" s="36"/>
      <c r="J27" s="36"/>
      <c r="K27" s="36"/>
      <c r="L27" s="36"/>
      <c r="M27" s="36"/>
      <c r="N27" s="37"/>
      <c r="O27" s="37"/>
      <c r="P27" s="36"/>
      <c r="Q27" s="36"/>
      <c r="R27" s="38">
        <f t="shared" si="0"/>
        <v>0</v>
      </c>
      <c r="S27" s="234">
        <f t="shared" si="1"/>
        <v>0</v>
      </c>
      <c r="T27" s="40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18.75" customHeight="1">
      <c r="A28" s="32">
        <v>15</v>
      </c>
      <c r="B28" s="661" t="s">
        <v>208</v>
      </c>
      <c r="C28" s="199" t="s">
        <v>209</v>
      </c>
      <c r="D28" s="217" t="s">
        <v>210</v>
      </c>
      <c r="E28" s="269" t="s">
        <v>211</v>
      </c>
      <c r="F28" s="269" t="s">
        <v>161</v>
      </c>
      <c r="G28" s="390" t="s">
        <v>434</v>
      </c>
      <c r="H28" s="36"/>
      <c r="I28" s="36"/>
      <c r="J28" s="36"/>
      <c r="K28" s="36"/>
      <c r="L28" s="36"/>
      <c r="M28" s="36"/>
      <c r="N28" s="37"/>
      <c r="O28" s="37"/>
      <c r="P28" s="37"/>
      <c r="Q28" s="36"/>
      <c r="R28" s="38">
        <f t="shared" si="0"/>
        <v>0</v>
      </c>
      <c r="S28" s="234">
        <f t="shared" si="1"/>
        <v>0</v>
      </c>
      <c r="T28" s="40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18.75" customHeight="1">
      <c r="A29" s="32">
        <v>16</v>
      </c>
      <c r="B29" s="661" t="s">
        <v>212</v>
      </c>
      <c r="C29" s="199" t="s">
        <v>213</v>
      </c>
      <c r="D29" s="217" t="s">
        <v>214</v>
      </c>
      <c r="E29" s="269" t="s">
        <v>215</v>
      </c>
      <c r="F29" s="269" t="s">
        <v>161</v>
      </c>
      <c r="G29" s="390" t="s">
        <v>434</v>
      </c>
      <c r="H29" s="36"/>
      <c r="I29" s="36"/>
      <c r="J29" s="36"/>
      <c r="K29" s="36"/>
      <c r="L29" s="36"/>
      <c r="M29" s="36"/>
      <c r="N29" s="37"/>
      <c r="O29" s="37"/>
      <c r="P29" s="37"/>
      <c r="Q29" s="36"/>
      <c r="R29" s="38">
        <f t="shared" si="0"/>
        <v>0</v>
      </c>
      <c r="S29" s="234">
        <f t="shared" si="1"/>
        <v>0</v>
      </c>
      <c r="T29" s="40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18.75" customHeight="1">
      <c r="A30" s="32">
        <v>17</v>
      </c>
      <c r="B30" s="661" t="s">
        <v>216</v>
      </c>
      <c r="C30" s="199" t="s">
        <v>217</v>
      </c>
      <c r="D30" s="217" t="s">
        <v>218</v>
      </c>
      <c r="E30" s="269" t="s">
        <v>219</v>
      </c>
      <c r="F30" s="269" t="s">
        <v>161</v>
      </c>
      <c r="G30" s="390" t="s">
        <v>434</v>
      </c>
      <c r="H30" s="36"/>
      <c r="I30" s="36"/>
      <c r="J30" s="36"/>
      <c r="K30" s="36"/>
      <c r="L30" s="36"/>
      <c r="M30" s="36"/>
      <c r="N30" s="37"/>
      <c r="O30" s="37"/>
      <c r="P30" s="37"/>
      <c r="Q30" s="36"/>
      <c r="R30" s="38">
        <f t="shared" si="0"/>
        <v>0</v>
      </c>
      <c r="S30" s="234">
        <f t="shared" si="1"/>
        <v>0</v>
      </c>
      <c r="T30" s="40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18.75" customHeight="1">
      <c r="A31" s="32">
        <v>18</v>
      </c>
      <c r="B31" s="661" t="s">
        <v>220</v>
      </c>
      <c r="C31" s="199" t="s">
        <v>221</v>
      </c>
      <c r="D31" s="217" t="s">
        <v>222</v>
      </c>
      <c r="E31" s="269" t="s">
        <v>223</v>
      </c>
      <c r="F31" s="269" t="s">
        <v>161</v>
      </c>
      <c r="G31" s="390" t="s">
        <v>434</v>
      </c>
      <c r="H31" s="36"/>
      <c r="I31" s="36"/>
      <c r="J31" s="36"/>
      <c r="K31" s="36"/>
      <c r="L31" s="36"/>
      <c r="M31" s="36"/>
      <c r="N31" s="37"/>
      <c r="O31" s="37"/>
      <c r="P31" s="37"/>
      <c r="Q31" s="37"/>
      <c r="R31" s="38">
        <f t="shared" si="0"/>
        <v>0</v>
      </c>
      <c r="S31" s="234">
        <f t="shared" si="1"/>
        <v>0</v>
      </c>
      <c r="T31" s="55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8.75" customHeight="1">
      <c r="A32" s="32">
        <v>19</v>
      </c>
      <c r="B32" s="661" t="s">
        <v>224</v>
      </c>
      <c r="C32" s="199" t="s">
        <v>225</v>
      </c>
      <c r="D32" s="217" t="s">
        <v>226</v>
      </c>
      <c r="E32" s="269" t="s">
        <v>227</v>
      </c>
      <c r="F32" s="269" t="s">
        <v>156</v>
      </c>
      <c r="G32" s="390" t="s">
        <v>434</v>
      </c>
      <c r="H32" s="36"/>
      <c r="I32" s="36"/>
      <c r="J32" s="36"/>
      <c r="K32" s="36"/>
      <c r="L32" s="36"/>
      <c r="M32" s="36"/>
      <c r="N32" s="307"/>
      <c r="O32" s="36"/>
      <c r="P32" s="36"/>
      <c r="Q32" s="36"/>
      <c r="R32" s="38">
        <f t="shared" si="0"/>
        <v>0</v>
      </c>
      <c r="S32" s="234">
        <f t="shared" si="1"/>
        <v>0</v>
      </c>
      <c r="T32" s="40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18.75" customHeight="1">
      <c r="A33" s="32">
        <v>20</v>
      </c>
      <c r="B33" s="661" t="s">
        <v>228</v>
      </c>
      <c r="C33" s="199" t="s">
        <v>229</v>
      </c>
      <c r="D33" s="217" t="s">
        <v>226</v>
      </c>
      <c r="E33" s="269" t="s">
        <v>230</v>
      </c>
      <c r="F33" s="269" t="s">
        <v>156</v>
      </c>
      <c r="G33" s="390" t="s">
        <v>434</v>
      </c>
      <c r="H33" s="36"/>
      <c r="I33" s="36"/>
      <c r="J33" s="36"/>
      <c r="K33" s="36"/>
      <c r="L33" s="36"/>
      <c r="M33" s="36"/>
      <c r="N33" s="192"/>
      <c r="O33" s="37"/>
      <c r="P33" s="37"/>
      <c r="Q33" s="36"/>
      <c r="R33" s="38">
        <f t="shared" si="0"/>
        <v>0</v>
      </c>
      <c r="S33" s="234">
        <f t="shared" si="1"/>
        <v>0</v>
      </c>
      <c r="T33" s="40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8.75" customHeight="1">
      <c r="A34" s="32">
        <v>21</v>
      </c>
      <c r="B34" s="661" t="s">
        <v>231</v>
      </c>
      <c r="C34" s="199" t="s">
        <v>232</v>
      </c>
      <c r="D34" s="217" t="s">
        <v>233</v>
      </c>
      <c r="E34" s="269" t="s">
        <v>234</v>
      </c>
      <c r="F34" s="269" t="s">
        <v>161</v>
      </c>
      <c r="G34" s="390" t="s">
        <v>434</v>
      </c>
      <c r="H34" s="37"/>
      <c r="I34" s="37"/>
      <c r="J34" s="37"/>
      <c r="K34" s="37"/>
      <c r="L34" s="36"/>
      <c r="M34" s="36"/>
      <c r="N34" s="37"/>
      <c r="O34" s="37"/>
      <c r="P34" s="37"/>
      <c r="Q34" s="36"/>
      <c r="R34" s="48">
        <f t="shared" si="0"/>
        <v>0</v>
      </c>
      <c r="S34" s="234">
        <f t="shared" si="1"/>
        <v>0</v>
      </c>
      <c r="T34" s="40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8.75" customHeight="1">
      <c r="A35" s="32">
        <v>22</v>
      </c>
      <c r="B35" s="661" t="s">
        <v>235</v>
      </c>
      <c r="C35" s="199" t="s">
        <v>236</v>
      </c>
      <c r="D35" s="217" t="s">
        <v>237</v>
      </c>
      <c r="E35" s="269" t="s">
        <v>238</v>
      </c>
      <c r="F35" s="269" t="s">
        <v>161</v>
      </c>
      <c r="G35" s="390" t="s">
        <v>434</v>
      </c>
      <c r="H35" s="37"/>
      <c r="I35" s="37"/>
      <c r="J35" s="37"/>
      <c r="K35" s="37"/>
      <c r="L35" s="36"/>
      <c r="M35" s="36"/>
      <c r="N35" s="37"/>
      <c r="O35" s="37"/>
      <c r="P35" s="37"/>
      <c r="Q35" s="36"/>
      <c r="R35" s="48">
        <f t="shared" si="0"/>
        <v>0</v>
      </c>
      <c r="S35" s="234">
        <f t="shared" si="1"/>
        <v>0</v>
      </c>
      <c r="T35" s="40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8.75" customHeight="1">
      <c r="A36" s="32">
        <v>23</v>
      </c>
      <c r="B36" s="661" t="s">
        <v>239</v>
      </c>
      <c r="C36" s="199" t="s">
        <v>240</v>
      </c>
      <c r="D36" s="217" t="s">
        <v>237</v>
      </c>
      <c r="E36" s="269" t="s">
        <v>241</v>
      </c>
      <c r="F36" s="269" t="s">
        <v>161</v>
      </c>
      <c r="G36" s="390" t="s">
        <v>434</v>
      </c>
      <c r="H36" s="36"/>
      <c r="I36" s="36"/>
      <c r="J36" s="36"/>
      <c r="K36" s="36"/>
      <c r="L36" s="36"/>
      <c r="M36" s="36"/>
      <c r="N36" s="37"/>
      <c r="O36" s="37"/>
      <c r="P36" s="37"/>
      <c r="Q36" s="36"/>
      <c r="R36" s="38">
        <f t="shared" si="0"/>
        <v>0</v>
      </c>
      <c r="S36" s="234">
        <f t="shared" si="1"/>
        <v>0</v>
      </c>
      <c r="T36" s="40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8.75" customHeight="1">
      <c r="A37" s="32">
        <v>24</v>
      </c>
      <c r="B37" s="661" t="s">
        <v>242</v>
      </c>
      <c r="C37" s="199" t="s">
        <v>243</v>
      </c>
      <c r="D37" s="217" t="s">
        <v>237</v>
      </c>
      <c r="E37" s="269" t="s">
        <v>244</v>
      </c>
      <c r="F37" s="269" t="s">
        <v>161</v>
      </c>
      <c r="G37" s="390" t="s">
        <v>434</v>
      </c>
      <c r="H37" s="36"/>
      <c r="I37" s="36"/>
      <c r="J37" s="36"/>
      <c r="K37" s="36"/>
      <c r="L37" s="36"/>
      <c r="M37" s="36"/>
      <c r="N37" s="37"/>
      <c r="O37" s="37"/>
      <c r="P37" s="37"/>
      <c r="Q37" s="36"/>
      <c r="R37" s="38">
        <f t="shared" si="0"/>
        <v>0</v>
      </c>
      <c r="S37" s="234">
        <f t="shared" si="1"/>
        <v>0</v>
      </c>
      <c r="T37" s="40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8.75" customHeight="1">
      <c r="A38" s="32">
        <v>25</v>
      </c>
      <c r="B38" s="661" t="s">
        <v>245</v>
      </c>
      <c r="C38" s="199" t="s">
        <v>246</v>
      </c>
      <c r="D38" s="217" t="s">
        <v>247</v>
      </c>
      <c r="E38" s="269" t="s">
        <v>248</v>
      </c>
      <c r="F38" s="269" t="s">
        <v>161</v>
      </c>
      <c r="G38" s="390" t="s">
        <v>434</v>
      </c>
      <c r="H38" s="36"/>
      <c r="I38" s="36"/>
      <c r="J38" s="36"/>
      <c r="K38" s="36"/>
      <c r="L38" s="36"/>
      <c r="M38" s="36"/>
      <c r="N38" s="36"/>
      <c r="O38" s="36"/>
      <c r="P38" s="37"/>
      <c r="Q38" s="36"/>
      <c r="R38" s="38">
        <f t="shared" si="0"/>
        <v>0</v>
      </c>
      <c r="S38" s="234">
        <f t="shared" si="1"/>
        <v>0</v>
      </c>
      <c r="T38" s="40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8.75" customHeight="1">
      <c r="A39" s="32">
        <v>26</v>
      </c>
      <c r="B39" s="661" t="s">
        <v>249</v>
      </c>
      <c r="C39" s="199" t="s">
        <v>250</v>
      </c>
      <c r="D39" s="217" t="s">
        <v>251</v>
      </c>
      <c r="E39" s="269" t="s">
        <v>252</v>
      </c>
      <c r="F39" s="269" t="s">
        <v>161</v>
      </c>
      <c r="G39" s="390" t="s">
        <v>434</v>
      </c>
      <c r="H39" s="36"/>
      <c r="I39" s="36"/>
      <c r="J39" s="36"/>
      <c r="K39" s="36"/>
      <c r="L39" s="36"/>
      <c r="M39" s="36"/>
      <c r="N39" s="37"/>
      <c r="O39" s="37"/>
      <c r="P39" s="37"/>
      <c r="Q39" s="36"/>
      <c r="R39" s="38">
        <f t="shared" si="0"/>
        <v>0</v>
      </c>
      <c r="S39" s="234">
        <f t="shared" si="1"/>
        <v>0</v>
      </c>
      <c r="T39" s="40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8.75" customHeight="1">
      <c r="A40" s="32">
        <v>27</v>
      </c>
      <c r="B40" s="661" t="s">
        <v>253</v>
      </c>
      <c r="C40" s="199" t="s">
        <v>254</v>
      </c>
      <c r="D40" s="217" t="s">
        <v>255</v>
      </c>
      <c r="E40" s="269" t="s">
        <v>256</v>
      </c>
      <c r="F40" s="269" t="s">
        <v>161</v>
      </c>
      <c r="G40" s="390" t="s">
        <v>434</v>
      </c>
      <c r="H40" s="36"/>
      <c r="I40" s="36"/>
      <c r="J40" s="36"/>
      <c r="K40" s="36"/>
      <c r="L40" s="36"/>
      <c r="M40" s="36"/>
      <c r="N40" s="37"/>
      <c r="O40" s="37"/>
      <c r="P40" s="37"/>
      <c r="Q40" s="36"/>
      <c r="R40" s="38">
        <f t="shared" si="0"/>
        <v>0</v>
      </c>
      <c r="S40" s="234">
        <f t="shared" si="1"/>
        <v>0</v>
      </c>
      <c r="T40" s="40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18.75" customHeight="1">
      <c r="A41" s="32">
        <v>28</v>
      </c>
      <c r="B41" s="661" t="s">
        <v>257</v>
      </c>
      <c r="C41" s="199" t="s">
        <v>258</v>
      </c>
      <c r="D41" s="217" t="s">
        <v>259</v>
      </c>
      <c r="E41" s="269" t="s">
        <v>260</v>
      </c>
      <c r="F41" s="269" t="s">
        <v>161</v>
      </c>
      <c r="G41" s="390" t="s">
        <v>434</v>
      </c>
      <c r="H41" s="36"/>
      <c r="I41" s="36"/>
      <c r="J41" s="36"/>
      <c r="K41" s="36"/>
      <c r="L41" s="36"/>
      <c r="M41" s="36"/>
      <c r="N41" s="36"/>
      <c r="O41" s="36"/>
      <c r="P41" s="37"/>
      <c r="Q41" s="36"/>
      <c r="R41" s="38">
        <f t="shared" si="0"/>
        <v>0</v>
      </c>
      <c r="S41" s="234">
        <f t="shared" si="1"/>
        <v>0</v>
      </c>
      <c r="T41" s="40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8.75" customHeight="1">
      <c r="A42" s="32">
        <v>29</v>
      </c>
      <c r="B42" s="661" t="s">
        <v>261</v>
      </c>
      <c r="C42" s="199" t="s">
        <v>262</v>
      </c>
      <c r="D42" s="217" t="s">
        <v>263</v>
      </c>
      <c r="E42" s="269" t="s">
        <v>264</v>
      </c>
      <c r="F42" s="269" t="s">
        <v>161</v>
      </c>
      <c r="G42" s="390" t="s">
        <v>434</v>
      </c>
      <c r="H42" s="36"/>
      <c r="I42" s="36"/>
      <c r="J42" s="36"/>
      <c r="K42" s="36"/>
      <c r="L42" s="36"/>
      <c r="M42" s="36"/>
      <c r="N42" s="36"/>
      <c r="O42" s="36"/>
      <c r="P42" s="37"/>
      <c r="Q42" s="36"/>
      <c r="R42" s="38">
        <f t="shared" si="0"/>
        <v>0</v>
      </c>
      <c r="S42" s="234">
        <f t="shared" ref="S42:S53" si="2">IF(R42&lt;=0,0,IF(R42&lt;=10,$X$15,IF(R42&lt;=20,$X$16,IF(R42&lt;=40,$X$17,IF(R42&gt;40,10)))))</f>
        <v>0</v>
      </c>
      <c r="T42" s="40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8.75" customHeight="1">
      <c r="A43" s="59">
        <v>30</v>
      </c>
      <c r="B43" s="662" t="s">
        <v>265</v>
      </c>
      <c r="C43" s="270" t="s">
        <v>266</v>
      </c>
      <c r="D43" s="271" t="s">
        <v>263</v>
      </c>
      <c r="E43" s="272" t="s">
        <v>267</v>
      </c>
      <c r="F43" s="272" t="s">
        <v>161</v>
      </c>
      <c r="G43" s="391" t="s">
        <v>434</v>
      </c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541">
        <f t="shared" si="0"/>
        <v>0</v>
      </c>
      <c r="S43" s="233">
        <f t="shared" si="2"/>
        <v>0</v>
      </c>
      <c r="T43" s="542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8.75" customHeight="1" thickBot="1">
      <c r="A44" s="145">
        <v>31</v>
      </c>
      <c r="B44" s="663" t="s">
        <v>268</v>
      </c>
      <c r="C44" s="254" t="s">
        <v>269</v>
      </c>
      <c r="D44" s="302" t="s">
        <v>270</v>
      </c>
      <c r="E44" s="290" t="s">
        <v>271</v>
      </c>
      <c r="F44" s="290" t="s">
        <v>161</v>
      </c>
      <c r="G44" s="648" t="s">
        <v>434</v>
      </c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8">
        <f t="shared" si="0"/>
        <v>0</v>
      </c>
      <c r="S44" s="235">
        <f t="shared" si="2"/>
        <v>0</v>
      </c>
      <c r="T44" s="681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8.75" customHeight="1">
      <c r="A45" s="643">
        <v>1</v>
      </c>
      <c r="B45" s="664" t="s">
        <v>272</v>
      </c>
      <c r="C45" s="655" t="s">
        <v>273</v>
      </c>
      <c r="D45" s="656" t="s">
        <v>274</v>
      </c>
      <c r="E45" s="654" t="s">
        <v>275</v>
      </c>
      <c r="F45" s="654" t="s">
        <v>161</v>
      </c>
      <c r="G45" s="644" t="s">
        <v>435</v>
      </c>
      <c r="H45" s="486"/>
      <c r="I45" s="486"/>
      <c r="J45" s="486"/>
      <c r="K45" s="486"/>
      <c r="L45" s="486"/>
      <c r="M45" s="486"/>
      <c r="N45" s="486"/>
      <c r="O45" s="486"/>
      <c r="P45" s="486"/>
      <c r="Q45" s="486"/>
      <c r="R45" s="545">
        <f t="shared" si="0"/>
        <v>0</v>
      </c>
      <c r="S45" s="546">
        <f t="shared" si="2"/>
        <v>0</v>
      </c>
      <c r="T45" s="680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8.75" customHeight="1">
      <c r="A46" s="32">
        <v>2</v>
      </c>
      <c r="B46" s="661" t="s">
        <v>276</v>
      </c>
      <c r="C46" s="199" t="s">
        <v>277</v>
      </c>
      <c r="D46" s="217" t="s">
        <v>154</v>
      </c>
      <c r="E46" s="269" t="s">
        <v>278</v>
      </c>
      <c r="F46" s="269" t="s">
        <v>161</v>
      </c>
      <c r="G46" s="390" t="s">
        <v>435</v>
      </c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8">
        <f t="shared" si="0"/>
        <v>0</v>
      </c>
      <c r="S46" s="234">
        <f t="shared" si="2"/>
        <v>0</v>
      </c>
      <c r="T46" s="40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8.75" customHeight="1">
      <c r="A47" s="32">
        <v>3</v>
      </c>
      <c r="B47" s="661" t="s">
        <v>279</v>
      </c>
      <c r="C47" s="199" t="s">
        <v>280</v>
      </c>
      <c r="D47" s="217" t="s">
        <v>281</v>
      </c>
      <c r="E47" s="269" t="s">
        <v>282</v>
      </c>
      <c r="F47" s="269" t="s">
        <v>161</v>
      </c>
      <c r="G47" s="390" t="s">
        <v>435</v>
      </c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8">
        <f t="shared" si="0"/>
        <v>0</v>
      </c>
      <c r="S47" s="234">
        <f t="shared" si="2"/>
        <v>0</v>
      </c>
      <c r="T47" s="40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8.75" customHeight="1">
      <c r="A48" s="32">
        <v>4</v>
      </c>
      <c r="B48" s="661" t="s">
        <v>283</v>
      </c>
      <c r="C48" s="199" t="s">
        <v>284</v>
      </c>
      <c r="D48" s="217" t="s">
        <v>159</v>
      </c>
      <c r="E48" s="269" t="s">
        <v>285</v>
      </c>
      <c r="F48" s="269" t="s">
        <v>161</v>
      </c>
      <c r="G48" s="390" t="s">
        <v>435</v>
      </c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8">
        <f t="shared" si="0"/>
        <v>0</v>
      </c>
      <c r="S48" s="234">
        <f t="shared" si="2"/>
        <v>0</v>
      </c>
      <c r="T48" s="40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8.75" customHeight="1">
      <c r="A49" s="32">
        <v>5</v>
      </c>
      <c r="B49" s="661" t="s">
        <v>286</v>
      </c>
      <c r="C49" s="199" t="s">
        <v>287</v>
      </c>
      <c r="D49" s="217" t="s">
        <v>288</v>
      </c>
      <c r="E49" s="269" t="s">
        <v>289</v>
      </c>
      <c r="F49" s="269" t="s">
        <v>161</v>
      </c>
      <c r="G49" s="390" t="s">
        <v>435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8">
        <f t="shared" si="0"/>
        <v>0</v>
      </c>
      <c r="S49" s="234">
        <f t="shared" si="2"/>
        <v>0</v>
      </c>
      <c r="T49" s="40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8.75" customHeight="1">
      <c r="A50" s="32">
        <v>6</v>
      </c>
      <c r="B50" s="661" t="s">
        <v>290</v>
      </c>
      <c r="C50" s="199" t="s">
        <v>291</v>
      </c>
      <c r="D50" s="217" t="s">
        <v>171</v>
      </c>
      <c r="E50" s="269" t="s">
        <v>292</v>
      </c>
      <c r="F50" s="269" t="s">
        <v>161</v>
      </c>
      <c r="G50" s="390" t="s">
        <v>435</v>
      </c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8">
        <f t="shared" si="0"/>
        <v>0</v>
      </c>
      <c r="S50" s="234">
        <f t="shared" si="2"/>
        <v>0</v>
      </c>
      <c r="T50" s="40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8.75" customHeight="1">
      <c r="A51" s="32">
        <v>7</v>
      </c>
      <c r="B51" s="665" t="s">
        <v>293</v>
      </c>
      <c r="C51" s="180" t="s">
        <v>294</v>
      </c>
      <c r="D51" s="217" t="s">
        <v>175</v>
      </c>
      <c r="E51" s="190" t="s">
        <v>295</v>
      </c>
      <c r="F51" s="190" t="s">
        <v>161</v>
      </c>
      <c r="G51" s="390" t="s">
        <v>435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8">
        <f t="shared" si="0"/>
        <v>0</v>
      </c>
      <c r="S51" s="234">
        <f t="shared" si="2"/>
        <v>0</v>
      </c>
      <c r="T51" s="40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8.75" customHeight="1">
      <c r="A52" s="32">
        <v>8</v>
      </c>
      <c r="B52" s="661" t="s">
        <v>296</v>
      </c>
      <c r="C52" s="199" t="s">
        <v>297</v>
      </c>
      <c r="D52" s="217" t="s">
        <v>298</v>
      </c>
      <c r="E52" s="269" t="s">
        <v>299</v>
      </c>
      <c r="F52" s="269" t="s">
        <v>161</v>
      </c>
      <c r="G52" s="390" t="s">
        <v>435</v>
      </c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8">
        <f t="shared" si="0"/>
        <v>0</v>
      </c>
      <c r="S52" s="234">
        <f t="shared" si="2"/>
        <v>0</v>
      </c>
      <c r="T52" s="40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8.75" customHeight="1">
      <c r="A53" s="32">
        <v>9</v>
      </c>
      <c r="B53" s="665" t="s">
        <v>300</v>
      </c>
      <c r="C53" s="180" t="s">
        <v>301</v>
      </c>
      <c r="D53" s="217" t="s">
        <v>183</v>
      </c>
      <c r="E53" s="190" t="s">
        <v>302</v>
      </c>
      <c r="F53" s="190" t="s">
        <v>161</v>
      </c>
      <c r="G53" s="390" t="s">
        <v>435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8">
        <f t="shared" si="0"/>
        <v>0</v>
      </c>
      <c r="S53" s="234">
        <f t="shared" si="2"/>
        <v>0</v>
      </c>
      <c r="T53" s="40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8.75" customHeight="1">
      <c r="A54" s="32">
        <v>10</v>
      </c>
      <c r="B54" s="665" t="s">
        <v>303</v>
      </c>
      <c r="C54" s="180" t="s">
        <v>304</v>
      </c>
      <c r="D54" s="217" t="s">
        <v>305</v>
      </c>
      <c r="E54" s="190" t="s">
        <v>306</v>
      </c>
      <c r="F54" s="190" t="s">
        <v>156</v>
      </c>
      <c r="G54" s="390" t="s">
        <v>435</v>
      </c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8">
        <f t="shared" si="0"/>
        <v>0</v>
      </c>
      <c r="S54" s="234">
        <f t="shared" ref="S54" si="3">IF(R54&lt;=0,0,IF(R54&lt;=10,$X$15,IF(R54&lt;=20,$X$16,IF(R54&lt;=40,$X$17,IF(R54&gt;40,10)))))</f>
        <v>0</v>
      </c>
      <c r="T54" s="40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8.75" customHeight="1">
      <c r="A55" s="32">
        <v>11</v>
      </c>
      <c r="B55" s="665" t="s">
        <v>307</v>
      </c>
      <c r="C55" s="180" t="s">
        <v>308</v>
      </c>
      <c r="D55" s="217" t="s">
        <v>309</v>
      </c>
      <c r="E55" s="190" t="s">
        <v>310</v>
      </c>
      <c r="F55" s="190" t="s">
        <v>161</v>
      </c>
      <c r="G55" s="390" t="s">
        <v>435</v>
      </c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8">
        <f t="shared" si="0"/>
        <v>0</v>
      </c>
      <c r="S55" s="234">
        <f t="shared" ref="S55" si="4">IF(R55&lt;=0,0,IF(R55&lt;=10,$X$15,IF(R55&lt;=20,$X$16,IF(R55&lt;=40,$X$17,IF(R55&gt;40,10)))))</f>
        <v>0</v>
      </c>
      <c r="T55" s="40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8.75" customHeight="1">
      <c r="A56" s="32">
        <v>12</v>
      </c>
      <c r="B56" s="661" t="s">
        <v>311</v>
      </c>
      <c r="C56" s="199" t="s">
        <v>312</v>
      </c>
      <c r="D56" s="217" t="s">
        <v>194</v>
      </c>
      <c r="E56" s="269" t="s">
        <v>313</v>
      </c>
      <c r="F56" s="269" t="s">
        <v>161</v>
      </c>
      <c r="G56" s="390" t="s">
        <v>435</v>
      </c>
      <c r="H56" s="36"/>
      <c r="I56" s="36"/>
      <c r="J56" s="36"/>
      <c r="K56" s="36"/>
      <c r="L56" s="36"/>
      <c r="M56" s="36"/>
      <c r="N56" s="37"/>
      <c r="O56" s="37"/>
      <c r="P56" s="36"/>
      <c r="Q56" s="36"/>
      <c r="R56" s="38">
        <f t="shared" si="0"/>
        <v>0</v>
      </c>
      <c r="S56" s="234">
        <f t="shared" si="1"/>
        <v>0</v>
      </c>
      <c r="T56" s="55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8.75" customHeight="1">
      <c r="A57" s="32">
        <v>13</v>
      </c>
      <c r="B57" s="661" t="s">
        <v>314</v>
      </c>
      <c r="C57" s="199" t="s">
        <v>315</v>
      </c>
      <c r="D57" s="217" t="s">
        <v>194</v>
      </c>
      <c r="E57" s="269" t="s">
        <v>316</v>
      </c>
      <c r="F57" s="269" t="s">
        <v>161</v>
      </c>
      <c r="G57" s="390" t="s">
        <v>435</v>
      </c>
      <c r="H57" s="36"/>
      <c r="I57" s="36"/>
      <c r="J57" s="36"/>
      <c r="K57" s="36"/>
      <c r="L57" s="36"/>
      <c r="M57" s="36"/>
      <c r="N57" s="37"/>
      <c r="O57" s="37"/>
      <c r="P57" s="37"/>
      <c r="Q57" s="36"/>
      <c r="R57" s="38">
        <f t="shared" si="0"/>
        <v>0</v>
      </c>
      <c r="S57" s="234">
        <f t="shared" si="1"/>
        <v>0</v>
      </c>
      <c r="T57" s="55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ht="18.75" customHeight="1">
      <c r="A58" s="32">
        <v>14</v>
      </c>
      <c r="B58" s="661" t="s">
        <v>317</v>
      </c>
      <c r="C58" s="199" t="s">
        <v>318</v>
      </c>
      <c r="D58" s="217" t="s">
        <v>319</v>
      </c>
      <c r="E58" s="269" t="s">
        <v>320</v>
      </c>
      <c r="F58" s="269" t="s">
        <v>161</v>
      </c>
      <c r="G58" s="390" t="s">
        <v>435</v>
      </c>
      <c r="H58" s="36"/>
      <c r="I58" s="36"/>
      <c r="J58" s="36"/>
      <c r="K58" s="36"/>
      <c r="L58" s="36"/>
      <c r="M58" s="36"/>
      <c r="N58" s="37"/>
      <c r="O58" s="37"/>
      <c r="P58" s="37"/>
      <c r="Q58" s="36"/>
      <c r="R58" s="38">
        <f t="shared" ref="R58:R91" si="5">SUM($H58:$Q58)</f>
        <v>0</v>
      </c>
      <c r="S58" s="234">
        <f t="shared" ref="S58:S84" si="6">IF(R58&lt;=0,0,IF(R58&lt;=10,$X$15,IF(R58&lt;=20,$X$16,IF(R58&lt;=40,$X$17,IF(R58&gt;40,10)))))</f>
        <v>0</v>
      </c>
      <c r="T58" s="55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 ht="18.75" customHeight="1">
      <c r="A59" s="32">
        <v>15</v>
      </c>
      <c r="B59" s="661" t="s">
        <v>321</v>
      </c>
      <c r="C59" s="199" t="s">
        <v>318</v>
      </c>
      <c r="D59" s="217" t="s">
        <v>322</v>
      </c>
      <c r="E59" s="269" t="s">
        <v>323</v>
      </c>
      <c r="F59" s="269" t="s">
        <v>161</v>
      </c>
      <c r="G59" s="390" t="s">
        <v>435</v>
      </c>
      <c r="H59" s="36"/>
      <c r="I59" s="36"/>
      <c r="J59" s="36"/>
      <c r="K59" s="36"/>
      <c r="L59" s="36"/>
      <c r="M59" s="36"/>
      <c r="N59" s="37"/>
      <c r="O59" s="37"/>
      <c r="P59" s="37"/>
      <c r="Q59" s="36"/>
      <c r="R59" s="38">
        <f t="shared" si="5"/>
        <v>0</v>
      </c>
      <c r="S59" s="234">
        <f t="shared" si="6"/>
        <v>0</v>
      </c>
      <c r="T59" s="55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8.75" customHeight="1">
      <c r="A60" s="32">
        <v>16</v>
      </c>
      <c r="B60" s="665" t="s">
        <v>324</v>
      </c>
      <c r="C60" s="180" t="s">
        <v>325</v>
      </c>
      <c r="D60" s="217" t="s">
        <v>233</v>
      </c>
      <c r="E60" s="190" t="s">
        <v>326</v>
      </c>
      <c r="F60" s="190" t="s">
        <v>161</v>
      </c>
      <c r="G60" s="390" t="s">
        <v>435</v>
      </c>
      <c r="H60" s="36"/>
      <c r="I60" s="36"/>
      <c r="J60" s="36"/>
      <c r="K60" s="36"/>
      <c r="L60" s="36"/>
      <c r="M60" s="36"/>
      <c r="N60" s="37"/>
      <c r="O60" s="37"/>
      <c r="P60" s="37"/>
      <c r="Q60" s="36"/>
      <c r="R60" s="38">
        <f t="shared" si="5"/>
        <v>0</v>
      </c>
      <c r="S60" s="234">
        <f t="shared" si="6"/>
        <v>0</v>
      </c>
      <c r="T60" s="55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8.75" customHeight="1">
      <c r="A61" s="32">
        <v>17</v>
      </c>
      <c r="B61" s="661" t="s">
        <v>327</v>
      </c>
      <c r="C61" s="199" t="s">
        <v>328</v>
      </c>
      <c r="D61" s="217" t="s">
        <v>233</v>
      </c>
      <c r="E61" s="269" t="s">
        <v>329</v>
      </c>
      <c r="F61" s="269" t="s">
        <v>161</v>
      </c>
      <c r="G61" s="390" t="s">
        <v>435</v>
      </c>
      <c r="H61" s="36"/>
      <c r="I61" s="36"/>
      <c r="J61" s="36"/>
      <c r="K61" s="36"/>
      <c r="L61" s="36"/>
      <c r="M61" s="36"/>
      <c r="N61" s="37"/>
      <c r="O61" s="37"/>
      <c r="P61" s="37"/>
      <c r="Q61" s="36"/>
      <c r="R61" s="38">
        <f t="shared" si="5"/>
        <v>0</v>
      </c>
      <c r="S61" s="234">
        <f t="shared" si="6"/>
        <v>0</v>
      </c>
      <c r="T61" s="55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8.75" customHeight="1">
      <c r="A62" s="32">
        <v>18</v>
      </c>
      <c r="B62" s="665" t="s">
        <v>330</v>
      </c>
      <c r="C62" s="180" t="s">
        <v>331</v>
      </c>
      <c r="D62" s="217" t="s">
        <v>332</v>
      </c>
      <c r="E62" s="190" t="s">
        <v>333</v>
      </c>
      <c r="F62" s="190" t="s">
        <v>161</v>
      </c>
      <c r="G62" s="390" t="s">
        <v>435</v>
      </c>
      <c r="H62" s="36"/>
      <c r="I62" s="36"/>
      <c r="J62" s="36"/>
      <c r="K62" s="36"/>
      <c r="L62" s="36"/>
      <c r="M62" s="36"/>
      <c r="N62" s="37"/>
      <c r="O62" s="37"/>
      <c r="P62" s="37"/>
      <c r="Q62" s="36"/>
      <c r="R62" s="38">
        <f t="shared" si="5"/>
        <v>0</v>
      </c>
      <c r="S62" s="234">
        <f t="shared" si="6"/>
        <v>0</v>
      </c>
      <c r="T62" s="55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8.75" customHeight="1">
      <c r="A63" s="32">
        <v>19</v>
      </c>
      <c r="B63" s="665" t="s">
        <v>334</v>
      </c>
      <c r="C63" s="180" t="s">
        <v>335</v>
      </c>
      <c r="D63" s="217" t="s">
        <v>255</v>
      </c>
      <c r="E63" s="190" t="s">
        <v>336</v>
      </c>
      <c r="F63" s="190" t="s">
        <v>161</v>
      </c>
      <c r="G63" s="390" t="s">
        <v>435</v>
      </c>
      <c r="H63" s="36"/>
      <c r="I63" s="36"/>
      <c r="J63" s="36"/>
      <c r="K63" s="36"/>
      <c r="L63" s="36"/>
      <c r="M63" s="36"/>
      <c r="N63" s="37"/>
      <c r="O63" s="37"/>
      <c r="P63" s="37"/>
      <c r="Q63" s="36"/>
      <c r="R63" s="38">
        <f t="shared" si="5"/>
        <v>0</v>
      </c>
      <c r="S63" s="234">
        <f t="shared" si="6"/>
        <v>0</v>
      </c>
      <c r="T63" s="55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8.75" customHeight="1">
      <c r="A64" s="32">
        <v>20</v>
      </c>
      <c r="B64" s="665" t="s">
        <v>337</v>
      </c>
      <c r="C64" s="180" t="s">
        <v>338</v>
      </c>
      <c r="D64" s="217" t="s">
        <v>339</v>
      </c>
      <c r="E64" s="190" t="s">
        <v>340</v>
      </c>
      <c r="F64" s="190" t="s">
        <v>161</v>
      </c>
      <c r="G64" s="390" t="s">
        <v>435</v>
      </c>
      <c r="H64" s="36"/>
      <c r="I64" s="36"/>
      <c r="J64" s="36"/>
      <c r="K64" s="36"/>
      <c r="L64" s="36"/>
      <c r="M64" s="36"/>
      <c r="N64" s="37"/>
      <c r="O64" s="37"/>
      <c r="P64" s="37"/>
      <c r="Q64" s="36"/>
      <c r="R64" s="38">
        <f t="shared" si="5"/>
        <v>0</v>
      </c>
      <c r="S64" s="234">
        <f t="shared" si="6"/>
        <v>0</v>
      </c>
      <c r="T64" s="55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8.75" customHeight="1">
      <c r="A65" s="32">
        <v>21</v>
      </c>
      <c r="B65" s="665" t="s">
        <v>341</v>
      </c>
      <c r="C65" s="180" t="s">
        <v>342</v>
      </c>
      <c r="D65" s="217" t="s">
        <v>343</v>
      </c>
      <c r="E65" s="190" t="s">
        <v>344</v>
      </c>
      <c r="F65" s="190" t="s">
        <v>161</v>
      </c>
      <c r="G65" s="390" t="s">
        <v>435</v>
      </c>
      <c r="H65" s="36"/>
      <c r="I65" s="36"/>
      <c r="J65" s="36"/>
      <c r="K65" s="36"/>
      <c r="L65" s="36"/>
      <c r="M65" s="36"/>
      <c r="N65" s="37"/>
      <c r="O65" s="37"/>
      <c r="P65" s="37"/>
      <c r="Q65" s="36"/>
      <c r="R65" s="38">
        <f t="shared" si="5"/>
        <v>0</v>
      </c>
      <c r="S65" s="234">
        <f t="shared" si="6"/>
        <v>0</v>
      </c>
      <c r="T65" s="55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8.75" customHeight="1">
      <c r="A66" s="32">
        <v>22</v>
      </c>
      <c r="B66" s="661" t="s">
        <v>345</v>
      </c>
      <c r="C66" s="199" t="s">
        <v>346</v>
      </c>
      <c r="D66" s="217" t="s">
        <v>259</v>
      </c>
      <c r="E66" s="269" t="s">
        <v>347</v>
      </c>
      <c r="F66" s="269" t="s">
        <v>161</v>
      </c>
      <c r="G66" s="390" t="s">
        <v>435</v>
      </c>
      <c r="H66" s="36"/>
      <c r="I66" s="36"/>
      <c r="J66" s="36"/>
      <c r="K66" s="36"/>
      <c r="L66" s="36"/>
      <c r="M66" s="36"/>
      <c r="N66" s="37"/>
      <c r="O66" s="37"/>
      <c r="P66" s="37"/>
      <c r="Q66" s="36"/>
      <c r="R66" s="38">
        <f t="shared" si="5"/>
        <v>0</v>
      </c>
      <c r="S66" s="234">
        <f t="shared" si="6"/>
        <v>0</v>
      </c>
      <c r="T66" s="55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</row>
    <row r="67" spans="1:34" ht="18.75" customHeight="1">
      <c r="A67" s="32">
        <v>23</v>
      </c>
      <c r="B67" s="665" t="s">
        <v>348</v>
      </c>
      <c r="C67" s="180" t="s">
        <v>349</v>
      </c>
      <c r="D67" s="217" t="s">
        <v>350</v>
      </c>
      <c r="E67" s="190" t="s">
        <v>351</v>
      </c>
      <c r="F67" s="190" t="s">
        <v>161</v>
      </c>
      <c r="G67" s="390" t="s">
        <v>435</v>
      </c>
      <c r="H67" s="36"/>
      <c r="I67" s="36"/>
      <c r="J67" s="36"/>
      <c r="K67" s="36"/>
      <c r="L67" s="36"/>
      <c r="M67" s="36"/>
      <c r="N67" s="37"/>
      <c r="O67" s="37"/>
      <c r="P67" s="37"/>
      <c r="Q67" s="36"/>
      <c r="R67" s="38">
        <f t="shared" si="5"/>
        <v>0</v>
      </c>
      <c r="S67" s="234">
        <f t="shared" si="6"/>
        <v>0</v>
      </c>
      <c r="T67" s="55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</row>
    <row r="68" spans="1:34" ht="18.75" customHeight="1">
      <c r="A68" s="32">
        <v>24</v>
      </c>
      <c r="B68" s="665" t="s">
        <v>352</v>
      </c>
      <c r="C68" s="180" t="s">
        <v>353</v>
      </c>
      <c r="D68" s="217" t="s">
        <v>354</v>
      </c>
      <c r="E68" s="190" t="s">
        <v>355</v>
      </c>
      <c r="F68" s="190" t="s">
        <v>161</v>
      </c>
      <c r="G68" s="390" t="s">
        <v>435</v>
      </c>
      <c r="H68" s="36"/>
      <c r="I68" s="36"/>
      <c r="J68" s="36"/>
      <c r="K68" s="36"/>
      <c r="L68" s="36"/>
      <c r="M68" s="36"/>
      <c r="N68" s="37"/>
      <c r="O68" s="37"/>
      <c r="P68" s="37"/>
      <c r="Q68" s="36"/>
      <c r="R68" s="38">
        <f t="shared" si="5"/>
        <v>0</v>
      </c>
      <c r="S68" s="234">
        <f t="shared" si="6"/>
        <v>0</v>
      </c>
      <c r="T68" s="55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</row>
    <row r="69" spans="1:34" ht="18.75" customHeight="1">
      <c r="A69" s="32">
        <v>25</v>
      </c>
      <c r="B69" s="665" t="s">
        <v>356</v>
      </c>
      <c r="C69" s="180" t="s">
        <v>357</v>
      </c>
      <c r="D69" s="217" t="s">
        <v>354</v>
      </c>
      <c r="E69" s="190" t="s">
        <v>358</v>
      </c>
      <c r="F69" s="190" t="s">
        <v>161</v>
      </c>
      <c r="G69" s="390" t="s">
        <v>435</v>
      </c>
      <c r="H69" s="36"/>
      <c r="I69" s="36"/>
      <c r="J69" s="36"/>
      <c r="K69" s="36"/>
      <c r="L69" s="36"/>
      <c r="M69" s="36"/>
      <c r="N69" s="37"/>
      <c r="O69" s="37"/>
      <c r="P69" s="37"/>
      <c r="Q69" s="36"/>
      <c r="R69" s="38">
        <f t="shared" si="5"/>
        <v>0</v>
      </c>
      <c r="S69" s="234">
        <f t="shared" si="6"/>
        <v>0</v>
      </c>
      <c r="T69" s="55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</row>
    <row r="70" spans="1:34" ht="20.25" customHeight="1">
      <c r="A70" s="32">
        <v>26</v>
      </c>
      <c r="B70" s="661" t="s">
        <v>359</v>
      </c>
      <c r="C70" s="199" t="s">
        <v>297</v>
      </c>
      <c r="D70" s="217" t="s">
        <v>360</v>
      </c>
      <c r="E70" s="269" t="s">
        <v>361</v>
      </c>
      <c r="F70" s="269" t="s">
        <v>161</v>
      </c>
      <c r="G70" s="390" t="s">
        <v>435</v>
      </c>
      <c r="H70" s="36"/>
      <c r="I70" s="36"/>
      <c r="J70" s="36"/>
      <c r="K70" s="36"/>
      <c r="L70" s="36"/>
      <c r="M70" s="36"/>
      <c r="N70" s="37"/>
      <c r="O70" s="37"/>
      <c r="P70" s="37"/>
      <c r="Q70" s="36"/>
      <c r="R70" s="38">
        <f t="shared" si="5"/>
        <v>0</v>
      </c>
      <c r="S70" s="234">
        <f t="shared" si="6"/>
        <v>0</v>
      </c>
      <c r="T70" s="55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</row>
    <row r="71" spans="1:34" ht="20.25" customHeight="1">
      <c r="A71" s="32">
        <v>27</v>
      </c>
      <c r="B71" s="665" t="s">
        <v>362</v>
      </c>
      <c r="C71" s="180" t="s">
        <v>363</v>
      </c>
      <c r="D71" s="217" t="s">
        <v>364</v>
      </c>
      <c r="E71" s="190" t="s">
        <v>155</v>
      </c>
      <c r="F71" s="190" t="s">
        <v>161</v>
      </c>
      <c r="G71" s="390" t="s">
        <v>435</v>
      </c>
      <c r="H71" s="36"/>
      <c r="I71" s="36"/>
      <c r="J71" s="36"/>
      <c r="K71" s="36"/>
      <c r="L71" s="36"/>
      <c r="M71" s="36"/>
      <c r="N71" s="37"/>
      <c r="O71" s="37"/>
      <c r="P71" s="37"/>
      <c r="Q71" s="36"/>
      <c r="R71" s="38">
        <f t="shared" si="5"/>
        <v>0</v>
      </c>
      <c r="S71" s="234">
        <f t="shared" si="6"/>
        <v>0</v>
      </c>
      <c r="T71" s="55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</row>
    <row r="72" spans="1:34" ht="20.25" customHeight="1" thickBot="1">
      <c r="A72" s="59">
        <v>28</v>
      </c>
      <c r="B72" s="666" t="s">
        <v>365</v>
      </c>
      <c r="C72" s="273" t="s">
        <v>366</v>
      </c>
      <c r="D72" s="271" t="s">
        <v>367</v>
      </c>
      <c r="E72" s="274" t="s">
        <v>368</v>
      </c>
      <c r="F72" s="274" t="s">
        <v>161</v>
      </c>
      <c r="G72" s="391" t="s">
        <v>435</v>
      </c>
      <c r="H72" s="187"/>
      <c r="I72" s="187"/>
      <c r="J72" s="187"/>
      <c r="K72" s="187"/>
      <c r="L72" s="187"/>
      <c r="M72" s="187"/>
      <c r="N72" s="188"/>
      <c r="O72" s="188"/>
      <c r="P72" s="188"/>
      <c r="Q72" s="187"/>
      <c r="R72" s="541">
        <f t="shared" si="5"/>
        <v>0</v>
      </c>
      <c r="S72" s="233">
        <f t="shared" si="6"/>
        <v>0</v>
      </c>
      <c r="T72" s="548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</row>
    <row r="73" spans="1:34" ht="20.25" customHeight="1">
      <c r="A73" s="23">
        <v>1</v>
      </c>
      <c r="B73" s="660" t="s">
        <v>369</v>
      </c>
      <c r="C73" s="200" t="s">
        <v>370</v>
      </c>
      <c r="D73" s="216" t="s">
        <v>154</v>
      </c>
      <c r="E73" s="268" t="s">
        <v>371</v>
      </c>
      <c r="F73" s="268" t="s">
        <v>161</v>
      </c>
      <c r="G73" s="389" t="s">
        <v>436</v>
      </c>
      <c r="H73" s="25"/>
      <c r="I73" s="25"/>
      <c r="J73" s="25"/>
      <c r="K73" s="25"/>
      <c r="L73" s="25"/>
      <c r="M73" s="25"/>
      <c r="N73" s="26"/>
      <c r="O73" s="26"/>
      <c r="P73" s="26"/>
      <c r="Q73" s="25"/>
      <c r="R73" s="27">
        <f t="shared" si="5"/>
        <v>0</v>
      </c>
      <c r="S73" s="245">
        <f t="shared" si="6"/>
        <v>0</v>
      </c>
      <c r="T73" s="68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</row>
    <row r="74" spans="1:34" ht="18.75" customHeight="1">
      <c r="A74" s="651">
        <v>2</v>
      </c>
      <c r="B74" s="664" t="s">
        <v>372</v>
      </c>
      <c r="C74" s="655" t="s">
        <v>373</v>
      </c>
      <c r="D74" s="656" t="s">
        <v>374</v>
      </c>
      <c r="E74" s="654" t="s">
        <v>375</v>
      </c>
      <c r="F74" s="654" t="s">
        <v>156</v>
      </c>
      <c r="G74" s="644" t="s">
        <v>436</v>
      </c>
      <c r="H74" s="486"/>
      <c r="I74" s="486"/>
      <c r="J74" s="486"/>
      <c r="K74" s="486"/>
      <c r="L74" s="486"/>
      <c r="M74" s="486"/>
      <c r="N74" s="543"/>
      <c r="O74" s="543"/>
      <c r="P74" s="543"/>
      <c r="Q74" s="544"/>
      <c r="R74" s="545">
        <f t="shared" si="5"/>
        <v>0</v>
      </c>
      <c r="S74" s="546">
        <f t="shared" si="6"/>
        <v>0</v>
      </c>
      <c r="T74" s="547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</row>
    <row r="75" spans="1:34" ht="18.75" customHeight="1">
      <c r="A75" s="59">
        <v>3</v>
      </c>
      <c r="B75" s="665" t="s">
        <v>376</v>
      </c>
      <c r="C75" s="180" t="s">
        <v>377</v>
      </c>
      <c r="D75" s="217" t="s">
        <v>378</v>
      </c>
      <c r="E75" s="190" t="s">
        <v>379</v>
      </c>
      <c r="F75" s="190" t="s">
        <v>156</v>
      </c>
      <c r="G75" s="390" t="s">
        <v>436</v>
      </c>
      <c r="H75" s="36"/>
      <c r="I75" s="36"/>
      <c r="J75" s="36"/>
      <c r="K75" s="36"/>
      <c r="L75" s="36"/>
      <c r="M75" s="36"/>
      <c r="N75" s="37"/>
      <c r="O75" s="37"/>
      <c r="P75" s="37"/>
      <c r="Q75" s="187"/>
      <c r="R75" s="38">
        <f t="shared" si="5"/>
        <v>0</v>
      </c>
      <c r="S75" s="234">
        <f t="shared" si="6"/>
        <v>0</v>
      </c>
      <c r="T75" s="55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</row>
    <row r="76" spans="1:34" ht="20.25" customHeight="1">
      <c r="A76" s="59">
        <v>4</v>
      </c>
      <c r="B76" s="665" t="s">
        <v>380</v>
      </c>
      <c r="C76" s="180" t="s">
        <v>381</v>
      </c>
      <c r="D76" s="217" t="s">
        <v>382</v>
      </c>
      <c r="E76" s="190" t="s">
        <v>383</v>
      </c>
      <c r="F76" s="190" t="s">
        <v>161</v>
      </c>
      <c r="G76" s="390" t="s">
        <v>436</v>
      </c>
      <c r="H76" s="187"/>
      <c r="I76" s="187"/>
      <c r="J76" s="187"/>
      <c r="K76" s="187"/>
      <c r="L76" s="187"/>
      <c r="M76" s="187"/>
      <c r="N76" s="188"/>
      <c r="O76" s="188"/>
      <c r="P76" s="37"/>
      <c r="Q76" s="187"/>
      <c r="R76" s="38">
        <f t="shared" si="5"/>
        <v>0</v>
      </c>
      <c r="S76" s="234">
        <f t="shared" si="6"/>
        <v>0</v>
      </c>
      <c r="T76" s="55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</row>
    <row r="77" spans="1:34" ht="18.75" customHeight="1">
      <c r="A77" s="59">
        <v>5</v>
      </c>
      <c r="B77" s="665" t="s">
        <v>384</v>
      </c>
      <c r="C77" s="180" t="s">
        <v>385</v>
      </c>
      <c r="D77" s="217" t="s">
        <v>386</v>
      </c>
      <c r="E77" s="190" t="s">
        <v>387</v>
      </c>
      <c r="F77" s="190" t="s">
        <v>161</v>
      </c>
      <c r="G77" s="390" t="s">
        <v>436</v>
      </c>
      <c r="H77" s="36"/>
      <c r="I77" s="36"/>
      <c r="J77" s="36"/>
      <c r="K77" s="36"/>
      <c r="L77" s="36"/>
      <c r="M77" s="36"/>
      <c r="N77" s="37"/>
      <c r="O77" s="37"/>
      <c r="P77" s="37"/>
      <c r="Q77" s="36"/>
      <c r="R77" s="38">
        <f t="shared" si="5"/>
        <v>0</v>
      </c>
      <c r="S77" s="234">
        <f t="shared" si="6"/>
        <v>0</v>
      </c>
      <c r="T77" s="55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</row>
    <row r="78" spans="1:34" ht="18.75" customHeight="1">
      <c r="A78" s="59">
        <v>6</v>
      </c>
      <c r="B78" s="665" t="s">
        <v>388</v>
      </c>
      <c r="C78" s="180" t="s">
        <v>389</v>
      </c>
      <c r="D78" s="217" t="s">
        <v>390</v>
      </c>
      <c r="E78" s="190" t="s">
        <v>391</v>
      </c>
      <c r="F78" s="190" t="s">
        <v>161</v>
      </c>
      <c r="G78" s="390" t="s">
        <v>436</v>
      </c>
      <c r="H78" s="36"/>
      <c r="I78" s="36"/>
      <c r="J78" s="36"/>
      <c r="K78" s="36"/>
      <c r="L78" s="36"/>
      <c r="M78" s="36"/>
      <c r="N78" s="37"/>
      <c r="O78" s="37"/>
      <c r="P78" s="37"/>
      <c r="Q78" s="36"/>
      <c r="R78" s="38">
        <f t="shared" si="5"/>
        <v>0</v>
      </c>
      <c r="S78" s="234">
        <f t="shared" si="6"/>
        <v>0</v>
      </c>
      <c r="T78" s="55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</row>
    <row r="79" spans="1:34" ht="20.25" customHeight="1">
      <c r="A79" s="59">
        <v>7</v>
      </c>
      <c r="B79" s="665" t="s">
        <v>392</v>
      </c>
      <c r="C79" s="66" t="s">
        <v>393</v>
      </c>
      <c r="D79" s="68" t="s">
        <v>183</v>
      </c>
      <c r="E79" s="285" t="s">
        <v>394</v>
      </c>
      <c r="F79" s="69" t="s">
        <v>161</v>
      </c>
      <c r="G79" s="390" t="s">
        <v>436</v>
      </c>
      <c r="H79" s="187"/>
      <c r="I79" s="187"/>
      <c r="J79" s="187"/>
      <c r="K79" s="187"/>
      <c r="L79" s="187"/>
      <c r="M79" s="187"/>
      <c r="N79" s="188"/>
      <c r="O79" s="188"/>
      <c r="P79" s="37"/>
      <c r="Q79" s="36"/>
      <c r="R79" s="38">
        <f t="shared" si="5"/>
        <v>0</v>
      </c>
      <c r="S79" s="234">
        <f t="shared" si="6"/>
        <v>0</v>
      </c>
      <c r="T79" s="55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</row>
    <row r="80" spans="1:34" ht="20.25" customHeight="1">
      <c r="A80" s="59">
        <v>8</v>
      </c>
      <c r="B80" s="665" t="s">
        <v>395</v>
      </c>
      <c r="C80" s="180" t="s">
        <v>396</v>
      </c>
      <c r="D80" s="217" t="s">
        <v>309</v>
      </c>
      <c r="E80" s="190" t="s">
        <v>397</v>
      </c>
      <c r="F80" s="190" t="s">
        <v>161</v>
      </c>
      <c r="G80" s="390" t="s">
        <v>436</v>
      </c>
      <c r="H80" s="187"/>
      <c r="I80" s="187"/>
      <c r="J80" s="187"/>
      <c r="K80" s="187"/>
      <c r="L80" s="187"/>
      <c r="M80" s="187"/>
      <c r="N80" s="188"/>
      <c r="O80" s="188"/>
      <c r="P80" s="37"/>
      <c r="Q80" s="36"/>
      <c r="R80" s="38">
        <f t="shared" si="5"/>
        <v>0</v>
      </c>
      <c r="S80" s="234">
        <f t="shared" si="6"/>
        <v>0</v>
      </c>
      <c r="T80" s="55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</row>
    <row r="81" spans="1:34" ht="20.25" customHeight="1">
      <c r="A81" s="59">
        <v>9</v>
      </c>
      <c r="B81" s="665" t="s">
        <v>398</v>
      </c>
      <c r="C81" s="66" t="s">
        <v>399</v>
      </c>
      <c r="D81" s="68" t="s">
        <v>214</v>
      </c>
      <c r="E81" s="69" t="s">
        <v>400</v>
      </c>
      <c r="F81" s="269" t="s">
        <v>161</v>
      </c>
      <c r="G81" s="390" t="s">
        <v>436</v>
      </c>
      <c r="H81" s="187"/>
      <c r="I81" s="187"/>
      <c r="J81" s="187"/>
      <c r="K81" s="187"/>
      <c r="L81" s="187"/>
      <c r="M81" s="187"/>
      <c r="N81" s="188"/>
      <c r="O81" s="188"/>
      <c r="P81" s="37"/>
      <c r="Q81" s="187"/>
      <c r="R81" s="38">
        <f t="shared" si="5"/>
        <v>0</v>
      </c>
      <c r="S81" s="234">
        <f t="shared" si="6"/>
        <v>0</v>
      </c>
      <c r="T81" s="55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</row>
    <row r="82" spans="1:34" ht="20.25" customHeight="1">
      <c r="A82" s="59">
        <v>10</v>
      </c>
      <c r="B82" s="665" t="s">
        <v>401</v>
      </c>
      <c r="C82" s="180" t="s">
        <v>402</v>
      </c>
      <c r="D82" s="217" t="s">
        <v>161</v>
      </c>
      <c r="E82" s="190" t="s">
        <v>403</v>
      </c>
      <c r="F82" s="190" t="s">
        <v>161</v>
      </c>
      <c r="G82" s="390" t="s">
        <v>436</v>
      </c>
      <c r="H82" s="187"/>
      <c r="I82" s="187"/>
      <c r="J82" s="187"/>
      <c r="K82" s="187"/>
      <c r="L82" s="187"/>
      <c r="M82" s="187"/>
      <c r="N82" s="188"/>
      <c r="O82" s="188"/>
      <c r="P82" s="37"/>
      <c r="Q82" s="187"/>
      <c r="R82" s="38">
        <f t="shared" si="5"/>
        <v>0</v>
      </c>
      <c r="S82" s="234">
        <f t="shared" si="6"/>
        <v>0</v>
      </c>
      <c r="T82" s="55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</row>
    <row r="83" spans="1:34" ht="18.75" customHeight="1">
      <c r="A83" s="59">
        <v>11</v>
      </c>
      <c r="B83" s="665" t="s">
        <v>404</v>
      </c>
      <c r="C83" s="180" t="s">
        <v>405</v>
      </c>
      <c r="D83" s="217" t="s">
        <v>251</v>
      </c>
      <c r="E83" s="190" t="s">
        <v>406</v>
      </c>
      <c r="F83" s="190" t="s">
        <v>161</v>
      </c>
      <c r="G83" s="390" t="s">
        <v>436</v>
      </c>
      <c r="H83" s="36"/>
      <c r="I83" s="36"/>
      <c r="J83" s="36"/>
      <c r="K83" s="36"/>
      <c r="L83" s="36"/>
      <c r="M83" s="36"/>
      <c r="N83" s="37"/>
      <c r="O83" s="37"/>
      <c r="P83" s="37"/>
      <c r="Q83" s="187"/>
      <c r="R83" s="38">
        <f t="shared" si="5"/>
        <v>0</v>
      </c>
      <c r="S83" s="234">
        <f t="shared" si="6"/>
        <v>0</v>
      </c>
      <c r="T83" s="55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</row>
    <row r="84" spans="1:34" ht="18.75" customHeight="1">
      <c r="A84" s="59">
        <v>12</v>
      </c>
      <c r="B84" s="665" t="s">
        <v>407</v>
      </c>
      <c r="C84" s="180" t="s">
        <v>408</v>
      </c>
      <c r="D84" s="217" t="s">
        <v>409</v>
      </c>
      <c r="E84" s="190" t="s">
        <v>410</v>
      </c>
      <c r="F84" s="190" t="s">
        <v>161</v>
      </c>
      <c r="G84" s="390" t="s">
        <v>436</v>
      </c>
      <c r="H84" s="36"/>
      <c r="I84" s="36"/>
      <c r="J84" s="36"/>
      <c r="K84" s="36"/>
      <c r="L84" s="36"/>
      <c r="M84" s="36"/>
      <c r="N84" s="37"/>
      <c r="O84" s="37"/>
      <c r="P84" s="37"/>
      <c r="Q84" s="187"/>
      <c r="R84" s="38">
        <f t="shared" si="5"/>
        <v>0</v>
      </c>
      <c r="S84" s="234">
        <f t="shared" si="6"/>
        <v>0</v>
      </c>
      <c r="T84" s="55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</row>
    <row r="85" spans="1:34" ht="20.25" customHeight="1">
      <c r="A85" s="59">
        <v>13</v>
      </c>
      <c r="B85" s="665" t="s">
        <v>411</v>
      </c>
      <c r="C85" s="180" t="s">
        <v>412</v>
      </c>
      <c r="D85" s="217" t="s">
        <v>413</v>
      </c>
      <c r="E85" s="190" t="s">
        <v>414</v>
      </c>
      <c r="F85" s="190" t="s">
        <v>161</v>
      </c>
      <c r="G85" s="390" t="s">
        <v>436</v>
      </c>
      <c r="H85" s="36"/>
      <c r="I85" s="36"/>
      <c r="J85" s="36"/>
      <c r="K85" s="36"/>
      <c r="L85" s="36"/>
      <c r="M85" s="36"/>
      <c r="N85" s="37"/>
      <c r="O85" s="37"/>
      <c r="P85" s="37"/>
      <c r="Q85" s="187"/>
      <c r="R85" s="38">
        <f t="shared" si="5"/>
        <v>0</v>
      </c>
      <c r="S85" s="234">
        <f t="shared" ref="S85:S91" si="7">IF(R85&lt;=0,0,IF(R85&lt;=10,$X$15,IF(R85&lt;=20,$X$16,IF(R85&lt;=40,$X$17,IF(R85&gt;40,10)))))</f>
        <v>0</v>
      </c>
      <c r="T85" s="55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</row>
    <row r="86" spans="1:34" ht="20.25" customHeight="1">
      <c r="A86" s="59">
        <v>14</v>
      </c>
      <c r="B86" s="665" t="s">
        <v>415</v>
      </c>
      <c r="C86" s="66" t="s">
        <v>416</v>
      </c>
      <c r="D86" s="68" t="s">
        <v>413</v>
      </c>
      <c r="E86" s="285" t="s">
        <v>417</v>
      </c>
      <c r="F86" s="69" t="s">
        <v>161</v>
      </c>
      <c r="G86" s="390" t="s">
        <v>436</v>
      </c>
      <c r="H86" s="36"/>
      <c r="I86" s="36"/>
      <c r="J86" s="36"/>
      <c r="K86" s="36"/>
      <c r="L86" s="36"/>
      <c r="M86" s="36"/>
      <c r="N86" s="37"/>
      <c r="O86" s="37"/>
      <c r="P86" s="37"/>
      <c r="Q86" s="187"/>
      <c r="R86" s="38">
        <f t="shared" si="5"/>
        <v>0</v>
      </c>
      <c r="S86" s="234">
        <f t="shared" si="7"/>
        <v>0</v>
      </c>
      <c r="T86" s="55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</row>
    <row r="87" spans="1:34" ht="20.25" customHeight="1">
      <c r="A87" s="59">
        <v>15</v>
      </c>
      <c r="B87" s="665" t="s">
        <v>418</v>
      </c>
      <c r="C87" s="180" t="s">
        <v>419</v>
      </c>
      <c r="D87" s="182" t="s">
        <v>413</v>
      </c>
      <c r="E87" s="190" t="s">
        <v>420</v>
      </c>
      <c r="F87" s="33" t="s">
        <v>161</v>
      </c>
      <c r="G87" s="390" t="s">
        <v>436</v>
      </c>
      <c r="H87" s="36"/>
      <c r="I87" s="36"/>
      <c r="J87" s="36"/>
      <c r="K87" s="36"/>
      <c r="L87" s="36"/>
      <c r="M87" s="36"/>
      <c r="N87" s="37"/>
      <c r="O87" s="37"/>
      <c r="P87" s="37"/>
      <c r="Q87" s="187"/>
      <c r="R87" s="38">
        <f t="shared" si="5"/>
        <v>0</v>
      </c>
      <c r="S87" s="234">
        <f t="shared" si="7"/>
        <v>0</v>
      </c>
      <c r="T87" s="55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</row>
    <row r="88" spans="1:34" ht="20.25" customHeight="1">
      <c r="A88" s="59">
        <v>16</v>
      </c>
      <c r="B88" s="665" t="s">
        <v>421</v>
      </c>
      <c r="C88" s="180" t="s">
        <v>422</v>
      </c>
      <c r="D88" s="217" t="s">
        <v>339</v>
      </c>
      <c r="E88" s="190" t="s">
        <v>423</v>
      </c>
      <c r="F88" s="190" t="s">
        <v>161</v>
      </c>
      <c r="G88" s="390" t="s">
        <v>436</v>
      </c>
      <c r="H88" s="36"/>
      <c r="I88" s="36"/>
      <c r="J88" s="36"/>
      <c r="K88" s="36"/>
      <c r="L88" s="36"/>
      <c r="M88" s="36"/>
      <c r="N88" s="37"/>
      <c r="O88" s="37"/>
      <c r="P88" s="37"/>
      <c r="Q88" s="187"/>
      <c r="R88" s="38">
        <f t="shared" si="5"/>
        <v>0</v>
      </c>
      <c r="S88" s="234">
        <f t="shared" si="7"/>
        <v>0</v>
      </c>
      <c r="T88" s="55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</row>
    <row r="89" spans="1:34" ht="20.25" customHeight="1">
      <c r="A89" s="59">
        <v>17</v>
      </c>
      <c r="B89" s="665" t="s">
        <v>424</v>
      </c>
      <c r="C89" s="180" t="s">
        <v>425</v>
      </c>
      <c r="D89" s="217" t="s">
        <v>426</v>
      </c>
      <c r="E89" s="190" t="s">
        <v>267</v>
      </c>
      <c r="F89" s="190" t="s">
        <v>161</v>
      </c>
      <c r="G89" s="390" t="s">
        <v>436</v>
      </c>
      <c r="H89" s="36"/>
      <c r="I89" s="36"/>
      <c r="J89" s="36"/>
      <c r="K89" s="36"/>
      <c r="L89" s="36"/>
      <c r="M89" s="36"/>
      <c r="N89" s="37"/>
      <c r="O89" s="37"/>
      <c r="P89" s="37"/>
      <c r="Q89" s="187"/>
      <c r="R89" s="38">
        <f t="shared" si="5"/>
        <v>0</v>
      </c>
      <c r="S89" s="234">
        <f t="shared" si="7"/>
        <v>0</v>
      </c>
      <c r="T89" s="55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</row>
    <row r="90" spans="1:34" ht="20.25" customHeight="1">
      <c r="A90" s="59">
        <v>18</v>
      </c>
      <c r="B90" s="665" t="s">
        <v>427</v>
      </c>
      <c r="C90" s="180" t="s">
        <v>428</v>
      </c>
      <c r="D90" s="217" t="s">
        <v>367</v>
      </c>
      <c r="E90" s="190" t="s">
        <v>429</v>
      </c>
      <c r="F90" s="190" t="s">
        <v>161</v>
      </c>
      <c r="G90" s="390" t="s">
        <v>436</v>
      </c>
      <c r="H90" s="36"/>
      <c r="I90" s="36"/>
      <c r="J90" s="36"/>
      <c r="K90" s="36"/>
      <c r="L90" s="36"/>
      <c r="M90" s="36"/>
      <c r="N90" s="37"/>
      <c r="O90" s="37"/>
      <c r="P90" s="37"/>
      <c r="Q90" s="187"/>
      <c r="R90" s="38">
        <f t="shared" si="5"/>
        <v>0</v>
      </c>
      <c r="S90" s="234">
        <f t="shared" si="7"/>
        <v>0</v>
      </c>
      <c r="T90" s="55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</row>
    <row r="91" spans="1:34" ht="20.25" customHeight="1">
      <c r="A91" s="59">
        <v>19</v>
      </c>
      <c r="B91" s="665" t="s">
        <v>430</v>
      </c>
      <c r="C91" s="180" t="s">
        <v>431</v>
      </c>
      <c r="D91" s="217" t="s">
        <v>432</v>
      </c>
      <c r="E91" s="190" t="s">
        <v>433</v>
      </c>
      <c r="F91" s="190" t="s">
        <v>161</v>
      </c>
      <c r="G91" s="390" t="s">
        <v>436</v>
      </c>
      <c r="H91" s="36"/>
      <c r="I91" s="36"/>
      <c r="J91" s="36"/>
      <c r="K91" s="36"/>
      <c r="L91" s="36"/>
      <c r="M91" s="36"/>
      <c r="N91" s="37"/>
      <c r="O91" s="37"/>
      <c r="P91" s="37"/>
      <c r="Q91" s="36"/>
      <c r="R91" s="38">
        <f t="shared" si="5"/>
        <v>0</v>
      </c>
      <c r="S91" s="234">
        <f t="shared" si="7"/>
        <v>0</v>
      </c>
      <c r="T91" s="55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</row>
    <row r="92" spans="1:34" ht="20.25" customHeight="1">
      <c r="A92" s="32"/>
      <c r="B92" s="190"/>
      <c r="C92" s="180"/>
      <c r="D92" s="217"/>
      <c r="E92" s="190"/>
      <c r="F92" s="190"/>
      <c r="G92" s="390"/>
      <c r="H92" s="36"/>
      <c r="I92" s="36"/>
      <c r="J92" s="36"/>
      <c r="K92" s="36"/>
      <c r="L92" s="36"/>
      <c r="M92" s="36"/>
      <c r="N92" s="37"/>
      <c r="O92" s="37"/>
      <c r="P92" s="37"/>
      <c r="Q92" s="36"/>
      <c r="R92" s="38"/>
      <c r="S92" s="234"/>
      <c r="T92" s="55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</row>
    <row r="93" spans="1:34" ht="20.25" customHeight="1">
      <c r="A93" s="32"/>
      <c r="B93" s="274"/>
      <c r="C93" s="276"/>
      <c r="D93" s="278"/>
      <c r="E93" s="358"/>
      <c r="F93" s="387"/>
      <c r="G93" s="391"/>
      <c r="H93" s="36"/>
      <c r="I93" s="36"/>
      <c r="J93" s="36"/>
      <c r="K93" s="36"/>
      <c r="L93" s="36"/>
      <c r="M93" s="36"/>
      <c r="N93" s="37"/>
      <c r="O93" s="37"/>
      <c r="P93" s="37"/>
      <c r="Q93" s="36"/>
      <c r="R93" s="38"/>
      <c r="S93" s="234"/>
      <c r="T93" s="55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</row>
    <row r="94" spans="1:34" ht="20.25" customHeight="1">
      <c r="A94" s="32"/>
      <c r="B94" s="274"/>
      <c r="C94" s="66"/>
      <c r="D94" s="68"/>
      <c r="E94" s="69"/>
      <c r="F94" s="69"/>
      <c r="G94" s="390"/>
      <c r="H94" s="36"/>
      <c r="I94" s="36"/>
      <c r="J94" s="36"/>
      <c r="K94" s="36"/>
      <c r="L94" s="36"/>
      <c r="M94" s="36"/>
      <c r="N94" s="37"/>
      <c r="O94" s="37"/>
      <c r="P94" s="37"/>
      <c r="Q94" s="36"/>
      <c r="R94" s="38"/>
      <c r="S94" s="234"/>
      <c r="T94" s="55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</row>
    <row r="95" spans="1:34" ht="20.25" customHeight="1">
      <c r="A95" s="32"/>
      <c r="B95" s="190"/>
      <c r="C95" s="180"/>
      <c r="D95" s="217"/>
      <c r="E95" s="190"/>
      <c r="F95" s="190"/>
      <c r="G95" s="390"/>
      <c r="H95" s="187"/>
      <c r="I95" s="187"/>
      <c r="J95" s="187"/>
      <c r="K95" s="187"/>
      <c r="L95" s="187"/>
      <c r="M95" s="187"/>
      <c r="N95" s="188"/>
      <c r="O95" s="188"/>
      <c r="P95" s="188"/>
      <c r="Q95" s="187"/>
      <c r="R95" s="541"/>
      <c r="S95" s="233"/>
      <c r="T95" s="548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</row>
    <row r="96" spans="1:34" ht="20.25" customHeight="1">
      <c r="A96" s="32"/>
      <c r="B96" s="190"/>
      <c r="C96" s="180"/>
      <c r="D96" s="217"/>
      <c r="E96" s="190"/>
      <c r="F96" s="190"/>
      <c r="G96" s="269"/>
      <c r="H96" s="187"/>
      <c r="I96" s="187"/>
      <c r="J96" s="187"/>
      <c r="K96" s="187"/>
      <c r="L96" s="187"/>
      <c r="M96" s="187"/>
      <c r="N96" s="188"/>
      <c r="O96" s="188"/>
      <c r="P96" s="188"/>
      <c r="Q96" s="187"/>
      <c r="R96" s="38"/>
      <c r="S96" s="234"/>
      <c r="T96" s="55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</row>
    <row r="97" spans="1:34" ht="20.25" customHeight="1">
      <c r="A97" s="32"/>
      <c r="B97" s="274"/>
      <c r="C97" s="276"/>
      <c r="D97" s="278"/>
      <c r="E97" s="358"/>
      <c r="F97" s="190"/>
      <c r="G97" s="272"/>
      <c r="H97" s="36"/>
      <c r="I97" s="36"/>
      <c r="J97" s="36"/>
      <c r="K97" s="36"/>
      <c r="L97" s="36"/>
      <c r="M97" s="36"/>
      <c r="N97" s="37"/>
      <c r="O97" s="37"/>
      <c r="P97" s="37"/>
      <c r="Q97" s="36"/>
      <c r="R97" s="38"/>
      <c r="S97" s="234"/>
      <c r="T97" s="55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</row>
    <row r="98" spans="1:34" ht="20.25" customHeight="1">
      <c r="A98" s="220"/>
      <c r="B98" s="190"/>
      <c r="C98" s="66"/>
      <c r="D98" s="68"/>
      <c r="E98" s="279"/>
      <c r="F98" s="190"/>
      <c r="G98" s="272"/>
      <c r="H98" s="36"/>
      <c r="I98" s="36"/>
      <c r="J98" s="36"/>
      <c r="K98" s="36"/>
      <c r="L98" s="36"/>
      <c r="M98" s="36"/>
      <c r="N98" s="37"/>
      <c r="O98" s="37"/>
      <c r="P98" s="37"/>
      <c r="Q98" s="36"/>
      <c r="R98" s="38"/>
      <c r="S98" s="234"/>
      <c r="T98" s="55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</row>
    <row r="99" spans="1:34" ht="20.25" customHeight="1" thickBot="1">
      <c r="A99" s="225"/>
      <c r="B99" s="290"/>
      <c r="C99" s="254"/>
      <c r="D99" s="302"/>
      <c r="E99" s="290"/>
      <c r="F99" s="290"/>
      <c r="G99" s="293"/>
      <c r="H99" s="282"/>
      <c r="I99" s="75"/>
      <c r="J99" s="75"/>
      <c r="K99" s="75"/>
      <c r="L99" s="75"/>
      <c r="M99" s="75"/>
      <c r="N99" s="75"/>
      <c r="O99" s="75"/>
      <c r="P99" s="75"/>
      <c r="Q99" s="75"/>
      <c r="R99" s="78"/>
      <c r="S99" s="235"/>
      <c r="T99" s="79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</row>
    <row r="100" spans="1:34" ht="15.75" customHeight="1">
      <c r="A100" s="62"/>
      <c r="B100" s="63"/>
      <c r="C100" s="63"/>
      <c r="D100" s="81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</row>
    <row r="101" spans="1:34" ht="15.75" customHeight="1">
      <c r="A101" s="62"/>
      <c r="B101" s="63"/>
      <c r="C101" s="63"/>
      <c r="D101" s="81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</row>
    <row r="102" spans="1:34" ht="15.75" customHeight="1">
      <c r="A102" s="62"/>
      <c r="B102" s="63"/>
      <c r="C102" s="63"/>
      <c r="D102" s="81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</row>
    <row r="103" spans="1:34" ht="15.75" customHeight="1">
      <c r="A103" s="62"/>
      <c r="B103" s="63"/>
      <c r="C103" s="63"/>
      <c r="D103" s="81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</row>
    <row r="104" spans="1:34" ht="15.75" customHeight="1">
      <c r="A104" s="62"/>
      <c r="B104" s="63"/>
      <c r="C104" s="63"/>
      <c r="D104" s="81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</row>
    <row r="105" spans="1:34" ht="15.75" customHeight="1">
      <c r="A105" s="62"/>
      <c r="B105" s="63"/>
      <c r="C105" s="63"/>
      <c r="D105" s="81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</row>
    <row r="106" spans="1:34" ht="15.75" customHeight="1">
      <c r="A106" s="62"/>
      <c r="B106" s="63"/>
      <c r="C106" s="63"/>
      <c r="D106" s="81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</row>
    <row r="107" spans="1:34" ht="15.75" customHeight="1">
      <c r="A107" s="62"/>
      <c r="B107" s="63"/>
      <c r="C107" s="63"/>
      <c r="D107" s="81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</row>
    <row r="108" spans="1:34" ht="15.75" customHeight="1">
      <c r="A108" s="62"/>
      <c r="B108" s="63"/>
      <c r="C108" s="63"/>
      <c r="D108" s="81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</row>
    <row r="109" spans="1:34" ht="15.75" customHeight="1">
      <c r="A109" s="62"/>
      <c r="B109" s="63"/>
      <c r="C109" s="63"/>
      <c r="D109" s="81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</row>
    <row r="110" spans="1:34" ht="15.75" customHeight="1">
      <c r="A110" s="62"/>
      <c r="B110" s="63"/>
      <c r="C110" s="63"/>
      <c r="D110" s="81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</row>
    <row r="111" spans="1:34" ht="15.75" customHeight="1">
      <c r="A111" s="62"/>
      <c r="B111" s="63"/>
      <c r="C111" s="63"/>
      <c r="D111" s="81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</row>
    <row r="112" spans="1:34" ht="15.75" customHeight="1">
      <c r="A112" s="62"/>
      <c r="B112" s="63"/>
      <c r="C112" s="63"/>
      <c r="D112" s="81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</row>
    <row r="113" spans="1:34" ht="15.75" customHeight="1">
      <c r="A113" s="62"/>
      <c r="B113" s="63"/>
      <c r="C113" s="63"/>
      <c r="D113" s="81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</row>
    <row r="114" spans="1:34" ht="15.75" customHeight="1">
      <c r="A114" s="62"/>
      <c r="B114" s="63"/>
      <c r="C114" s="63"/>
      <c r="D114" s="81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</row>
    <row r="115" spans="1:34" ht="15.75" customHeight="1">
      <c r="A115" s="62"/>
      <c r="B115" s="63"/>
      <c r="C115" s="63"/>
      <c r="D115" s="81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</row>
    <row r="116" spans="1:34" ht="15.75" customHeight="1">
      <c r="A116" s="62"/>
      <c r="B116" s="63"/>
      <c r="C116" s="63"/>
      <c r="D116" s="81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</row>
    <row r="117" spans="1:34" ht="15.75" customHeight="1">
      <c r="A117" s="62"/>
      <c r="B117" s="63"/>
      <c r="C117" s="63"/>
      <c r="D117" s="81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</row>
    <row r="118" spans="1:34" ht="15.75" customHeight="1">
      <c r="A118" s="62"/>
      <c r="B118" s="63"/>
      <c r="C118" s="63"/>
      <c r="D118" s="81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</row>
    <row r="119" spans="1:34" ht="15.75" customHeight="1">
      <c r="A119" s="62"/>
      <c r="B119" s="63"/>
      <c r="C119" s="63"/>
      <c r="D119" s="81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</row>
    <row r="120" spans="1:34" ht="15.75" customHeight="1">
      <c r="A120" s="62"/>
      <c r="B120" s="63"/>
      <c r="C120" s="63"/>
      <c r="D120" s="81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</row>
    <row r="121" spans="1:34" ht="15.75" customHeight="1">
      <c r="A121" s="62"/>
      <c r="B121" s="63"/>
      <c r="C121" s="63"/>
      <c r="D121" s="81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</row>
    <row r="122" spans="1:34" ht="15.75" customHeight="1">
      <c r="A122" s="62"/>
      <c r="B122" s="63"/>
      <c r="C122" s="63"/>
      <c r="D122" s="81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</row>
    <row r="123" spans="1:34" ht="15.75" customHeight="1">
      <c r="A123" s="62"/>
      <c r="B123" s="63"/>
      <c r="C123" s="63"/>
      <c r="D123" s="81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</row>
    <row r="124" spans="1:34" ht="15.75" customHeight="1">
      <c r="A124" s="62"/>
      <c r="B124" s="63"/>
      <c r="C124" s="63"/>
      <c r="D124" s="81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</row>
    <row r="125" spans="1:34" ht="15.75" customHeight="1">
      <c r="A125" s="62"/>
      <c r="B125" s="63"/>
      <c r="C125" s="63"/>
      <c r="D125" s="81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</row>
    <row r="126" spans="1:34" ht="15.75" customHeight="1">
      <c r="A126" s="62"/>
      <c r="B126" s="63"/>
      <c r="C126" s="63"/>
      <c r="D126" s="81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</row>
    <row r="127" spans="1:34" ht="15.75" customHeight="1">
      <c r="A127" s="62"/>
      <c r="B127" s="63"/>
      <c r="C127" s="63"/>
      <c r="D127" s="81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</row>
    <row r="128" spans="1:34" ht="15.75" customHeight="1">
      <c r="A128" s="62"/>
      <c r="B128" s="63"/>
      <c r="C128" s="63"/>
      <c r="D128" s="81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</row>
    <row r="129" spans="1:34" ht="15.75" customHeight="1">
      <c r="A129" s="62"/>
      <c r="B129" s="63"/>
      <c r="C129" s="63"/>
      <c r="D129" s="81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</row>
    <row r="130" spans="1:34" ht="15.75" customHeight="1">
      <c r="A130" s="62"/>
      <c r="B130" s="63"/>
      <c r="C130" s="63"/>
      <c r="D130" s="81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</row>
    <row r="131" spans="1:34" ht="15.75" customHeight="1">
      <c r="A131" s="62"/>
      <c r="B131" s="63"/>
      <c r="C131" s="63"/>
      <c r="D131" s="81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</row>
    <row r="132" spans="1:34" ht="15.75" customHeight="1">
      <c r="A132" s="62"/>
      <c r="B132" s="63"/>
      <c r="C132" s="63"/>
      <c r="D132" s="81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</row>
    <row r="133" spans="1:34" ht="15.75" customHeight="1">
      <c r="A133" s="62"/>
      <c r="B133" s="63"/>
      <c r="C133" s="63"/>
      <c r="D133" s="81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</row>
    <row r="134" spans="1:34" ht="15.75" customHeight="1">
      <c r="A134" s="62"/>
      <c r="B134" s="63"/>
      <c r="C134" s="63"/>
      <c r="D134" s="81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</row>
    <row r="135" spans="1:34" ht="15.75" customHeight="1">
      <c r="A135" s="62"/>
      <c r="B135" s="63"/>
      <c r="C135" s="63"/>
      <c r="D135" s="81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</row>
    <row r="136" spans="1:34" ht="15.75" customHeight="1">
      <c r="A136" s="62"/>
      <c r="B136" s="63"/>
      <c r="C136" s="63"/>
      <c r="D136" s="81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</row>
    <row r="137" spans="1:34" ht="15.75" customHeight="1">
      <c r="A137" s="62"/>
      <c r="B137" s="63"/>
      <c r="C137" s="63"/>
      <c r="D137" s="81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</row>
    <row r="138" spans="1:34" ht="15.75" customHeight="1">
      <c r="A138" s="62"/>
      <c r="B138" s="63"/>
      <c r="C138" s="63"/>
      <c r="D138" s="81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</row>
    <row r="139" spans="1:34" ht="15.75" customHeight="1">
      <c r="A139" s="62"/>
      <c r="B139" s="63"/>
      <c r="C139" s="63"/>
      <c r="D139" s="81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</row>
    <row r="140" spans="1:34" ht="15.75" customHeight="1">
      <c r="A140" s="62"/>
      <c r="B140" s="63"/>
      <c r="C140" s="63"/>
      <c r="D140" s="81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</row>
    <row r="141" spans="1:34" ht="15.75" customHeight="1">
      <c r="A141" s="62"/>
      <c r="B141" s="63"/>
      <c r="C141" s="63"/>
      <c r="D141" s="81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</row>
    <row r="142" spans="1:34" ht="15.75" customHeight="1">
      <c r="A142" s="62"/>
      <c r="B142" s="63"/>
      <c r="C142" s="63"/>
      <c r="D142" s="81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</row>
    <row r="143" spans="1:34" ht="15.75" customHeight="1">
      <c r="A143" s="62"/>
      <c r="B143" s="63"/>
      <c r="C143" s="63"/>
      <c r="D143" s="81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</row>
    <row r="144" spans="1:34" ht="15.75" customHeight="1">
      <c r="A144" s="62"/>
      <c r="B144" s="63"/>
      <c r="C144" s="63"/>
      <c r="D144" s="81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</row>
    <row r="145" spans="1:34" ht="15.75" customHeight="1">
      <c r="A145" s="62"/>
      <c r="B145" s="63"/>
      <c r="C145" s="63"/>
      <c r="D145" s="81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</row>
    <row r="146" spans="1:34" ht="15.75" customHeight="1">
      <c r="A146" s="62"/>
      <c r="B146" s="63"/>
      <c r="C146" s="63"/>
      <c r="D146" s="81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</row>
    <row r="147" spans="1:34" ht="15.75" customHeight="1">
      <c r="A147" s="62"/>
      <c r="B147" s="63"/>
      <c r="C147" s="63"/>
      <c r="D147" s="81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</row>
    <row r="148" spans="1:34" ht="15.75" customHeight="1">
      <c r="A148" s="62"/>
      <c r="B148" s="63"/>
      <c r="C148" s="63"/>
      <c r="D148" s="81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</row>
    <row r="149" spans="1:34" ht="15.75" customHeight="1">
      <c r="A149" s="62"/>
      <c r="B149" s="63"/>
      <c r="C149" s="63"/>
      <c r="D149" s="81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</row>
    <row r="150" spans="1:34" ht="15.75" customHeight="1">
      <c r="A150" s="62"/>
      <c r="B150" s="63"/>
      <c r="C150" s="63"/>
      <c r="D150" s="81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</row>
    <row r="151" spans="1:34" ht="15.75" customHeight="1">
      <c r="A151" s="62"/>
      <c r="B151" s="63"/>
      <c r="C151" s="63"/>
      <c r="D151" s="81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</row>
    <row r="152" spans="1:34" ht="15.75" customHeight="1">
      <c r="A152" s="62"/>
      <c r="B152" s="63"/>
      <c r="C152" s="63"/>
      <c r="D152" s="81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</row>
    <row r="153" spans="1:34" ht="15.75" customHeight="1">
      <c r="A153" s="62"/>
      <c r="B153" s="63"/>
      <c r="C153" s="63"/>
      <c r="D153" s="81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</row>
    <row r="154" spans="1:34" ht="15.75" customHeight="1">
      <c r="A154" s="62"/>
      <c r="B154" s="63"/>
      <c r="C154" s="63"/>
      <c r="D154" s="81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</row>
    <row r="155" spans="1:34" ht="15.75" customHeight="1">
      <c r="A155" s="62"/>
      <c r="B155" s="63"/>
      <c r="C155" s="63"/>
      <c r="D155" s="81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</row>
    <row r="156" spans="1:34" ht="15.75" customHeight="1">
      <c r="A156" s="62"/>
      <c r="B156" s="63"/>
      <c r="C156" s="63"/>
      <c r="D156" s="81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</row>
    <row r="157" spans="1:34" ht="15.75" customHeight="1">
      <c r="A157" s="62"/>
      <c r="B157" s="63"/>
      <c r="C157" s="63"/>
      <c r="D157" s="81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</row>
    <row r="158" spans="1:34" ht="15.75" customHeight="1">
      <c r="A158" s="62"/>
      <c r="B158" s="63"/>
      <c r="C158" s="63"/>
      <c r="D158" s="81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</row>
    <row r="159" spans="1:34" ht="15.75" customHeight="1">
      <c r="A159" s="62"/>
      <c r="B159" s="63"/>
      <c r="C159" s="63"/>
      <c r="D159" s="81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</row>
    <row r="160" spans="1:34" ht="15.75" customHeight="1">
      <c r="A160" s="62"/>
      <c r="B160" s="63"/>
      <c r="C160" s="63"/>
      <c r="D160" s="81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</row>
    <row r="161" spans="1:34" ht="15.75" customHeight="1">
      <c r="A161" s="62"/>
      <c r="B161" s="63"/>
      <c r="C161" s="63"/>
      <c r="D161" s="81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</row>
    <row r="162" spans="1:34" ht="15.75" customHeight="1">
      <c r="A162" s="62"/>
      <c r="B162" s="63"/>
      <c r="C162" s="63"/>
      <c r="D162" s="81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</row>
    <row r="163" spans="1:34" ht="15.75" customHeight="1">
      <c r="A163" s="62"/>
      <c r="B163" s="63"/>
      <c r="C163" s="63"/>
      <c r="D163" s="81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</row>
    <row r="164" spans="1:34" ht="15.75" customHeight="1">
      <c r="A164" s="62"/>
      <c r="B164" s="63"/>
      <c r="C164" s="63"/>
      <c r="D164" s="81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</row>
    <row r="165" spans="1:34" ht="15.75" customHeight="1">
      <c r="A165" s="62"/>
      <c r="B165" s="63"/>
      <c r="C165" s="63"/>
      <c r="D165" s="81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</row>
    <row r="166" spans="1:34" ht="15.75" customHeight="1">
      <c r="A166" s="62"/>
      <c r="B166" s="63"/>
      <c r="C166" s="63"/>
      <c r="D166" s="81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</row>
    <row r="167" spans="1:34" ht="15.75" customHeight="1">
      <c r="A167" s="62"/>
      <c r="B167" s="63"/>
      <c r="C167" s="63"/>
      <c r="D167" s="81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</row>
    <row r="168" spans="1:34" ht="15.75" customHeight="1">
      <c r="A168" s="62"/>
      <c r="B168" s="63"/>
      <c r="C168" s="63"/>
      <c r="D168" s="81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</row>
    <row r="169" spans="1:34" ht="15.75" customHeight="1">
      <c r="A169" s="62"/>
      <c r="B169" s="63"/>
      <c r="C169" s="63"/>
      <c r="D169" s="81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</row>
    <row r="170" spans="1:34" ht="15.75" customHeight="1">
      <c r="A170" s="62"/>
      <c r="B170" s="63"/>
      <c r="C170" s="63"/>
      <c r="D170" s="81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</row>
    <row r="171" spans="1:34" ht="15.75" customHeight="1">
      <c r="A171" s="62"/>
      <c r="B171" s="63"/>
      <c r="C171" s="63"/>
      <c r="D171" s="81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</row>
    <row r="172" spans="1:34" ht="15.75" customHeight="1">
      <c r="A172" s="62"/>
      <c r="B172" s="63"/>
      <c r="C172" s="63"/>
      <c r="D172" s="81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</row>
    <row r="173" spans="1:34" ht="15.75" customHeight="1">
      <c r="A173" s="62"/>
      <c r="B173" s="63"/>
      <c r="C173" s="63"/>
      <c r="D173" s="81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</row>
    <row r="174" spans="1:34" ht="15.75" customHeight="1">
      <c r="A174" s="62"/>
      <c r="B174" s="63"/>
      <c r="C174" s="63"/>
      <c r="D174" s="81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</row>
    <row r="175" spans="1:34" ht="15.75" customHeight="1">
      <c r="A175" s="62"/>
      <c r="B175" s="63"/>
      <c r="C175" s="63"/>
      <c r="D175" s="81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</row>
    <row r="176" spans="1:34" ht="15.75" customHeight="1">
      <c r="A176" s="62"/>
      <c r="B176" s="63"/>
      <c r="C176" s="63"/>
      <c r="D176" s="81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</row>
    <row r="177" spans="1:34" ht="15.75" customHeight="1">
      <c r="A177" s="62"/>
      <c r="B177" s="63"/>
      <c r="C177" s="63"/>
      <c r="D177" s="81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</row>
    <row r="178" spans="1:34" ht="15.75" customHeight="1">
      <c r="A178" s="62"/>
      <c r="B178" s="63"/>
      <c r="C178" s="63"/>
      <c r="D178" s="81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</row>
    <row r="179" spans="1:34" ht="15.75" customHeight="1">
      <c r="A179" s="62"/>
      <c r="B179" s="63"/>
      <c r="C179" s="63"/>
      <c r="D179" s="81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</row>
    <row r="180" spans="1:34" ht="15.75" customHeight="1">
      <c r="A180" s="62"/>
      <c r="B180" s="63"/>
      <c r="C180" s="63"/>
      <c r="D180" s="81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</row>
    <row r="181" spans="1:34" ht="15.75" customHeight="1">
      <c r="A181" s="62"/>
      <c r="B181" s="63"/>
      <c r="C181" s="63"/>
      <c r="D181" s="81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</row>
    <row r="182" spans="1:34" ht="15.75" customHeight="1">
      <c r="A182" s="62"/>
      <c r="B182" s="63"/>
      <c r="C182" s="63"/>
      <c r="D182" s="81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</row>
    <row r="183" spans="1:34" ht="15.75" customHeight="1">
      <c r="A183" s="62"/>
      <c r="B183" s="63"/>
      <c r="C183" s="63"/>
      <c r="D183" s="81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</row>
    <row r="184" spans="1:34" ht="15.75" customHeight="1">
      <c r="A184" s="62"/>
      <c r="B184" s="63"/>
      <c r="C184" s="63"/>
      <c r="D184" s="81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</row>
    <row r="185" spans="1:34" ht="15.75" customHeight="1">
      <c r="A185" s="62"/>
      <c r="B185" s="63"/>
      <c r="C185" s="63"/>
      <c r="D185" s="81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</row>
    <row r="186" spans="1:34" ht="15.75" customHeight="1">
      <c r="A186" s="62"/>
      <c r="B186" s="63"/>
      <c r="C186" s="63"/>
      <c r="D186" s="81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</row>
    <row r="187" spans="1:34" ht="15.75" customHeight="1">
      <c r="A187" s="62"/>
      <c r="B187" s="63"/>
      <c r="C187" s="63"/>
      <c r="D187" s="81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</row>
    <row r="188" spans="1:34" ht="15.75" customHeight="1">
      <c r="A188" s="62"/>
      <c r="B188" s="63"/>
      <c r="C188" s="63"/>
      <c r="D188" s="81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</row>
    <row r="189" spans="1:34" ht="15.75" customHeight="1">
      <c r="A189" s="62"/>
      <c r="B189" s="63"/>
      <c r="C189" s="63"/>
      <c r="D189" s="81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</row>
    <row r="190" spans="1:34" ht="15.75" customHeight="1">
      <c r="A190" s="62"/>
      <c r="B190" s="63"/>
      <c r="C190" s="63"/>
      <c r="D190" s="81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</row>
    <row r="191" spans="1:34" ht="15.75" customHeight="1">
      <c r="A191" s="62"/>
      <c r="B191" s="63"/>
      <c r="C191" s="63"/>
      <c r="D191" s="81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</row>
    <row r="192" spans="1:34" ht="15.75" customHeight="1">
      <c r="A192" s="62"/>
      <c r="B192" s="63"/>
      <c r="C192" s="63"/>
      <c r="D192" s="81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</row>
    <row r="193" spans="1:34" ht="15.75" customHeight="1">
      <c r="A193" s="62"/>
      <c r="B193" s="63"/>
      <c r="C193" s="63"/>
      <c r="D193" s="81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</row>
    <row r="194" spans="1:34" ht="15.75" customHeight="1">
      <c r="A194" s="62"/>
      <c r="B194" s="63"/>
      <c r="C194" s="63"/>
      <c r="D194" s="81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</row>
    <row r="195" spans="1:34" ht="15.75" customHeight="1">
      <c r="A195" s="62"/>
      <c r="B195" s="63"/>
      <c r="C195" s="63"/>
      <c r="D195" s="81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</row>
    <row r="196" spans="1:34" ht="15.75" customHeight="1">
      <c r="A196" s="62"/>
      <c r="B196" s="63"/>
      <c r="C196" s="63"/>
      <c r="D196" s="81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</row>
    <row r="197" spans="1:34" ht="15.75" customHeight="1">
      <c r="A197" s="62"/>
      <c r="B197" s="63"/>
      <c r="C197" s="63"/>
      <c r="D197" s="81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</row>
    <row r="198" spans="1:34" ht="15.75" customHeight="1">
      <c r="A198" s="62"/>
      <c r="B198" s="63"/>
      <c r="C198" s="63"/>
      <c r="D198" s="81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</row>
    <row r="199" spans="1:34" ht="15.75" customHeight="1">
      <c r="A199" s="62"/>
      <c r="B199" s="63"/>
      <c r="C199" s="63"/>
      <c r="D199" s="81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</row>
    <row r="200" spans="1:34" ht="15.75" customHeight="1">
      <c r="A200" s="62"/>
      <c r="B200" s="63"/>
      <c r="C200" s="63"/>
      <c r="D200" s="81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</row>
    <row r="201" spans="1:34" ht="15.75" customHeight="1">
      <c r="A201" s="62"/>
      <c r="B201" s="63"/>
      <c r="C201" s="63"/>
      <c r="D201" s="81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</row>
    <row r="202" spans="1:34" ht="15.75" customHeight="1">
      <c r="A202" s="62"/>
      <c r="B202" s="63"/>
      <c r="C202" s="63"/>
      <c r="D202" s="81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</row>
    <row r="203" spans="1:34" ht="15.75" customHeight="1">
      <c r="A203" s="62"/>
      <c r="B203" s="63"/>
      <c r="C203" s="63"/>
      <c r="D203" s="81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</row>
    <row r="204" spans="1:34" ht="15.75" customHeight="1">
      <c r="A204" s="62"/>
      <c r="B204" s="63"/>
      <c r="C204" s="63"/>
      <c r="D204" s="81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</row>
    <row r="205" spans="1:34" ht="15.75" customHeight="1">
      <c r="A205" s="62"/>
      <c r="B205" s="63"/>
      <c r="C205" s="63"/>
      <c r="D205" s="81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</row>
    <row r="206" spans="1:34" ht="15.75" customHeight="1">
      <c r="A206" s="62"/>
      <c r="B206" s="63"/>
      <c r="C206" s="63"/>
      <c r="D206" s="81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</row>
    <row r="207" spans="1:34" ht="15.75" customHeight="1">
      <c r="A207" s="62"/>
      <c r="B207" s="63"/>
      <c r="C207" s="63"/>
      <c r="D207" s="81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</row>
    <row r="208" spans="1:34" ht="15.75" customHeight="1">
      <c r="A208" s="62"/>
      <c r="B208" s="63"/>
      <c r="C208" s="63"/>
      <c r="D208" s="81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</row>
    <row r="209" spans="1:34" ht="15.75" customHeight="1">
      <c r="A209" s="62"/>
      <c r="B209" s="63"/>
      <c r="C209" s="63"/>
      <c r="D209" s="81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</row>
    <row r="210" spans="1:34" ht="15.75" customHeight="1">
      <c r="A210" s="62"/>
      <c r="B210" s="63"/>
      <c r="C210" s="63"/>
      <c r="D210" s="81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</row>
    <row r="211" spans="1:34" ht="15.75" customHeight="1">
      <c r="A211" s="62"/>
      <c r="B211" s="63"/>
      <c r="C211" s="63"/>
      <c r="D211" s="81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</row>
    <row r="212" spans="1:34" ht="15.75" customHeight="1">
      <c r="A212" s="62"/>
      <c r="B212" s="63"/>
      <c r="C212" s="63"/>
      <c r="D212" s="81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</row>
    <row r="213" spans="1:34" ht="15.75" customHeight="1">
      <c r="A213" s="62"/>
      <c r="B213" s="63"/>
      <c r="C213" s="63"/>
      <c r="D213" s="81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</row>
    <row r="214" spans="1:34" ht="15.75" customHeight="1">
      <c r="A214" s="62"/>
      <c r="B214" s="63"/>
      <c r="C214" s="63"/>
      <c r="D214" s="81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</row>
    <row r="215" spans="1:34" ht="15.75" customHeight="1">
      <c r="A215" s="62"/>
      <c r="B215" s="63"/>
      <c r="C215" s="63"/>
      <c r="D215" s="81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</row>
    <row r="216" spans="1:34" ht="15.75" customHeight="1">
      <c r="A216" s="62"/>
      <c r="B216" s="63"/>
      <c r="C216" s="63"/>
      <c r="D216" s="81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</row>
    <row r="217" spans="1:34" ht="15.75" customHeight="1">
      <c r="A217" s="62"/>
      <c r="B217" s="63"/>
      <c r="C217" s="63"/>
      <c r="D217" s="81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</row>
    <row r="218" spans="1:34" ht="15.75" customHeight="1">
      <c r="A218" s="62"/>
      <c r="B218" s="63"/>
      <c r="C218" s="63"/>
      <c r="D218" s="81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</row>
    <row r="219" spans="1:34" ht="15.75" customHeight="1">
      <c r="A219" s="62"/>
      <c r="B219" s="63"/>
      <c r="C219" s="63"/>
      <c r="D219" s="81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</row>
    <row r="220" spans="1:34" ht="15.75" customHeight="1">
      <c r="A220" s="62"/>
      <c r="B220" s="63"/>
      <c r="C220" s="63"/>
      <c r="D220" s="81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</row>
    <row r="221" spans="1:34" ht="15.75" customHeight="1">
      <c r="A221" s="62"/>
      <c r="B221" s="63"/>
      <c r="C221" s="63"/>
      <c r="D221" s="81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</row>
    <row r="222" spans="1:34" ht="15.75" customHeight="1">
      <c r="A222" s="62"/>
      <c r="B222" s="63"/>
      <c r="C222" s="63"/>
      <c r="D222" s="81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</row>
    <row r="223" spans="1:34" ht="15.75" customHeight="1">
      <c r="A223" s="62"/>
      <c r="B223" s="63"/>
      <c r="C223" s="63"/>
      <c r="D223" s="81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</row>
    <row r="224" spans="1:34" ht="15.75" customHeight="1">
      <c r="A224" s="62"/>
      <c r="B224" s="63"/>
      <c r="C224" s="63"/>
      <c r="D224" s="81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</row>
    <row r="225" spans="1:34" ht="15.75" customHeight="1">
      <c r="A225" s="62"/>
      <c r="B225" s="63"/>
      <c r="C225" s="63"/>
      <c r="D225" s="81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</row>
    <row r="226" spans="1:34" ht="15.75" customHeight="1">
      <c r="A226" s="62"/>
      <c r="B226" s="63"/>
      <c r="C226" s="63"/>
      <c r="D226" s="81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</row>
    <row r="227" spans="1:34" ht="15.75" customHeight="1">
      <c r="A227" s="62"/>
      <c r="B227" s="63"/>
      <c r="C227" s="63"/>
      <c r="D227" s="81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</row>
    <row r="228" spans="1:34" ht="15.75" customHeight="1">
      <c r="A228" s="62"/>
      <c r="B228" s="63"/>
      <c r="C228" s="63"/>
      <c r="D228" s="81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</row>
    <row r="229" spans="1:34" ht="15.75" customHeight="1">
      <c r="A229" s="62"/>
      <c r="B229" s="63"/>
      <c r="C229" s="63"/>
      <c r="D229" s="81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</row>
    <row r="230" spans="1:34" ht="15.75" customHeight="1">
      <c r="A230" s="62"/>
      <c r="B230" s="63"/>
      <c r="C230" s="63"/>
      <c r="D230" s="81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</row>
    <row r="231" spans="1:34" ht="15.75" customHeight="1">
      <c r="A231" s="62"/>
      <c r="B231" s="63"/>
      <c r="C231" s="63"/>
      <c r="D231" s="81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</row>
    <row r="232" spans="1:34" ht="15.75" customHeight="1">
      <c r="A232" s="62"/>
      <c r="B232" s="63"/>
      <c r="C232" s="63"/>
      <c r="D232" s="81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</row>
    <row r="233" spans="1:34" ht="15.75" customHeight="1">
      <c r="A233" s="62"/>
      <c r="B233" s="63"/>
      <c r="C233" s="63"/>
      <c r="D233" s="81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</row>
    <row r="234" spans="1:34" ht="15.75" customHeight="1">
      <c r="A234" s="62"/>
      <c r="B234" s="63"/>
      <c r="C234" s="63"/>
      <c r="D234" s="81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</row>
    <row r="235" spans="1:34" ht="15.75" customHeight="1">
      <c r="A235" s="62"/>
      <c r="B235" s="63"/>
      <c r="C235" s="63"/>
      <c r="D235" s="81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</row>
    <row r="236" spans="1:34" ht="15.75" customHeight="1">
      <c r="A236" s="62"/>
      <c r="B236" s="63"/>
      <c r="C236" s="63"/>
      <c r="D236" s="81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</row>
    <row r="237" spans="1:34" ht="15.75" customHeight="1">
      <c r="A237" s="62"/>
      <c r="B237" s="63"/>
      <c r="C237" s="63"/>
      <c r="D237" s="81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</row>
    <row r="238" spans="1:34" ht="15.75" customHeight="1">
      <c r="A238" s="62"/>
      <c r="B238" s="63"/>
      <c r="C238" s="63"/>
      <c r="D238" s="81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</row>
    <row r="239" spans="1:34" ht="15.75" customHeight="1">
      <c r="A239" s="62"/>
      <c r="B239" s="63"/>
      <c r="C239" s="63"/>
      <c r="D239" s="81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</row>
    <row r="240" spans="1:34" ht="15.75" customHeight="1">
      <c r="A240" s="62"/>
      <c r="B240" s="63"/>
      <c r="C240" s="63"/>
      <c r="D240" s="81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</row>
    <row r="241" spans="1:34" ht="15.75" customHeight="1">
      <c r="A241" s="62"/>
      <c r="B241" s="63"/>
      <c r="C241" s="63"/>
      <c r="D241" s="81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</row>
    <row r="242" spans="1:34" ht="15.75" customHeight="1">
      <c r="A242" s="62"/>
      <c r="B242" s="63"/>
      <c r="C242" s="63"/>
      <c r="D242" s="81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</row>
    <row r="243" spans="1:34" ht="15.75" customHeight="1">
      <c r="A243" s="62"/>
      <c r="B243" s="63"/>
      <c r="C243" s="63"/>
      <c r="D243" s="81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</row>
    <row r="244" spans="1:34" ht="15.75" customHeight="1">
      <c r="A244" s="62"/>
      <c r="B244" s="63"/>
      <c r="C244" s="63"/>
      <c r="D244" s="81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</row>
    <row r="245" spans="1:34" ht="15.75" customHeight="1">
      <c r="A245" s="62"/>
      <c r="B245" s="63"/>
      <c r="C245" s="63"/>
      <c r="D245" s="81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</row>
    <row r="246" spans="1:34" ht="15.75" customHeight="1">
      <c r="A246" s="62"/>
      <c r="B246" s="63"/>
      <c r="C246" s="63"/>
      <c r="D246" s="81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</row>
    <row r="247" spans="1:34" ht="15.75" customHeight="1">
      <c r="A247" s="62"/>
      <c r="B247" s="63"/>
      <c r="C247" s="63"/>
      <c r="D247" s="81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</row>
    <row r="248" spans="1:34" ht="15.75" customHeight="1">
      <c r="A248" s="62"/>
      <c r="B248" s="63"/>
      <c r="C248" s="63"/>
      <c r="D248" s="81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</row>
    <row r="249" spans="1:34" ht="15.75" customHeight="1">
      <c r="A249" s="62"/>
      <c r="B249" s="63"/>
      <c r="C249" s="63"/>
      <c r="D249" s="81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</row>
    <row r="250" spans="1:34" ht="15.75" customHeight="1">
      <c r="A250" s="62"/>
      <c r="B250" s="63"/>
      <c r="C250" s="63"/>
      <c r="D250" s="81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</row>
    <row r="251" spans="1:34" ht="15.75" customHeight="1">
      <c r="A251" s="62"/>
      <c r="B251" s="63"/>
      <c r="C251" s="63"/>
      <c r="D251" s="81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</row>
    <row r="252" spans="1:34" ht="15.75" customHeight="1">
      <c r="A252" s="62"/>
      <c r="B252" s="63"/>
      <c r="C252" s="63"/>
      <c r="D252" s="81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</row>
    <row r="253" spans="1:34" ht="15.75" customHeight="1">
      <c r="A253" s="62"/>
      <c r="B253" s="63"/>
      <c r="C253" s="63"/>
      <c r="D253" s="81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</row>
    <row r="254" spans="1:34" ht="15.75" customHeight="1">
      <c r="A254" s="62"/>
      <c r="B254" s="63"/>
      <c r="C254" s="63"/>
      <c r="D254" s="81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</row>
    <row r="255" spans="1:34" ht="15.75" customHeight="1">
      <c r="A255" s="62"/>
      <c r="B255" s="63"/>
      <c r="C255" s="63"/>
      <c r="D255" s="81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</row>
    <row r="256" spans="1:34" ht="15.75" customHeight="1">
      <c r="A256" s="62"/>
      <c r="B256" s="63"/>
      <c r="C256" s="63"/>
      <c r="D256" s="81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</row>
    <row r="257" spans="1:34" ht="15.75" customHeight="1">
      <c r="A257" s="62"/>
      <c r="B257" s="63"/>
      <c r="C257" s="63"/>
      <c r="D257" s="81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</row>
    <row r="258" spans="1:34" ht="15.75" customHeight="1">
      <c r="A258" s="62"/>
      <c r="B258" s="63"/>
      <c r="C258" s="63"/>
      <c r="D258" s="81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</row>
    <row r="259" spans="1:34" ht="15.75" customHeight="1">
      <c r="A259" s="62"/>
      <c r="B259" s="63"/>
      <c r="C259" s="63"/>
      <c r="D259" s="81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</row>
    <row r="260" spans="1:34" ht="15.75" customHeight="1">
      <c r="A260" s="62"/>
      <c r="B260" s="63"/>
      <c r="C260" s="63"/>
      <c r="D260" s="81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</row>
    <row r="261" spans="1:34" ht="15.75" customHeight="1">
      <c r="A261" s="62"/>
      <c r="B261" s="63"/>
      <c r="C261" s="63"/>
      <c r="D261" s="81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</row>
    <row r="262" spans="1:34" ht="15.75" customHeight="1">
      <c r="A262" s="62"/>
      <c r="B262" s="63"/>
      <c r="C262" s="63"/>
      <c r="D262" s="81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</row>
    <row r="263" spans="1:34" ht="15.75" customHeight="1">
      <c r="A263" s="62"/>
      <c r="B263" s="63"/>
      <c r="C263" s="63"/>
      <c r="D263" s="81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</row>
    <row r="264" spans="1:34" ht="15.75" customHeight="1">
      <c r="A264" s="62"/>
      <c r="B264" s="63"/>
      <c r="C264" s="63"/>
      <c r="D264" s="81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</row>
    <row r="265" spans="1:34" ht="15.75" customHeight="1">
      <c r="A265" s="62"/>
      <c r="B265" s="63"/>
      <c r="C265" s="63"/>
      <c r="D265" s="81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</row>
    <row r="266" spans="1:34" ht="15.75" customHeight="1">
      <c r="A266" s="62"/>
      <c r="B266" s="63"/>
      <c r="C266" s="63"/>
      <c r="D266" s="81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</row>
    <row r="267" spans="1:34" ht="15.75" customHeight="1">
      <c r="A267" s="62"/>
      <c r="B267" s="63"/>
      <c r="C267" s="63"/>
      <c r="D267" s="81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</row>
    <row r="268" spans="1:34" ht="15.75" customHeight="1">
      <c r="A268" s="62"/>
      <c r="B268" s="63"/>
      <c r="C268" s="63"/>
      <c r="D268" s="81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</row>
    <row r="269" spans="1:34" ht="15.75" customHeight="1">
      <c r="A269" s="62"/>
      <c r="B269" s="63"/>
      <c r="C269" s="63"/>
      <c r="D269" s="81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</row>
    <row r="270" spans="1:34" ht="15.75" customHeight="1">
      <c r="A270" s="62"/>
      <c r="B270" s="63"/>
      <c r="C270" s="63"/>
      <c r="D270" s="81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</row>
    <row r="271" spans="1:34" ht="15.75" customHeight="1">
      <c r="A271" s="62"/>
      <c r="B271" s="63"/>
      <c r="C271" s="63"/>
      <c r="D271" s="81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>
      <c r="A272" s="62"/>
      <c r="B272" s="63"/>
      <c r="C272" s="63"/>
      <c r="D272" s="81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>
      <c r="A273" s="62"/>
      <c r="B273" s="63"/>
      <c r="C273" s="63"/>
      <c r="D273" s="81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>
      <c r="A274" s="62"/>
      <c r="B274" s="63"/>
      <c r="C274" s="63"/>
      <c r="D274" s="81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>
      <c r="A275" s="62"/>
      <c r="B275" s="63"/>
      <c r="C275" s="63"/>
      <c r="D275" s="81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>
      <c r="A276" s="62"/>
      <c r="B276" s="63"/>
      <c r="C276" s="63"/>
      <c r="D276" s="81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>
      <c r="A277" s="62"/>
      <c r="B277" s="63"/>
      <c r="C277" s="63"/>
      <c r="D277" s="81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>
      <c r="A278" s="62"/>
      <c r="B278" s="63"/>
      <c r="C278" s="63"/>
      <c r="D278" s="81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>
      <c r="A279" s="62"/>
      <c r="B279" s="63"/>
      <c r="C279" s="63"/>
      <c r="D279" s="81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>
      <c r="A280" s="62"/>
      <c r="B280" s="63"/>
      <c r="C280" s="63"/>
      <c r="D280" s="81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>
      <c r="A281" s="62"/>
      <c r="B281" s="63"/>
      <c r="C281" s="63"/>
      <c r="D281" s="81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>
      <c r="A282" s="62"/>
      <c r="B282" s="63"/>
      <c r="C282" s="63"/>
      <c r="D282" s="81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>
      <c r="A283" s="62"/>
      <c r="B283" s="63"/>
      <c r="C283" s="63"/>
      <c r="D283" s="81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>
      <c r="A284" s="62"/>
      <c r="B284" s="63"/>
      <c r="C284" s="63"/>
      <c r="D284" s="81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>
      <c r="A285" s="62"/>
      <c r="B285" s="63"/>
      <c r="C285" s="63"/>
      <c r="D285" s="81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>
      <c r="A286" s="62"/>
      <c r="B286" s="63"/>
      <c r="C286" s="63"/>
      <c r="D286" s="81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>
      <c r="A287" s="62"/>
      <c r="B287" s="63"/>
      <c r="C287" s="63"/>
      <c r="D287" s="81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>
      <c r="A288" s="62"/>
      <c r="B288" s="63"/>
      <c r="C288" s="63"/>
      <c r="D288" s="81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>
      <c r="A289" s="62"/>
      <c r="B289" s="63"/>
      <c r="C289" s="63"/>
      <c r="D289" s="81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>
      <c r="A290" s="62"/>
      <c r="B290" s="63"/>
      <c r="C290" s="63"/>
      <c r="D290" s="81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>
      <c r="A291" s="62"/>
      <c r="B291" s="63"/>
      <c r="C291" s="63"/>
      <c r="D291" s="81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>
      <c r="A292" s="62"/>
      <c r="B292" s="63"/>
      <c r="C292" s="63"/>
      <c r="D292" s="81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>
      <c r="A293" s="62"/>
      <c r="B293" s="63"/>
      <c r="C293" s="63"/>
      <c r="D293" s="81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/>
    <row r="295" spans="1:34" ht="15.75" customHeight="1"/>
    <row r="296" spans="1:34" ht="15.75" customHeight="1"/>
    <row r="297" spans="1:34" ht="15.75" customHeight="1"/>
    <row r="298" spans="1:34" ht="15.75" customHeight="1"/>
    <row r="299" spans="1:34" ht="15.75" customHeight="1"/>
    <row r="300" spans="1:34" ht="15.75" customHeight="1"/>
    <row r="301" spans="1:34" ht="15.75" customHeight="1"/>
    <row r="302" spans="1:34" ht="15.75" customHeight="1"/>
    <row r="303" spans="1:34" ht="15.75" customHeight="1"/>
    <row r="304" spans="1:3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sortState ref="B74:T95">
    <sortCondition ref="D74:D95"/>
  </sortState>
  <mergeCells count="16">
    <mergeCell ref="A1:C1"/>
    <mergeCell ref="A4:T4"/>
    <mergeCell ref="A3:T3"/>
    <mergeCell ref="M6:T7"/>
    <mergeCell ref="W21:W22"/>
    <mergeCell ref="A12:A13"/>
    <mergeCell ref="B12:B13"/>
    <mergeCell ref="S12:S13"/>
    <mergeCell ref="T12:T13"/>
    <mergeCell ref="V12:X13"/>
    <mergeCell ref="C12:D13"/>
    <mergeCell ref="E12:E13"/>
    <mergeCell ref="F12:F13"/>
    <mergeCell ref="H12:Q12"/>
    <mergeCell ref="R12:R13"/>
    <mergeCell ref="G12:G13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99"/>
    <outlinePr summaryBelow="0" summaryRight="0"/>
  </sheetPr>
  <dimension ref="A1:AK956"/>
  <sheetViews>
    <sheetView zoomScale="85" zoomScaleNormal="85" workbookViewId="0">
      <selection activeCell="N23" sqref="N23"/>
    </sheetView>
  </sheetViews>
  <sheetFormatPr defaultColWidth="11.33203125" defaultRowHeight="15" customHeight="1"/>
  <cols>
    <col min="1" max="1" width="3" customWidth="1"/>
    <col min="2" max="2" width="11.77734375" customWidth="1"/>
    <col min="3" max="3" width="14.6640625" customWidth="1"/>
    <col min="4" max="4" width="7.33203125" customWidth="1"/>
    <col min="5" max="5" width="9.5546875" customWidth="1"/>
    <col min="6" max="6" width="6.33203125" customWidth="1"/>
    <col min="7" max="7" width="13.6640625" customWidth="1"/>
    <col min="8" max="9" width="5.33203125" customWidth="1"/>
    <col min="10" max="10" width="5.109375" customWidth="1"/>
    <col min="11" max="11" width="5.33203125" customWidth="1"/>
    <col min="12" max="12" width="5" customWidth="1"/>
    <col min="13" max="13" width="5.109375" customWidth="1"/>
    <col min="14" max="16" width="5.33203125" customWidth="1"/>
    <col min="17" max="17" width="5.44140625" customWidth="1"/>
    <col min="18" max="25" width="5.77734375" customWidth="1"/>
    <col min="26" max="26" width="7.109375" customWidth="1"/>
    <col min="27" max="27" width="7.44140625" customWidth="1"/>
    <col min="28" max="28" width="2.6640625" customWidth="1"/>
    <col min="29" max="29" width="4.6640625" customWidth="1"/>
    <col min="30" max="30" width="15.6640625" customWidth="1"/>
    <col min="31" max="37" width="8.88671875" customWidth="1"/>
  </cols>
  <sheetData>
    <row r="1" spans="1:37">
      <c r="A1" s="710" t="s">
        <v>0</v>
      </c>
      <c r="B1" s="710"/>
      <c r="C1" s="710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  <c r="AD1" s="2"/>
      <c r="AE1" s="6"/>
      <c r="AF1" s="6"/>
      <c r="AG1" s="6"/>
      <c r="AH1" s="6"/>
      <c r="AI1" s="6"/>
      <c r="AJ1" s="6"/>
      <c r="AK1" s="6"/>
    </row>
    <row r="2" spans="1:37" ht="14.25" customHeight="1">
      <c r="A2" s="8" t="s">
        <v>1</v>
      </c>
      <c r="B2" s="8"/>
      <c r="C2" s="8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2"/>
      <c r="U2" s="2"/>
      <c r="V2" s="2"/>
      <c r="W2" s="2"/>
      <c r="X2" s="2"/>
      <c r="Y2" s="2"/>
      <c r="Z2" s="2"/>
      <c r="AA2" s="2"/>
      <c r="AB2" s="2"/>
      <c r="AC2" s="4"/>
      <c r="AD2" s="2"/>
      <c r="AE2" s="6"/>
      <c r="AF2" s="6"/>
      <c r="AG2" s="6"/>
      <c r="AH2" s="6"/>
      <c r="AI2" s="6"/>
      <c r="AJ2" s="6"/>
      <c r="AK2" s="6"/>
    </row>
    <row r="3" spans="1:37" ht="23.25" customHeight="1">
      <c r="A3" s="712" t="s">
        <v>42</v>
      </c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11"/>
      <c r="AC3" s="11"/>
      <c r="AD3" s="11"/>
      <c r="AE3" s="11"/>
      <c r="AF3" s="12"/>
      <c r="AG3" s="12"/>
      <c r="AH3" s="12"/>
      <c r="AI3" s="12"/>
      <c r="AJ3" s="12"/>
      <c r="AK3" s="12"/>
    </row>
    <row r="4" spans="1:37" ht="17.25" customHeight="1">
      <c r="A4" s="713" t="s">
        <v>142</v>
      </c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  <c r="AB4" s="14"/>
      <c r="AC4" s="14"/>
      <c r="AD4" s="14"/>
      <c r="AE4" s="14"/>
      <c r="AF4" s="15"/>
      <c r="AG4" s="15"/>
      <c r="AH4" s="15"/>
      <c r="AI4" s="15"/>
      <c r="AJ4" s="15"/>
      <c r="AK4" s="15"/>
    </row>
    <row r="5" spans="1:37" ht="15" customHeight="1">
      <c r="A5" s="451" t="s">
        <v>43</v>
      </c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740" t="s">
        <v>140</v>
      </c>
      <c r="W5" s="740"/>
      <c r="X5" s="740"/>
      <c r="Y5" s="740"/>
      <c r="Z5" s="740"/>
      <c r="AA5" s="740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.75" customHeight="1">
      <c r="A6" s="370" t="s">
        <v>4</v>
      </c>
      <c r="B6" s="5"/>
      <c r="C6" s="5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740"/>
      <c r="W6" s="740"/>
      <c r="X6" s="740"/>
      <c r="Y6" s="740"/>
      <c r="Z6" s="740"/>
      <c r="AA6" s="740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15.75" customHeight="1">
      <c r="A7" s="370" t="s">
        <v>5</v>
      </c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740"/>
      <c r="W7" s="740"/>
      <c r="X7" s="740"/>
      <c r="Y7" s="740"/>
      <c r="Z7" s="740"/>
      <c r="AA7" s="740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5.75" customHeight="1">
      <c r="A8" s="371" t="s">
        <v>6</v>
      </c>
      <c r="AC8" s="5"/>
      <c r="AD8" s="5"/>
      <c r="AE8" s="5"/>
      <c r="AF8" s="5"/>
      <c r="AG8" s="5"/>
      <c r="AH8" s="5"/>
      <c r="AI8" s="5"/>
      <c r="AJ8" s="5"/>
      <c r="AK8" s="5"/>
    </row>
    <row r="9" spans="1:37" ht="15.75" customHeight="1">
      <c r="A9" s="370" t="s">
        <v>141</v>
      </c>
      <c r="R9" s="757" t="s">
        <v>44</v>
      </c>
      <c r="S9" s="757"/>
      <c r="T9" s="757"/>
      <c r="U9" s="757"/>
      <c r="V9" s="757"/>
      <c r="W9" s="757"/>
      <c r="X9" s="757"/>
      <c r="Y9" s="757"/>
      <c r="AC9" s="5"/>
      <c r="AD9" s="5"/>
      <c r="AE9" s="5"/>
      <c r="AF9" s="5"/>
      <c r="AG9" s="5"/>
      <c r="AH9" s="5"/>
      <c r="AI9" s="5"/>
      <c r="AJ9" s="5"/>
      <c r="AK9" s="5"/>
    </row>
    <row r="10" spans="1:37" ht="15.75" customHeight="1">
      <c r="A10" s="370" t="s">
        <v>7</v>
      </c>
      <c r="R10" s="757"/>
      <c r="S10" s="757"/>
      <c r="T10" s="757"/>
      <c r="U10" s="757"/>
      <c r="V10" s="757"/>
      <c r="W10" s="757"/>
      <c r="X10" s="757"/>
      <c r="Y10" s="757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7.25" customHeight="1">
      <c r="A11" s="194"/>
      <c r="B11" s="5"/>
      <c r="C11" s="194"/>
      <c r="D11" s="194"/>
      <c r="E11" s="194"/>
      <c r="F11" s="194"/>
      <c r="G11" s="194"/>
      <c r="H11" s="209"/>
      <c r="I11" s="209"/>
      <c r="J11" s="209"/>
      <c r="K11" s="209"/>
      <c r="L11" s="209"/>
      <c r="M11" s="209"/>
      <c r="N11" s="209"/>
      <c r="O11" s="209"/>
      <c r="P11" s="209"/>
      <c r="Q11" s="616">
        <v>0</v>
      </c>
      <c r="R11" s="99" t="s">
        <v>45</v>
      </c>
      <c r="S11" s="100"/>
      <c r="T11" s="624">
        <v>1</v>
      </c>
      <c r="U11" s="101" t="s">
        <v>46</v>
      </c>
      <c r="V11" s="5"/>
      <c r="W11" s="611"/>
      <c r="Y11" s="625">
        <v>-1</v>
      </c>
      <c r="Z11" s="787" t="s">
        <v>47</v>
      </c>
      <c r="AA11" s="787"/>
      <c r="AB11" s="194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2" customHeight="1" thickBot="1">
      <c r="A12" s="98"/>
      <c r="B12" s="2"/>
      <c r="C12" s="2"/>
      <c r="D12" s="2"/>
      <c r="E12" s="2"/>
      <c r="F12" s="2"/>
      <c r="G12" s="2"/>
      <c r="H12" s="384"/>
      <c r="I12" s="384"/>
      <c r="J12" s="384"/>
      <c r="K12" s="384"/>
      <c r="L12" s="384"/>
      <c r="M12" s="384"/>
      <c r="N12" s="384"/>
      <c r="O12" s="385"/>
      <c r="P12" s="385"/>
      <c r="Q12" s="385"/>
      <c r="R12" s="214"/>
      <c r="S12" s="210"/>
      <c r="T12" s="210"/>
      <c r="U12" s="210"/>
      <c r="V12" s="210"/>
      <c r="W12" s="210"/>
      <c r="X12" s="210"/>
      <c r="Y12" s="210"/>
      <c r="Z12" s="2"/>
      <c r="AA12" s="2"/>
      <c r="AB12" s="2"/>
      <c r="AC12" s="6"/>
      <c r="AD12" s="6"/>
      <c r="AE12" s="6"/>
      <c r="AF12" s="6"/>
      <c r="AG12" s="6"/>
      <c r="AH12" s="6"/>
      <c r="AI12" s="6"/>
      <c r="AJ12" s="6"/>
      <c r="AK12" s="6"/>
    </row>
    <row r="13" spans="1:37" ht="28.5" customHeight="1">
      <c r="A13" s="784" t="s">
        <v>8</v>
      </c>
      <c r="B13" s="758" t="s">
        <v>9</v>
      </c>
      <c r="C13" s="778" t="s">
        <v>10</v>
      </c>
      <c r="D13" s="779"/>
      <c r="E13" s="775" t="s">
        <v>11</v>
      </c>
      <c r="F13" s="775" t="s">
        <v>12</v>
      </c>
      <c r="G13" s="772" t="s">
        <v>13</v>
      </c>
      <c r="H13" s="769" t="s">
        <v>48</v>
      </c>
      <c r="I13" s="770"/>
      <c r="J13" s="770"/>
      <c r="K13" s="770"/>
      <c r="L13" s="770"/>
      <c r="M13" s="770"/>
      <c r="N13" s="770"/>
      <c r="O13" s="770"/>
      <c r="P13" s="770"/>
      <c r="Q13" s="771"/>
      <c r="R13" s="767" t="s">
        <v>49</v>
      </c>
      <c r="S13" s="768"/>
      <c r="T13" s="768"/>
      <c r="U13" s="768"/>
      <c r="V13" s="768"/>
      <c r="W13" s="768"/>
      <c r="X13" s="768"/>
      <c r="Y13" s="768"/>
      <c r="Z13" s="764" t="s">
        <v>50</v>
      </c>
      <c r="AA13" s="761" t="s">
        <v>17</v>
      </c>
      <c r="AB13" s="6"/>
      <c r="AC13" s="788" t="s">
        <v>51</v>
      </c>
      <c r="AD13" s="704" t="s">
        <v>52</v>
      </c>
      <c r="AE13" s="706" t="s">
        <v>53</v>
      </c>
      <c r="AF13" s="6"/>
      <c r="AG13" s="6"/>
      <c r="AH13" s="6"/>
      <c r="AI13" s="6"/>
      <c r="AJ13" s="6"/>
      <c r="AK13" s="6"/>
    </row>
    <row r="14" spans="1:37" ht="15" customHeight="1">
      <c r="A14" s="785"/>
      <c r="B14" s="759"/>
      <c r="C14" s="780"/>
      <c r="D14" s="781"/>
      <c r="E14" s="776"/>
      <c r="F14" s="776"/>
      <c r="G14" s="773"/>
      <c r="H14" s="310" t="s">
        <v>54</v>
      </c>
      <c r="I14" s="311" t="s">
        <v>54</v>
      </c>
      <c r="J14" s="311" t="s">
        <v>54</v>
      </c>
      <c r="K14" s="311" t="s">
        <v>54</v>
      </c>
      <c r="L14" s="311" t="s">
        <v>55</v>
      </c>
      <c r="M14" s="311" t="s">
        <v>55</v>
      </c>
      <c r="N14" s="311" t="s">
        <v>55</v>
      </c>
      <c r="O14" s="311" t="s">
        <v>55</v>
      </c>
      <c r="P14" s="311" t="s">
        <v>56</v>
      </c>
      <c r="Q14" s="311" t="s">
        <v>54</v>
      </c>
      <c r="R14" s="612" t="s">
        <v>57</v>
      </c>
      <c r="S14" s="613" t="s">
        <v>58</v>
      </c>
      <c r="T14" s="613" t="s">
        <v>59</v>
      </c>
      <c r="U14" s="613" t="s">
        <v>60</v>
      </c>
      <c r="V14" s="613" t="s">
        <v>61</v>
      </c>
      <c r="W14" s="623" t="s">
        <v>62</v>
      </c>
      <c r="X14" s="623" t="s">
        <v>63</v>
      </c>
      <c r="Y14" s="623" t="s">
        <v>64</v>
      </c>
      <c r="Z14" s="765"/>
      <c r="AA14" s="762"/>
      <c r="AB14" s="6"/>
      <c r="AC14" s="789"/>
      <c r="AD14" s="755"/>
      <c r="AE14" s="753"/>
      <c r="AF14" s="6"/>
      <c r="AG14" s="6"/>
      <c r="AH14" s="6"/>
      <c r="AI14" s="6"/>
      <c r="AJ14" s="6"/>
      <c r="AK14" s="6"/>
    </row>
    <row r="15" spans="1:37" ht="17.25" customHeight="1" thickBot="1">
      <c r="A15" s="786"/>
      <c r="B15" s="760"/>
      <c r="C15" s="782"/>
      <c r="D15" s="783"/>
      <c r="E15" s="777"/>
      <c r="F15" s="777"/>
      <c r="G15" s="774"/>
      <c r="H15" s="359" t="s">
        <v>65</v>
      </c>
      <c r="I15" s="360" t="s">
        <v>66</v>
      </c>
      <c r="J15" s="360" t="s">
        <v>67</v>
      </c>
      <c r="K15" s="360" t="s">
        <v>68</v>
      </c>
      <c r="L15" s="360" t="s">
        <v>69</v>
      </c>
      <c r="M15" s="360" t="s">
        <v>70</v>
      </c>
      <c r="N15" s="360" t="s">
        <v>71</v>
      </c>
      <c r="O15" s="360" t="s">
        <v>72</v>
      </c>
      <c r="P15" s="360" t="s">
        <v>73</v>
      </c>
      <c r="Q15" s="360" t="s">
        <v>74</v>
      </c>
      <c r="R15" s="246">
        <v>1</v>
      </c>
      <c r="S15" s="247">
        <v>2</v>
      </c>
      <c r="T15" s="247">
        <v>3</v>
      </c>
      <c r="U15" s="247">
        <v>4</v>
      </c>
      <c r="V15" s="247">
        <v>5</v>
      </c>
      <c r="W15" s="247">
        <v>6</v>
      </c>
      <c r="X15" s="247">
        <v>7</v>
      </c>
      <c r="Y15" s="247">
        <v>8</v>
      </c>
      <c r="Z15" s="766"/>
      <c r="AA15" s="763"/>
      <c r="AB15" s="6"/>
      <c r="AC15" s="790"/>
      <c r="AD15" s="756"/>
      <c r="AE15" s="754"/>
      <c r="AF15" s="6"/>
      <c r="AG15" s="6"/>
      <c r="AH15" s="6"/>
      <c r="AI15" s="6"/>
      <c r="AJ15" s="6"/>
      <c r="AK15" s="6"/>
    </row>
    <row r="16" spans="1:37" ht="15.75" customHeight="1">
      <c r="A16" s="23">
        <v>1</v>
      </c>
      <c r="B16" s="660" t="s">
        <v>152</v>
      </c>
      <c r="C16" s="200" t="s">
        <v>153</v>
      </c>
      <c r="D16" s="216" t="s">
        <v>154</v>
      </c>
      <c r="E16" s="268" t="s">
        <v>155</v>
      </c>
      <c r="F16" s="268" t="s">
        <v>156</v>
      </c>
      <c r="G16" s="389" t="s">
        <v>434</v>
      </c>
      <c r="H16" s="102"/>
      <c r="I16" s="103"/>
      <c r="J16" s="103"/>
      <c r="K16" s="103"/>
      <c r="L16" s="103"/>
      <c r="M16" s="103"/>
      <c r="N16" s="103"/>
      <c r="O16" s="103"/>
      <c r="P16" s="103"/>
      <c r="Q16" s="103"/>
      <c r="R16" s="549"/>
      <c r="S16" s="550"/>
      <c r="T16" s="496"/>
      <c r="U16" s="496"/>
      <c r="V16" s="496"/>
      <c r="W16" s="496"/>
      <c r="X16" s="496"/>
      <c r="Y16" s="496"/>
      <c r="Z16" s="249">
        <f>SUM(H16:Y16)/18</f>
        <v>0</v>
      </c>
      <c r="AA16" s="106"/>
      <c r="AB16" s="107"/>
      <c r="AC16" s="363">
        <v>1</v>
      </c>
      <c r="AD16" s="497" t="s">
        <v>65</v>
      </c>
      <c r="AE16" s="364" t="s">
        <v>56</v>
      </c>
      <c r="AF16" s="6"/>
      <c r="AG16" s="6"/>
      <c r="AH16" s="6"/>
      <c r="AI16" s="6"/>
      <c r="AJ16" s="6"/>
      <c r="AK16" s="6"/>
    </row>
    <row r="17" spans="1:37" ht="15.75" customHeight="1">
      <c r="A17" s="32">
        <v>2</v>
      </c>
      <c r="B17" s="661" t="s">
        <v>157</v>
      </c>
      <c r="C17" s="199" t="s">
        <v>158</v>
      </c>
      <c r="D17" s="217" t="s">
        <v>159</v>
      </c>
      <c r="E17" s="269" t="s">
        <v>160</v>
      </c>
      <c r="F17" s="269" t="s">
        <v>161</v>
      </c>
      <c r="G17" s="390" t="s">
        <v>434</v>
      </c>
      <c r="H17" s="108"/>
      <c r="I17" s="109"/>
      <c r="J17" s="109"/>
      <c r="K17" s="109"/>
      <c r="L17" s="109"/>
      <c r="M17" s="109"/>
      <c r="N17" s="109"/>
      <c r="O17" s="109"/>
      <c r="P17" s="109"/>
      <c r="Q17" s="109"/>
      <c r="R17" s="551"/>
      <c r="S17" s="552"/>
      <c r="T17" s="485"/>
      <c r="U17" s="485"/>
      <c r="V17" s="485"/>
      <c r="W17" s="485"/>
      <c r="X17" s="485"/>
      <c r="Y17" s="485"/>
      <c r="Z17" s="250">
        <f t="shared" ref="Z17:Z80" si="0">SUM(H17:Y17)/18</f>
        <v>0</v>
      </c>
      <c r="AA17" s="111"/>
      <c r="AB17" s="112"/>
      <c r="AC17" s="363">
        <v>2</v>
      </c>
      <c r="AD17" s="497" t="s">
        <v>75</v>
      </c>
      <c r="AE17" s="364" t="s">
        <v>56</v>
      </c>
      <c r="AF17" s="6"/>
      <c r="AG17" s="6"/>
      <c r="AH17" s="6"/>
      <c r="AI17" s="6"/>
      <c r="AJ17" s="6"/>
      <c r="AK17" s="6"/>
    </row>
    <row r="18" spans="1:37" ht="15.75" customHeight="1">
      <c r="A18" s="32">
        <v>3</v>
      </c>
      <c r="B18" s="661" t="s">
        <v>162</v>
      </c>
      <c r="C18" s="199" t="s">
        <v>163</v>
      </c>
      <c r="D18" s="217" t="s">
        <v>164</v>
      </c>
      <c r="E18" s="269" t="s">
        <v>165</v>
      </c>
      <c r="F18" s="269" t="s">
        <v>161</v>
      </c>
      <c r="G18" s="390" t="s">
        <v>434</v>
      </c>
      <c r="H18" s="108"/>
      <c r="I18" s="109"/>
      <c r="J18" s="109"/>
      <c r="K18" s="109"/>
      <c r="L18" s="109"/>
      <c r="M18" s="109"/>
      <c r="N18" s="109"/>
      <c r="O18" s="109"/>
      <c r="P18" s="109"/>
      <c r="Q18" s="109"/>
      <c r="R18" s="551"/>
      <c r="S18" s="552"/>
      <c r="T18" s="485"/>
      <c r="U18" s="485"/>
      <c r="V18" s="485"/>
      <c r="W18" s="485"/>
      <c r="X18" s="485"/>
      <c r="Y18" s="485"/>
      <c r="Z18" s="250">
        <f t="shared" si="0"/>
        <v>0</v>
      </c>
      <c r="AA18" s="111"/>
      <c r="AB18" s="6"/>
      <c r="AC18" s="363">
        <v>3</v>
      </c>
      <c r="AD18" s="497" t="s">
        <v>76</v>
      </c>
      <c r="AE18" s="364" t="s">
        <v>56</v>
      </c>
      <c r="AF18" s="6"/>
      <c r="AG18" s="6"/>
      <c r="AH18" s="6"/>
      <c r="AI18" s="6"/>
      <c r="AJ18" s="6"/>
      <c r="AK18" s="6"/>
    </row>
    <row r="19" spans="1:37" ht="15.75" customHeight="1">
      <c r="A19" s="32">
        <v>4</v>
      </c>
      <c r="B19" s="661" t="s">
        <v>166</v>
      </c>
      <c r="C19" s="199" t="s">
        <v>167</v>
      </c>
      <c r="D19" s="217" t="s">
        <v>168</v>
      </c>
      <c r="E19" s="269" t="s">
        <v>169</v>
      </c>
      <c r="F19" s="269" t="s">
        <v>161</v>
      </c>
      <c r="G19" s="390" t="s">
        <v>434</v>
      </c>
      <c r="H19" s="108"/>
      <c r="I19" s="109"/>
      <c r="J19" s="109"/>
      <c r="K19" s="109"/>
      <c r="L19" s="109"/>
      <c r="M19" s="109"/>
      <c r="N19" s="109"/>
      <c r="O19" s="109"/>
      <c r="P19" s="109"/>
      <c r="Q19" s="109"/>
      <c r="R19" s="551"/>
      <c r="S19" s="552"/>
      <c r="T19" s="485"/>
      <c r="U19" s="485"/>
      <c r="V19" s="485"/>
      <c r="W19" s="485"/>
      <c r="X19" s="485"/>
      <c r="Y19" s="485"/>
      <c r="Z19" s="250">
        <f t="shared" si="0"/>
        <v>0</v>
      </c>
      <c r="AA19" s="111"/>
      <c r="AB19" s="6"/>
      <c r="AC19" s="363">
        <v>4</v>
      </c>
      <c r="AD19" s="497" t="s">
        <v>77</v>
      </c>
      <c r="AE19" s="364" t="s">
        <v>56</v>
      </c>
      <c r="AF19" s="6"/>
      <c r="AG19" s="6"/>
      <c r="AH19" s="6"/>
      <c r="AI19" s="6"/>
      <c r="AJ19" s="6"/>
      <c r="AK19" s="6"/>
    </row>
    <row r="20" spans="1:37" ht="15.75" customHeight="1">
      <c r="A20" s="32">
        <v>5</v>
      </c>
      <c r="B20" s="661" t="s">
        <v>170</v>
      </c>
      <c r="C20" s="199" t="s">
        <v>163</v>
      </c>
      <c r="D20" s="217" t="s">
        <v>171</v>
      </c>
      <c r="E20" s="269" t="s">
        <v>172</v>
      </c>
      <c r="F20" s="269" t="s">
        <v>161</v>
      </c>
      <c r="G20" s="390" t="s">
        <v>434</v>
      </c>
      <c r="H20" s="108"/>
      <c r="I20" s="109"/>
      <c r="J20" s="109"/>
      <c r="K20" s="109"/>
      <c r="L20" s="109"/>
      <c r="M20" s="109"/>
      <c r="N20" s="109"/>
      <c r="O20" s="109"/>
      <c r="P20" s="109"/>
      <c r="Q20" s="109"/>
      <c r="R20" s="551"/>
      <c r="S20" s="552"/>
      <c r="T20" s="485"/>
      <c r="U20" s="485"/>
      <c r="V20" s="485"/>
      <c r="W20" s="485"/>
      <c r="X20" s="485"/>
      <c r="Y20" s="485"/>
      <c r="Z20" s="250">
        <f t="shared" si="0"/>
        <v>0</v>
      </c>
      <c r="AA20" s="111"/>
      <c r="AB20" s="114"/>
      <c r="AC20" s="363">
        <v>5</v>
      </c>
      <c r="AD20" s="497" t="s">
        <v>78</v>
      </c>
      <c r="AE20" s="364" t="s">
        <v>79</v>
      </c>
      <c r="AF20" s="6"/>
      <c r="AG20" s="6"/>
      <c r="AH20" s="6"/>
      <c r="AI20" s="6"/>
      <c r="AJ20" s="6"/>
      <c r="AK20" s="6"/>
    </row>
    <row r="21" spans="1:37" ht="15.75" customHeight="1">
      <c r="A21" s="32">
        <v>6</v>
      </c>
      <c r="B21" s="661" t="s">
        <v>173</v>
      </c>
      <c r="C21" s="199" t="s">
        <v>174</v>
      </c>
      <c r="D21" s="217" t="s">
        <v>175</v>
      </c>
      <c r="E21" s="269" t="s">
        <v>176</v>
      </c>
      <c r="F21" s="269" t="s">
        <v>161</v>
      </c>
      <c r="G21" s="390" t="s">
        <v>434</v>
      </c>
      <c r="H21" s="108"/>
      <c r="I21" s="109"/>
      <c r="J21" s="109"/>
      <c r="K21" s="109"/>
      <c r="L21" s="109"/>
      <c r="M21" s="109"/>
      <c r="N21" s="109"/>
      <c r="O21" s="109"/>
      <c r="P21" s="109"/>
      <c r="Q21" s="109"/>
      <c r="R21" s="551"/>
      <c r="S21" s="594"/>
      <c r="T21" s="485"/>
      <c r="U21" s="485"/>
      <c r="V21" s="485"/>
      <c r="W21" s="485"/>
      <c r="X21" s="485"/>
      <c r="Y21" s="485"/>
      <c r="Z21" s="250">
        <f t="shared" si="0"/>
        <v>0</v>
      </c>
      <c r="AA21" s="111"/>
      <c r="AB21" s="6"/>
      <c r="AC21" s="363">
        <v>6</v>
      </c>
      <c r="AD21" s="497" t="s">
        <v>80</v>
      </c>
      <c r="AE21" s="364" t="s">
        <v>79</v>
      </c>
      <c r="AF21" s="6"/>
      <c r="AG21" s="6"/>
      <c r="AH21" s="6"/>
      <c r="AI21" s="6"/>
      <c r="AJ21" s="6"/>
      <c r="AK21" s="6"/>
    </row>
    <row r="22" spans="1:37" ht="15.75" customHeight="1">
      <c r="A22" s="32">
        <v>7</v>
      </c>
      <c r="B22" s="661" t="s">
        <v>177</v>
      </c>
      <c r="C22" s="199" t="s">
        <v>178</v>
      </c>
      <c r="D22" s="217" t="s">
        <v>179</v>
      </c>
      <c r="E22" s="269" t="s">
        <v>180</v>
      </c>
      <c r="F22" s="269" t="s">
        <v>161</v>
      </c>
      <c r="G22" s="390" t="s">
        <v>434</v>
      </c>
      <c r="H22" s="108"/>
      <c r="I22" s="109"/>
      <c r="J22" s="109"/>
      <c r="K22" s="109"/>
      <c r="L22" s="109"/>
      <c r="M22" s="109"/>
      <c r="N22" s="109"/>
      <c r="O22" s="109"/>
      <c r="P22" s="109"/>
      <c r="Q22" s="109"/>
      <c r="R22" s="551"/>
      <c r="S22" s="552"/>
      <c r="T22" s="485"/>
      <c r="U22" s="485"/>
      <c r="V22" s="485"/>
      <c r="W22" s="485"/>
      <c r="X22" s="485"/>
      <c r="Y22" s="485"/>
      <c r="Z22" s="250">
        <f t="shared" si="0"/>
        <v>0</v>
      </c>
      <c r="AA22" s="111"/>
      <c r="AB22" s="6"/>
      <c r="AC22" s="363">
        <v>7</v>
      </c>
      <c r="AD22" s="497" t="s">
        <v>81</v>
      </c>
      <c r="AE22" s="364" t="s">
        <v>79</v>
      </c>
      <c r="AF22" s="6"/>
      <c r="AG22" s="6"/>
      <c r="AH22" s="6"/>
      <c r="AI22" s="6"/>
      <c r="AJ22" s="6"/>
      <c r="AK22" s="6"/>
    </row>
    <row r="23" spans="1:37" ht="15.75" customHeight="1">
      <c r="A23" s="32">
        <v>8</v>
      </c>
      <c r="B23" s="661" t="s">
        <v>181</v>
      </c>
      <c r="C23" s="199" t="s">
        <v>182</v>
      </c>
      <c r="D23" s="217" t="s">
        <v>183</v>
      </c>
      <c r="E23" s="269" t="s">
        <v>184</v>
      </c>
      <c r="F23" s="269" t="s">
        <v>161</v>
      </c>
      <c r="G23" s="390" t="s">
        <v>434</v>
      </c>
      <c r="H23" s="108"/>
      <c r="I23" s="109"/>
      <c r="J23" s="109"/>
      <c r="K23" s="109"/>
      <c r="L23" s="109"/>
      <c r="M23" s="109"/>
      <c r="N23" s="109"/>
      <c r="O23" s="109"/>
      <c r="P23" s="109"/>
      <c r="Q23" s="109"/>
      <c r="R23" s="551"/>
      <c r="S23" s="552"/>
      <c r="T23" s="485"/>
      <c r="U23" s="485"/>
      <c r="V23" s="485"/>
      <c r="W23" s="485"/>
      <c r="X23" s="485"/>
      <c r="Y23" s="485"/>
      <c r="Z23" s="250">
        <f t="shared" si="0"/>
        <v>0</v>
      </c>
      <c r="AA23" s="111"/>
      <c r="AB23" s="6"/>
      <c r="AC23" s="363">
        <v>8</v>
      </c>
      <c r="AD23" s="497" t="s">
        <v>72</v>
      </c>
      <c r="AE23" s="364" t="s">
        <v>79</v>
      </c>
      <c r="AF23" s="6"/>
      <c r="AG23" s="6"/>
      <c r="AH23" s="6"/>
      <c r="AI23" s="6"/>
      <c r="AJ23" s="6"/>
      <c r="AK23" s="6"/>
    </row>
    <row r="24" spans="1:37" ht="15.75" customHeight="1">
      <c r="A24" s="32">
        <v>9</v>
      </c>
      <c r="B24" s="661" t="s">
        <v>185</v>
      </c>
      <c r="C24" s="199" t="s">
        <v>186</v>
      </c>
      <c r="D24" s="217" t="s">
        <v>183</v>
      </c>
      <c r="E24" s="269" t="s">
        <v>187</v>
      </c>
      <c r="F24" s="269" t="s">
        <v>161</v>
      </c>
      <c r="G24" s="390" t="s">
        <v>434</v>
      </c>
      <c r="H24" s="108"/>
      <c r="I24" s="109"/>
      <c r="J24" s="109"/>
      <c r="K24" s="109"/>
      <c r="L24" s="109"/>
      <c r="M24" s="109"/>
      <c r="N24" s="109"/>
      <c r="O24" s="109"/>
      <c r="P24" s="109"/>
      <c r="Q24" s="109"/>
      <c r="R24" s="551"/>
      <c r="S24" s="552"/>
      <c r="T24" s="485"/>
      <c r="U24" s="485"/>
      <c r="V24" s="485"/>
      <c r="W24" s="485"/>
      <c r="X24" s="485"/>
      <c r="Y24" s="485"/>
      <c r="Z24" s="250">
        <f t="shared" si="0"/>
        <v>0</v>
      </c>
      <c r="AA24" s="111"/>
      <c r="AB24" s="6"/>
      <c r="AC24" s="363">
        <v>9</v>
      </c>
      <c r="AD24" s="497" t="s">
        <v>73</v>
      </c>
      <c r="AE24" s="364" t="s">
        <v>56</v>
      </c>
      <c r="AF24" s="6"/>
      <c r="AG24" s="6"/>
      <c r="AH24" s="6"/>
      <c r="AI24" s="6"/>
      <c r="AJ24" s="6"/>
      <c r="AK24" s="6"/>
    </row>
    <row r="25" spans="1:37" ht="15.75" customHeight="1" thickBot="1">
      <c r="A25" s="32">
        <v>10</v>
      </c>
      <c r="B25" s="661" t="s">
        <v>188</v>
      </c>
      <c r="C25" s="199" t="s">
        <v>189</v>
      </c>
      <c r="D25" s="217" t="s">
        <v>190</v>
      </c>
      <c r="E25" s="269" t="s">
        <v>191</v>
      </c>
      <c r="F25" s="269" t="s">
        <v>161</v>
      </c>
      <c r="G25" s="390" t="s">
        <v>434</v>
      </c>
      <c r="H25" s="108"/>
      <c r="I25" s="109"/>
      <c r="J25" s="109"/>
      <c r="K25" s="109"/>
      <c r="L25" s="109"/>
      <c r="M25" s="109"/>
      <c r="N25" s="109"/>
      <c r="O25" s="109"/>
      <c r="P25" s="109"/>
      <c r="Q25" s="109"/>
      <c r="R25" s="551"/>
      <c r="S25" s="552"/>
      <c r="T25" s="485"/>
      <c r="U25" s="485"/>
      <c r="V25" s="485"/>
      <c r="W25" s="485"/>
      <c r="X25" s="485"/>
      <c r="Y25" s="485"/>
      <c r="Z25" s="250">
        <f t="shared" si="0"/>
        <v>0</v>
      </c>
      <c r="AA25" s="111"/>
      <c r="AB25" s="6"/>
      <c r="AC25" s="365">
        <v>10</v>
      </c>
      <c r="AD25" s="498" t="s">
        <v>82</v>
      </c>
      <c r="AE25" s="366" t="s">
        <v>56</v>
      </c>
      <c r="AF25" s="6"/>
      <c r="AG25" s="6"/>
      <c r="AH25" s="6"/>
      <c r="AI25" s="6"/>
      <c r="AJ25" s="6"/>
      <c r="AK25" s="6"/>
    </row>
    <row r="26" spans="1:37" ht="15.75" customHeight="1">
      <c r="A26" s="32">
        <v>11</v>
      </c>
      <c r="B26" s="661" t="s">
        <v>192</v>
      </c>
      <c r="C26" s="199" t="s">
        <v>193</v>
      </c>
      <c r="D26" s="217" t="s">
        <v>194</v>
      </c>
      <c r="E26" s="269" t="s">
        <v>195</v>
      </c>
      <c r="F26" s="269" t="s">
        <v>161</v>
      </c>
      <c r="G26" s="390" t="s">
        <v>434</v>
      </c>
      <c r="H26" s="108"/>
      <c r="I26" s="109"/>
      <c r="J26" s="109"/>
      <c r="K26" s="109"/>
      <c r="L26" s="109"/>
      <c r="M26" s="109"/>
      <c r="N26" s="109"/>
      <c r="O26" s="109"/>
      <c r="P26" s="109"/>
      <c r="Q26" s="109"/>
      <c r="R26" s="551"/>
      <c r="S26" s="552"/>
      <c r="T26" s="485"/>
      <c r="U26" s="485"/>
      <c r="V26" s="485"/>
      <c r="W26" s="485"/>
      <c r="X26" s="485"/>
      <c r="Y26" s="485"/>
      <c r="Z26" s="250">
        <f t="shared" si="0"/>
        <v>0</v>
      </c>
      <c r="AA26" s="111"/>
      <c r="AB26" s="6"/>
      <c r="AC26" s="105"/>
      <c r="AD26" s="6"/>
      <c r="AE26" s="6"/>
      <c r="AF26" s="6"/>
      <c r="AG26" s="6"/>
      <c r="AH26" s="6"/>
      <c r="AI26" s="6"/>
      <c r="AJ26" s="6"/>
      <c r="AK26" s="6"/>
    </row>
    <row r="27" spans="1:37" ht="15.75" customHeight="1">
      <c r="A27" s="32">
        <v>12</v>
      </c>
      <c r="B27" s="661" t="s">
        <v>196</v>
      </c>
      <c r="C27" s="199" t="s">
        <v>197</v>
      </c>
      <c r="D27" s="217" t="s">
        <v>198</v>
      </c>
      <c r="E27" s="269" t="s">
        <v>199</v>
      </c>
      <c r="F27" s="269" t="s">
        <v>161</v>
      </c>
      <c r="G27" s="390" t="s">
        <v>434</v>
      </c>
      <c r="H27" s="108"/>
      <c r="I27" s="109"/>
      <c r="J27" s="109"/>
      <c r="K27" s="109"/>
      <c r="L27" s="109"/>
      <c r="M27" s="109"/>
      <c r="N27" s="109"/>
      <c r="O27" s="109"/>
      <c r="P27" s="109"/>
      <c r="Q27" s="109"/>
      <c r="R27" s="617"/>
      <c r="S27" s="552"/>
      <c r="T27" s="556"/>
      <c r="U27" s="485"/>
      <c r="V27" s="485"/>
      <c r="W27" s="485"/>
      <c r="X27" s="485"/>
      <c r="Y27" s="485"/>
      <c r="Z27" s="250">
        <f t="shared" si="0"/>
        <v>0</v>
      </c>
      <c r="AA27" s="111"/>
      <c r="AB27" s="6"/>
      <c r="AC27" s="105"/>
      <c r="AD27" s="6"/>
      <c r="AE27" s="6"/>
      <c r="AF27" s="6"/>
      <c r="AG27" s="6"/>
      <c r="AH27" s="6"/>
      <c r="AI27" s="6"/>
      <c r="AJ27" s="6"/>
      <c r="AK27" s="6"/>
    </row>
    <row r="28" spans="1:37" ht="15.75" customHeight="1">
      <c r="A28" s="32">
        <v>13</v>
      </c>
      <c r="B28" s="661" t="s">
        <v>200</v>
      </c>
      <c r="C28" s="199" t="s">
        <v>201</v>
      </c>
      <c r="D28" s="217" t="s">
        <v>202</v>
      </c>
      <c r="E28" s="269" t="s">
        <v>203</v>
      </c>
      <c r="F28" s="269" t="s">
        <v>161</v>
      </c>
      <c r="G28" s="390" t="s">
        <v>434</v>
      </c>
      <c r="H28" s="108"/>
      <c r="I28" s="109"/>
      <c r="J28" s="109"/>
      <c r="K28" s="109"/>
      <c r="L28" s="109"/>
      <c r="M28" s="109"/>
      <c r="N28" s="109"/>
      <c r="O28" s="109"/>
      <c r="P28" s="109"/>
      <c r="Q28" s="109"/>
      <c r="R28" s="551"/>
      <c r="S28" s="552"/>
      <c r="T28" s="485"/>
      <c r="U28" s="485"/>
      <c r="V28" s="485"/>
      <c r="W28" s="485"/>
      <c r="X28" s="485"/>
      <c r="Y28" s="485"/>
      <c r="Z28" s="250">
        <f t="shared" si="0"/>
        <v>0</v>
      </c>
      <c r="AA28" s="111"/>
      <c r="AB28" s="6"/>
      <c r="AC28" s="105"/>
      <c r="AD28" s="6"/>
      <c r="AE28" s="6"/>
      <c r="AF28" s="6"/>
      <c r="AG28" s="6"/>
      <c r="AH28" s="6"/>
      <c r="AI28" s="6"/>
      <c r="AJ28" s="6"/>
      <c r="AK28" s="6"/>
    </row>
    <row r="29" spans="1:37" ht="15.75" customHeight="1">
      <c r="A29" s="32">
        <v>14</v>
      </c>
      <c r="B29" s="661" t="s">
        <v>204</v>
      </c>
      <c r="C29" s="199" t="s">
        <v>205</v>
      </c>
      <c r="D29" s="217" t="s">
        <v>206</v>
      </c>
      <c r="E29" s="269" t="s">
        <v>207</v>
      </c>
      <c r="F29" s="269" t="s">
        <v>161</v>
      </c>
      <c r="G29" s="390" t="s">
        <v>434</v>
      </c>
      <c r="H29" s="108"/>
      <c r="I29" s="109"/>
      <c r="J29" s="109"/>
      <c r="K29" s="109"/>
      <c r="L29" s="109"/>
      <c r="M29" s="109"/>
      <c r="N29" s="109"/>
      <c r="O29" s="109"/>
      <c r="P29" s="109"/>
      <c r="Q29" s="109"/>
      <c r="R29" s="617"/>
      <c r="S29" s="552"/>
      <c r="T29" s="556"/>
      <c r="U29" s="485"/>
      <c r="V29" s="485"/>
      <c r="W29" s="485"/>
      <c r="X29" s="485"/>
      <c r="Y29" s="485"/>
      <c r="Z29" s="250">
        <f t="shared" si="0"/>
        <v>0</v>
      </c>
      <c r="AA29" s="111"/>
      <c r="AB29" s="116"/>
      <c r="AC29" s="105"/>
      <c r="AD29" s="6"/>
      <c r="AE29" s="6"/>
      <c r="AF29" s="6"/>
      <c r="AG29" s="6"/>
      <c r="AH29" s="6"/>
      <c r="AI29" s="6"/>
      <c r="AJ29" s="6"/>
      <c r="AK29" s="6"/>
    </row>
    <row r="30" spans="1:37" ht="15.75" customHeight="1">
      <c r="A30" s="32">
        <v>15</v>
      </c>
      <c r="B30" s="661" t="s">
        <v>208</v>
      </c>
      <c r="C30" s="199" t="s">
        <v>209</v>
      </c>
      <c r="D30" s="217" t="s">
        <v>210</v>
      </c>
      <c r="E30" s="269" t="s">
        <v>211</v>
      </c>
      <c r="F30" s="269" t="s">
        <v>161</v>
      </c>
      <c r="G30" s="390" t="s">
        <v>434</v>
      </c>
      <c r="H30" s="108"/>
      <c r="I30" s="109"/>
      <c r="J30" s="109"/>
      <c r="K30" s="109"/>
      <c r="L30" s="109"/>
      <c r="M30" s="109"/>
      <c r="N30" s="109"/>
      <c r="O30" s="109"/>
      <c r="P30" s="109"/>
      <c r="Q30" s="109"/>
      <c r="R30" s="551"/>
      <c r="S30" s="552"/>
      <c r="T30" s="485"/>
      <c r="U30" s="485"/>
      <c r="V30" s="485"/>
      <c r="W30" s="485"/>
      <c r="X30" s="485"/>
      <c r="Y30" s="485"/>
      <c r="Z30" s="250">
        <f t="shared" si="0"/>
        <v>0</v>
      </c>
      <c r="AA30" s="111"/>
      <c r="AB30" s="6"/>
      <c r="AC30" s="105"/>
      <c r="AD30" s="6"/>
      <c r="AE30" s="6"/>
      <c r="AF30" s="6"/>
      <c r="AG30" s="6"/>
      <c r="AH30" s="6"/>
      <c r="AI30" s="6"/>
      <c r="AJ30" s="6"/>
      <c r="AK30" s="6"/>
    </row>
    <row r="31" spans="1:37" ht="15.75" customHeight="1">
      <c r="A31" s="32">
        <v>16</v>
      </c>
      <c r="B31" s="661" t="s">
        <v>212</v>
      </c>
      <c r="C31" s="199" t="s">
        <v>213</v>
      </c>
      <c r="D31" s="217" t="s">
        <v>214</v>
      </c>
      <c r="E31" s="269" t="s">
        <v>215</v>
      </c>
      <c r="F31" s="269" t="s">
        <v>161</v>
      </c>
      <c r="G31" s="390" t="s">
        <v>434</v>
      </c>
      <c r="H31" s="108"/>
      <c r="I31" s="109"/>
      <c r="J31" s="109"/>
      <c r="K31" s="109"/>
      <c r="L31" s="109"/>
      <c r="M31" s="109"/>
      <c r="N31" s="109"/>
      <c r="O31" s="109"/>
      <c r="P31" s="109"/>
      <c r="Q31" s="109"/>
      <c r="R31" s="551"/>
      <c r="S31" s="552"/>
      <c r="T31" s="485"/>
      <c r="U31" s="485"/>
      <c r="V31" s="485"/>
      <c r="W31" s="485"/>
      <c r="X31" s="485"/>
      <c r="Y31" s="485"/>
      <c r="Z31" s="250">
        <f t="shared" si="0"/>
        <v>0</v>
      </c>
      <c r="AA31" s="111"/>
      <c r="AB31" s="6"/>
      <c r="AC31" s="105"/>
      <c r="AD31" s="6"/>
      <c r="AE31" s="6"/>
      <c r="AF31" s="6"/>
      <c r="AG31" s="6"/>
      <c r="AH31" s="6"/>
      <c r="AI31" s="6"/>
      <c r="AJ31" s="6"/>
      <c r="AK31" s="6"/>
    </row>
    <row r="32" spans="1:37" ht="15.75" customHeight="1">
      <c r="A32" s="32">
        <v>17</v>
      </c>
      <c r="B32" s="661" t="s">
        <v>216</v>
      </c>
      <c r="C32" s="199" t="s">
        <v>217</v>
      </c>
      <c r="D32" s="217" t="s">
        <v>218</v>
      </c>
      <c r="E32" s="269" t="s">
        <v>219</v>
      </c>
      <c r="F32" s="269" t="s">
        <v>161</v>
      </c>
      <c r="G32" s="390" t="s">
        <v>434</v>
      </c>
      <c r="H32" s="108"/>
      <c r="I32" s="109"/>
      <c r="J32" s="109"/>
      <c r="K32" s="109"/>
      <c r="L32" s="109"/>
      <c r="M32" s="109"/>
      <c r="N32" s="109"/>
      <c r="O32" s="109"/>
      <c r="P32" s="109"/>
      <c r="Q32" s="109"/>
      <c r="R32" s="551"/>
      <c r="S32" s="552"/>
      <c r="T32" s="485"/>
      <c r="U32" s="485"/>
      <c r="V32" s="485"/>
      <c r="W32" s="485"/>
      <c r="X32" s="485"/>
      <c r="Y32" s="485"/>
      <c r="Z32" s="250">
        <f t="shared" si="0"/>
        <v>0</v>
      </c>
      <c r="AA32" s="111"/>
      <c r="AB32" s="6"/>
      <c r="AC32" s="105"/>
      <c r="AD32" s="6"/>
      <c r="AE32" s="6"/>
      <c r="AF32" s="6"/>
      <c r="AG32" s="6"/>
      <c r="AH32" s="6"/>
      <c r="AI32" s="6"/>
      <c r="AJ32" s="6"/>
      <c r="AK32" s="6"/>
    </row>
    <row r="33" spans="1:37" ht="15.75" customHeight="1">
      <c r="A33" s="32">
        <v>18</v>
      </c>
      <c r="B33" s="661" t="s">
        <v>220</v>
      </c>
      <c r="C33" s="199" t="s">
        <v>221</v>
      </c>
      <c r="D33" s="217" t="s">
        <v>222</v>
      </c>
      <c r="E33" s="269" t="s">
        <v>223</v>
      </c>
      <c r="F33" s="269" t="s">
        <v>161</v>
      </c>
      <c r="G33" s="390" t="s">
        <v>434</v>
      </c>
      <c r="H33" s="108"/>
      <c r="I33" s="109"/>
      <c r="J33" s="109"/>
      <c r="K33" s="109"/>
      <c r="L33" s="109"/>
      <c r="M33" s="109"/>
      <c r="N33" s="109"/>
      <c r="O33" s="109"/>
      <c r="P33" s="109"/>
      <c r="Q33" s="109"/>
      <c r="R33" s="551"/>
      <c r="S33" s="552"/>
      <c r="T33" s="485"/>
      <c r="U33" s="485"/>
      <c r="V33" s="485"/>
      <c r="W33" s="485"/>
      <c r="X33" s="485"/>
      <c r="Y33" s="485"/>
      <c r="Z33" s="250">
        <f t="shared" si="0"/>
        <v>0</v>
      </c>
      <c r="AA33" s="111"/>
      <c r="AB33" s="6"/>
      <c r="AC33" s="105"/>
      <c r="AD33" s="6"/>
      <c r="AE33" s="6"/>
      <c r="AF33" s="6"/>
      <c r="AG33" s="6"/>
      <c r="AH33" s="6"/>
      <c r="AI33" s="6"/>
      <c r="AJ33" s="6"/>
      <c r="AK33" s="6"/>
    </row>
    <row r="34" spans="1:37" ht="15.75" customHeight="1">
      <c r="A34" s="32">
        <v>19</v>
      </c>
      <c r="B34" s="661" t="s">
        <v>224</v>
      </c>
      <c r="C34" s="199" t="s">
        <v>225</v>
      </c>
      <c r="D34" s="217" t="s">
        <v>226</v>
      </c>
      <c r="E34" s="269" t="s">
        <v>227</v>
      </c>
      <c r="F34" s="269" t="s">
        <v>156</v>
      </c>
      <c r="G34" s="390" t="s">
        <v>434</v>
      </c>
      <c r="H34" s="108"/>
      <c r="I34" s="109"/>
      <c r="J34" s="109"/>
      <c r="K34" s="109"/>
      <c r="L34" s="109"/>
      <c r="M34" s="109"/>
      <c r="N34" s="109"/>
      <c r="O34" s="109"/>
      <c r="P34" s="109"/>
      <c r="Q34" s="109"/>
      <c r="R34" s="617"/>
      <c r="S34" s="552"/>
      <c r="T34" s="556"/>
      <c r="U34" s="485"/>
      <c r="V34" s="485"/>
      <c r="W34" s="485"/>
      <c r="X34" s="485"/>
      <c r="Y34" s="485"/>
      <c r="Z34" s="250">
        <f t="shared" si="0"/>
        <v>0</v>
      </c>
      <c r="AA34" s="111"/>
      <c r="AB34" s="6"/>
      <c r="AC34" s="105"/>
      <c r="AD34" s="6"/>
      <c r="AE34" s="6"/>
      <c r="AF34" s="6"/>
      <c r="AG34" s="6"/>
      <c r="AH34" s="6"/>
      <c r="AI34" s="6"/>
      <c r="AJ34" s="6"/>
      <c r="AK34" s="6"/>
    </row>
    <row r="35" spans="1:37" ht="15.75" customHeight="1">
      <c r="A35" s="32">
        <v>20</v>
      </c>
      <c r="B35" s="661" t="s">
        <v>228</v>
      </c>
      <c r="C35" s="199" t="s">
        <v>229</v>
      </c>
      <c r="D35" s="217" t="s">
        <v>226</v>
      </c>
      <c r="E35" s="269" t="s">
        <v>230</v>
      </c>
      <c r="F35" s="269" t="s">
        <v>156</v>
      </c>
      <c r="G35" s="390" t="s">
        <v>434</v>
      </c>
      <c r="H35" s="108"/>
      <c r="I35" s="109"/>
      <c r="J35" s="109"/>
      <c r="K35" s="109"/>
      <c r="L35" s="109"/>
      <c r="M35" s="109"/>
      <c r="N35" s="109"/>
      <c r="O35" s="109"/>
      <c r="P35" s="109"/>
      <c r="Q35" s="109"/>
      <c r="R35" s="551"/>
      <c r="S35" s="552"/>
      <c r="T35" s="485"/>
      <c r="U35" s="485"/>
      <c r="V35" s="485"/>
      <c r="W35" s="485"/>
      <c r="X35" s="485"/>
      <c r="Y35" s="485"/>
      <c r="Z35" s="250">
        <f t="shared" si="0"/>
        <v>0</v>
      </c>
      <c r="AA35" s="111"/>
      <c r="AB35" s="6"/>
      <c r="AC35" s="105"/>
      <c r="AD35" s="6"/>
      <c r="AE35" s="6"/>
      <c r="AF35" s="6"/>
      <c r="AG35" s="6"/>
      <c r="AH35" s="6"/>
      <c r="AI35" s="6"/>
      <c r="AJ35" s="6"/>
      <c r="AK35" s="6"/>
    </row>
    <row r="36" spans="1:37" ht="15.75" customHeight="1">
      <c r="A36" s="32">
        <v>21</v>
      </c>
      <c r="B36" s="661" t="s">
        <v>231</v>
      </c>
      <c r="C36" s="199" t="s">
        <v>232</v>
      </c>
      <c r="D36" s="217" t="s">
        <v>233</v>
      </c>
      <c r="E36" s="269" t="s">
        <v>234</v>
      </c>
      <c r="F36" s="269" t="s">
        <v>161</v>
      </c>
      <c r="G36" s="390" t="s">
        <v>434</v>
      </c>
      <c r="H36" s="108"/>
      <c r="I36" s="109"/>
      <c r="J36" s="109"/>
      <c r="K36" s="109"/>
      <c r="L36" s="109"/>
      <c r="M36" s="109"/>
      <c r="N36" s="109"/>
      <c r="O36" s="109"/>
      <c r="P36" s="109"/>
      <c r="Q36" s="109"/>
      <c r="R36" s="551"/>
      <c r="S36" s="552"/>
      <c r="T36" s="485"/>
      <c r="U36" s="485"/>
      <c r="V36" s="485"/>
      <c r="W36" s="485"/>
      <c r="X36" s="485"/>
      <c r="Y36" s="485"/>
      <c r="Z36" s="250">
        <f t="shared" si="0"/>
        <v>0</v>
      </c>
      <c r="AA36" s="111"/>
      <c r="AB36" s="6"/>
      <c r="AC36" s="105"/>
      <c r="AD36" s="6"/>
      <c r="AE36" s="6"/>
      <c r="AF36" s="6"/>
      <c r="AG36" s="6"/>
      <c r="AH36" s="6"/>
      <c r="AI36" s="6"/>
      <c r="AJ36" s="6"/>
      <c r="AK36" s="6"/>
    </row>
    <row r="37" spans="1:37" ht="15.75" customHeight="1">
      <c r="A37" s="32">
        <v>22</v>
      </c>
      <c r="B37" s="661" t="s">
        <v>235</v>
      </c>
      <c r="C37" s="199" t="s">
        <v>236</v>
      </c>
      <c r="D37" s="217" t="s">
        <v>237</v>
      </c>
      <c r="E37" s="269" t="s">
        <v>238</v>
      </c>
      <c r="F37" s="269" t="s">
        <v>161</v>
      </c>
      <c r="G37" s="390" t="s">
        <v>434</v>
      </c>
      <c r="H37" s="108"/>
      <c r="I37" s="109"/>
      <c r="J37" s="109"/>
      <c r="K37" s="109"/>
      <c r="L37" s="109"/>
      <c r="M37" s="109"/>
      <c r="N37" s="109"/>
      <c r="O37" s="109"/>
      <c r="P37" s="109"/>
      <c r="Q37" s="109"/>
      <c r="R37" s="551"/>
      <c r="S37" s="552"/>
      <c r="T37" s="485"/>
      <c r="U37" s="485"/>
      <c r="V37" s="485"/>
      <c r="W37" s="485"/>
      <c r="X37" s="485"/>
      <c r="Y37" s="485"/>
      <c r="Z37" s="250">
        <f t="shared" si="0"/>
        <v>0</v>
      </c>
      <c r="AA37" s="111"/>
      <c r="AB37" s="6"/>
      <c r="AC37" s="105"/>
      <c r="AD37" s="6"/>
      <c r="AE37" s="6"/>
      <c r="AF37" s="6"/>
      <c r="AG37" s="6"/>
      <c r="AH37" s="6"/>
      <c r="AI37" s="6"/>
      <c r="AJ37" s="6"/>
      <c r="AK37" s="6"/>
    </row>
    <row r="38" spans="1:37" ht="15.75" customHeight="1">
      <c r="A38" s="32">
        <v>23</v>
      </c>
      <c r="B38" s="661" t="s">
        <v>239</v>
      </c>
      <c r="C38" s="199" t="s">
        <v>240</v>
      </c>
      <c r="D38" s="217" t="s">
        <v>237</v>
      </c>
      <c r="E38" s="269" t="s">
        <v>241</v>
      </c>
      <c r="F38" s="269" t="s">
        <v>161</v>
      </c>
      <c r="G38" s="390" t="s">
        <v>434</v>
      </c>
      <c r="H38" s="108"/>
      <c r="I38" s="109"/>
      <c r="J38" s="109"/>
      <c r="K38" s="109"/>
      <c r="L38" s="109"/>
      <c r="M38" s="109"/>
      <c r="N38" s="109"/>
      <c r="O38" s="109"/>
      <c r="P38" s="109"/>
      <c r="Q38" s="109"/>
      <c r="R38" s="551"/>
      <c r="S38" s="552"/>
      <c r="T38" s="485"/>
      <c r="U38" s="485"/>
      <c r="V38" s="485"/>
      <c r="W38" s="485"/>
      <c r="X38" s="485"/>
      <c r="Y38" s="485"/>
      <c r="Z38" s="250">
        <f t="shared" si="0"/>
        <v>0</v>
      </c>
      <c r="AA38" s="111"/>
      <c r="AB38" s="114"/>
      <c r="AC38" s="105"/>
      <c r="AD38" s="6"/>
      <c r="AE38" s="6"/>
      <c r="AF38" s="6"/>
      <c r="AG38" s="6"/>
      <c r="AH38" s="6"/>
      <c r="AI38" s="6"/>
      <c r="AJ38" s="6"/>
      <c r="AK38" s="6"/>
    </row>
    <row r="39" spans="1:37" ht="15.75" customHeight="1">
      <c r="A39" s="32">
        <v>24</v>
      </c>
      <c r="B39" s="661" t="s">
        <v>242</v>
      </c>
      <c r="C39" s="199" t="s">
        <v>243</v>
      </c>
      <c r="D39" s="217" t="s">
        <v>237</v>
      </c>
      <c r="E39" s="269" t="s">
        <v>244</v>
      </c>
      <c r="F39" s="269" t="s">
        <v>161</v>
      </c>
      <c r="G39" s="390" t="s">
        <v>434</v>
      </c>
      <c r="H39" s="108"/>
      <c r="I39" s="109"/>
      <c r="J39" s="109"/>
      <c r="K39" s="109"/>
      <c r="L39" s="109"/>
      <c r="M39" s="109"/>
      <c r="N39" s="109"/>
      <c r="O39" s="109"/>
      <c r="P39" s="109"/>
      <c r="Q39" s="109"/>
      <c r="R39" s="551"/>
      <c r="S39" s="552"/>
      <c r="T39" s="485"/>
      <c r="U39" s="485"/>
      <c r="V39" s="485"/>
      <c r="W39" s="485"/>
      <c r="X39" s="485"/>
      <c r="Y39" s="485"/>
      <c r="Z39" s="250">
        <f t="shared" si="0"/>
        <v>0</v>
      </c>
      <c r="AA39" s="111"/>
      <c r="AB39" s="6"/>
      <c r="AC39" s="105"/>
      <c r="AD39" s="6"/>
      <c r="AE39" s="6"/>
      <c r="AF39" s="6"/>
      <c r="AG39" s="6"/>
      <c r="AH39" s="6"/>
      <c r="AI39" s="6"/>
      <c r="AJ39" s="6"/>
      <c r="AK39" s="6"/>
    </row>
    <row r="40" spans="1:37" ht="15.75" customHeight="1">
      <c r="A40" s="32">
        <v>25</v>
      </c>
      <c r="B40" s="661" t="s">
        <v>245</v>
      </c>
      <c r="C40" s="199" t="s">
        <v>246</v>
      </c>
      <c r="D40" s="217" t="s">
        <v>247</v>
      </c>
      <c r="E40" s="269" t="s">
        <v>248</v>
      </c>
      <c r="F40" s="269" t="s">
        <v>161</v>
      </c>
      <c r="G40" s="390" t="s">
        <v>434</v>
      </c>
      <c r="H40" s="108"/>
      <c r="I40" s="109"/>
      <c r="J40" s="109"/>
      <c r="K40" s="109"/>
      <c r="L40" s="109"/>
      <c r="M40" s="109"/>
      <c r="N40" s="109"/>
      <c r="O40" s="109"/>
      <c r="P40" s="109"/>
      <c r="Q40" s="109"/>
      <c r="R40" s="551"/>
      <c r="S40" s="552"/>
      <c r="T40" s="485"/>
      <c r="U40" s="485"/>
      <c r="V40" s="485"/>
      <c r="W40" s="485"/>
      <c r="X40" s="485"/>
      <c r="Y40" s="485"/>
      <c r="Z40" s="250">
        <f t="shared" si="0"/>
        <v>0</v>
      </c>
      <c r="AA40" s="111"/>
      <c r="AB40" s="6"/>
      <c r="AC40" s="105"/>
      <c r="AD40" s="6"/>
      <c r="AE40" s="6"/>
      <c r="AF40" s="6"/>
      <c r="AG40" s="6"/>
      <c r="AH40" s="6"/>
      <c r="AI40" s="6"/>
      <c r="AJ40" s="6"/>
      <c r="AK40" s="6"/>
    </row>
    <row r="41" spans="1:37" ht="15.75" customHeight="1">
      <c r="A41" s="32">
        <v>26</v>
      </c>
      <c r="B41" s="661" t="s">
        <v>249</v>
      </c>
      <c r="C41" s="199" t="s">
        <v>250</v>
      </c>
      <c r="D41" s="217" t="s">
        <v>251</v>
      </c>
      <c r="E41" s="269" t="s">
        <v>252</v>
      </c>
      <c r="F41" s="269" t="s">
        <v>161</v>
      </c>
      <c r="G41" s="390" t="s">
        <v>434</v>
      </c>
      <c r="H41" s="108"/>
      <c r="I41" s="109"/>
      <c r="J41" s="109"/>
      <c r="K41" s="109"/>
      <c r="L41" s="109"/>
      <c r="M41" s="109"/>
      <c r="N41" s="109"/>
      <c r="O41" s="109"/>
      <c r="P41" s="109"/>
      <c r="Q41" s="109"/>
      <c r="R41" s="551"/>
      <c r="S41" s="618"/>
      <c r="T41" s="556"/>
      <c r="U41" s="485"/>
      <c r="V41" s="485"/>
      <c r="W41" s="485"/>
      <c r="X41" s="485"/>
      <c r="Y41" s="485"/>
      <c r="Z41" s="250">
        <f t="shared" si="0"/>
        <v>0</v>
      </c>
      <c r="AA41" s="111"/>
      <c r="AB41" s="6"/>
      <c r="AC41" s="105"/>
      <c r="AD41" s="6"/>
      <c r="AE41" s="6"/>
      <c r="AF41" s="6"/>
      <c r="AG41" s="6"/>
      <c r="AH41" s="6"/>
      <c r="AI41" s="6"/>
      <c r="AJ41" s="6"/>
      <c r="AK41" s="6"/>
    </row>
    <row r="42" spans="1:37" ht="15.75" customHeight="1">
      <c r="A42" s="32">
        <v>27</v>
      </c>
      <c r="B42" s="661" t="s">
        <v>253</v>
      </c>
      <c r="C42" s="199" t="s">
        <v>254</v>
      </c>
      <c r="D42" s="217" t="s">
        <v>255</v>
      </c>
      <c r="E42" s="269" t="s">
        <v>256</v>
      </c>
      <c r="F42" s="269" t="s">
        <v>161</v>
      </c>
      <c r="G42" s="390" t="s">
        <v>434</v>
      </c>
      <c r="H42" s="108"/>
      <c r="I42" s="109"/>
      <c r="J42" s="109"/>
      <c r="K42" s="109"/>
      <c r="L42" s="109"/>
      <c r="M42" s="109"/>
      <c r="N42" s="109"/>
      <c r="O42" s="109"/>
      <c r="P42" s="109"/>
      <c r="Q42" s="109"/>
      <c r="R42" s="551"/>
      <c r="S42" s="552"/>
      <c r="T42" s="485"/>
      <c r="U42" s="485"/>
      <c r="V42" s="485"/>
      <c r="W42" s="485"/>
      <c r="X42" s="485"/>
      <c r="Y42" s="485"/>
      <c r="Z42" s="250">
        <f t="shared" si="0"/>
        <v>0</v>
      </c>
      <c r="AA42" s="111"/>
      <c r="AB42" s="6"/>
      <c r="AC42" s="105"/>
      <c r="AD42" s="6"/>
      <c r="AE42" s="6"/>
      <c r="AF42" s="6"/>
      <c r="AG42" s="6"/>
      <c r="AH42" s="6"/>
      <c r="AI42" s="6"/>
      <c r="AJ42" s="6"/>
      <c r="AK42" s="6"/>
    </row>
    <row r="43" spans="1:37" ht="15.75" customHeight="1">
      <c r="A43" s="32">
        <v>28</v>
      </c>
      <c r="B43" s="661" t="s">
        <v>257</v>
      </c>
      <c r="C43" s="199" t="s">
        <v>258</v>
      </c>
      <c r="D43" s="217" t="s">
        <v>259</v>
      </c>
      <c r="E43" s="269" t="s">
        <v>260</v>
      </c>
      <c r="F43" s="269" t="s">
        <v>161</v>
      </c>
      <c r="G43" s="390" t="s">
        <v>434</v>
      </c>
      <c r="H43" s="108"/>
      <c r="I43" s="109"/>
      <c r="J43" s="109"/>
      <c r="K43" s="109"/>
      <c r="L43" s="109"/>
      <c r="M43" s="109"/>
      <c r="N43" s="109"/>
      <c r="O43" s="109"/>
      <c r="P43" s="109"/>
      <c r="Q43" s="109"/>
      <c r="R43" s="551"/>
      <c r="S43" s="552"/>
      <c r="T43" s="485"/>
      <c r="U43" s="485"/>
      <c r="V43" s="485"/>
      <c r="W43" s="485"/>
      <c r="X43" s="485"/>
      <c r="Y43" s="485"/>
      <c r="Z43" s="250">
        <f t="shared" si="0"/>
        <v>0</v>
      </c>
      <c r="AA43" s="111"/>
      <c r="AB43" s="6"/>
      <c r="AC43" s="105"/>
      <c r="AD43" s="6"/>
      <c r="AE43" s="6"/>
      <c r="AF43" s="6"/>
      <c r="AG43" s="6"/>
      <c r="AH43" s="6"/>
      <c r="AI43" s="6"/>
      <c r="AJ43" s="6"/>
      <c r="AK43" s="6"/>
    </row>
    <row r="44" spans="1:37" ht="15.75" customHeight="1">
      <c r="A44" s="32">
        <v>29</v>
      </c>
      <c r="B44" s="661" t="s">
        <v>261</v>
      </c>
      <c r="C44" s="199" t="s">
        <v>262</v>
      </c>
      <c r="D44" s="217" t="s">
        <v>263</v>
      </c>
      <c r="E44" s="269" t="s">
        <v>264</v>
      </c>
      <c r="F44" s="269" t="s">
        <v>161</v>
      </c>
      <c r="G44" s="390" t="s">
        <v>434</v>
      </c>
      <c r="H44" s="108"/>
      <c r="I44" s="109"/>
      <c r="J44" s="109"/>
      <c r="K44" s="109"/>
      <c r="L44" s="109"/>
      <c r="M44" s="109"/>
      <c r="N44" s="109"/>
      <c r="O44" s="109"/>
      <c r="P44" s="109"/>
      <c r="Q44" s="109"/>
      <c r="R44" s="551"/>
      <c r="S44" s="552"/>
      <c r="T44" s="485"/>
      <c r="U44" s="485"/>
      <c r="V44" s="485"/>
      <c r="W44" s="485"/>
      <c r="X44" s="485"/>
      <c r="Y44" s="485"/>
      <c r="Z44" s="250">
        <f t="shared" si="0"/>
        <v>0</v>
      </c>
      <c r="AA44" s="111"/>
      <c r="AB44" s="6"/>
      <c r="AC44" s="105"/>
      <c r="AD44" s="6"/>
      <c r="AE44" s="6"/>
      <c r="AF44" s="6"/>
      <c r="AG44" s="6"/>
      <c r="AH44" s="6"/>
      <c r="AI44" s="6"/>
      <c r="AJ44" s="6"/>
      <c r="AK44" s="6"/>
    </row>
    <row r="45" spans="1:37" ht="15.75" customHeight="1">
      <c r="A45" s="59">
        <v>30</v>
      </c>
      <c r="B45" s="662" t="s">
        <v>265</v>
      </c>
      <c r="C45" s="270" t="s">
        <v>266</v>
      </c>
      <c r="D45" s="271" t="s">
        <v>263</v>
      </c>
      <c r="E45" s="272" t="s">
        <v>267</v>
      </c>
      <c r="F45" s="272" t="s">
        <v>161</v>
      </c>
      <c r="G45" s="391" t="s">
        <v>434</v>
      </c>
      <c r="H45" s="298"/>
      <c r="I45" s="127"/>
      <c r="J45" s="127"/>
      <c r="K45" s="127"/>
      <c r="L45" s="127"/>
      <c r="M45" s="127"/>
      <c r="N45" s="127"/>
      <c r="O45" s="127"/>
      <c r="P45" s="127"/>
      <c r="Q45" s="127"/>
      <c r="R45" s="553"/>
      <c r="S45" s="554"/>
      <c r="T45" s="488"/>
      <c r="U45" s="488"/>
      <c r="V45" s="488"/>
      <c r="W45" s="488"/>
      <c r="X45" s="488"/>
      <c r="Y45" s="488"/>
      <c r="Z45" s="250">
        <f t="shared" si="0"/>
        <v>0</v>
      </c>
      <c r="AA45" s="299"/>
      <c r="AB45" s="6"/>
      <c r="AC45" s="105"/>
      <c r="AD45" s="6"/>
      <c r="AE45" s="6"/>
      <c r="AF45" s="6"/>
      <c r="AG45" s="6"/>
      <c r="AH45" s="6"/>
      <c r="AI45" s="6"/>
      <c r="AJ45" s="6"/>
      <c r="AK45" s="6"/>
    </row>
    <row r="46" spans="1:37" ht="15.75" customHeight="1" thickBot="1">
      <c r="A46" s="145">
        <v>31</v>
      </c>
      <c r="B46" s="663" t="s">
        <v>268</v>
      </c>
      <c r="C46" s="254" t="s">
        <v>269</v>
      </c>
      <c r="D46" s="302" t="s">
        <v>270</v>
      </c>
      <c r="E46" s="290" t="s">
        <v>271</v>
      </c>
      <c r="F46" s="290" t="s">
        <v>161</v>
      </c>
      <c r="G46" s="648" t="s">
        <v>434</v>
      </c>
      <c r="H46" s="141"/>
      <c r="I46" s="142"/>
      <c r="J46" s="142"/>
      <c r="K46" s="142"/>
      <c r="L46" s="142"/>
      <c r="M46" s="142"/>
      <c r="N46" s="142"/>
      <c r="O46" s="142"/>
      <c r="P46" s="142"/>
      <c r="Q46" s="142"/>
      <c r="R46" s="602"/>
      <c r="S46" s="687"/>
      <c r="T46" s="601"/>
      <c r="U46" s="601"/>
      <c r="V46" s="601"/>
      <c r="W46" s="601"/>
      <c r="X46" s="601"/>
      <c r="Y46" s="601"/>
      <c r="Z46" s="250">
        <f t="shared" si="0"/>
        <v>0</v>
      </c>
      <c r="AA46" s="301"/>
      <c r="AB46" s="6"/>
      <c r="AC46" s="105"/>
      <c r="AD46" s="6"/>
      <c r="AE46" s="6"/>
      <c r="AF46" s="6"/>
      <c r="AG46" s="6"/>
      <c r="AH46" s="6"/>
      <c r="AI46" s="6"/>
      <c r="AJ46" s="6"/>
      <c r="AK46" s="6"/>
    </row>
    <row r="47" spans="1:37" ht="15.75" customHeight="1">
      <c r="A47" s="643">
        <v>1</v>
      </c>
      <c r="B47" s="664" t="s">
        <v>272</v>
      </c>
      <c r="C47" s="655" t="s">
        <v>273</v>
      </c>
      <c r="D47" s="656" t="s">
        <v>274</v>
      </c>
      <c r="E47" s="654" t="s">
        <v>275</v>
      </c>
      <c r="F47" s="654" t="s">
        <v>161</v>
      </c>
      <c r="G47" s="644" t="s">
        <v>435</v>
      </c>
      <c r="H47" s="471"/>
      <c r="I47" s="300"/>
      <c r="J47" s="300"/>
      <c r="K47" s="300"/>
      <c r="L47" s="300"/>
      <c r="M47" s="300"/>
      <c r="N47" s="300"/>
      <c r="O47" s="300"/>
      <c r="P47" s="300"/>
      <c r="Q47" s="300"/>
      <c r="R47" s="683"/>
      <c r="S47" s="684"/>
      <c r="T47" s="685"/>
      <c r="U47" s="685"/>
      <c r="V47" s="685"/>
      <c r="W47" s="685"/>
      <c r="X47" s="685"/>
      <c r="Y47" s="685"/>
      <c r="Z47" s="250">
        <f t="shared" si="0"/>
        <v>0</v>
      </c>
      <c r="AA47" s="686"/>
      <c r="AB47" s="116"/>
      <c r="AC47" s="105"/>
      <c r="AD47" s="6"/>
      <c r="AE47" s="6"/>
      <c r="AF47" s="6"/>
      <c r="AG47" s="6"/>
      <c r="AH47" s="6"/>
      <c r="AI47" s="6"/>
      <c r="AJ47" s="6"/>
      <c r="AK47" s="6"/>
    </row>
    <row r="48" spans="1:37" ht="15.75" customHeight="1">
      <c r="A48" s="32">
        <v>2</v>
      </c>
      <c r="B48" s="661" t="s">
        <v>276</v>
      </c>
      <c r="C48" s="199" t="s">
        <v>277</v>
      </c>
      <c r="D48" s="217" t="s">
        <v>154</v>
      </c>
      <c r="E48" s="269" t="s">
        <v>278</v>
      </c>
      <c r="F48" s="269" t="s">
        <v>161</v>
      </c>
      <c r="G48" s="390" t="s">
        <v>435</v>
      </c>
      <c r="H48" s="108"/>
      <c r="I48" s="109"/>
      <c r="J48" s="109"/>
      <c r="K48" s="109"/>
      <c r="L48" s="109"/>
      <c r="M48" s="109"/>
      <c r="N48" s="109"/>
      <c r="O48" s="109"/>
      <c r="P48" s="109"/>
      <c r="Q48" s="109"/>
      <c r="R48" s="597"/>
      <c r="S48" s="598"/>
      <c r="T48" s="600"/>
      <c r="U48" s="599"/>
      <c r="V48" s="599"/>
      <c r="W48" s="599"/>
      <c r="X48" s="599"/>
      <c r="Y48" s="599"/>
      <c r="Z48" s="250">
        <f t="shared" si="0"/>
        <v>0</v>
      </c>
      <c r="AA48" s="111"/>
      <c r="AB48" s="6"/>
      <c r="AC48" s="105"/>
      <c r="AD48" s="6"/>
      <c r="AE48" s="6"/>
      <c r="AF48" s="6"/>
      <c r="AG48" s="6"/>
      <c r="AH48" s="6"/>
      <c r="AI48" s="6"/>
      <c r="AJ48" s="6"/>
      <c r="AK48" s="6"/>
    </row>
    <row r="49" spans="1:37" ht="15.75" customHeight="1">
      <c r="A49" s="32">
        <v>3</v>
      </c>
      <c r="B49" s="661" t="s">
        <v>279</v>
      </c>
      <c r="C49" s="199" t="s">
        <v>280</v>
      </c>
      <c r="D49" s="217" t="s">
        <v>281</v>
      </c>
      <c r="E49" s="269" t="s">
        <v>282</v>
      </c>
      <c r="F49" s="269" t="s">
        <v>161</v>
      </c>
      <c r="G49" s="390" t="s">
        <v>435</v>
      </c>
      <c r="H49" s="108"/>
      <c r="I49" s="109"/>
      <c r="J49" s="109"/>
      <c r="K49" s="109"/>
      <c r="L49" s="109"/>
      <c r="M49" s="109"/>
      <c r="N49" s="109"/>
      <c r="O49" s="109"/>
      <c r="P49" s="109"/>
      <c r="Q49" s="109"/>
      <c r="R49" s="597"/>
      <c r="S49" s="598"/>
      <c r="T49" s="600"/>
      <c r="U49" s="599"/>
      <c r="V49" s="599"/>
      <c r="W49" s="599"/>
      <c r="X49" s="599"/>
      <c r="Y49" s="599"/>
      <c r="Z49" s="250">
        <f t="shared" si="0"/>
        <v>0</v>
      </c>
      <c r="AA49" s="111"/>
      <c r="AB49" s="6"/>
      <c r="AC49" s="105"/>
      <c r="AD49" s="6"/>
      <c r="AE49" s="6"/>
      <c r="AF49" s="6"/>
      <c r="AG49" s="6"/>
      <c r="AH49" s="6"/>
      <c r="AI49" s="6"/>
      <c r="AJ49" s="6"/>
      <c r="AK49" s="6"/>
    </row>
    <row r="50" spans="1:37" ht="15.75" customHeight="1">
      <c r="A50" s="32">
        <v>4</v>
      </c>
      <c r="B50" s="661" t="s">
        <v>283</v>
      </c>
      <c r="C50" s="199" t="s">
        <v>284</v>
      </c>
      <c r="D50" s="217" t="s">
        <v>159</v>
      </c>
      <c r="E50" s="269" t="s">
        <v>285</v>
      </c>
      <c r="F50" s="269" t="s">
        <v>161</v>
      </c>
      <c r="G50" s="390" t="s">
        <v>435</v>
      </c>
      <c r="H50" s="108"/>
      <c r="I50" s="109"/>
      <c r="J50" s="109"/>
      <c r="K50" s="109"/>
      <c r="L50" s="109"/>
      <c r="M50" s="109"/>
      <c r="N50" s="109"/>
      <c r="O50" s="109"/>
      <c r="P50" s="109"/>
      <c r="Q50" s="109"/>
      <c r="R50" s="597"/>
      <c r="S50" s="598"/>
      <c r="T50" s="599"/>
      <c r="U50" s="599"/>
      <c r="V50" s="599"/>
      <c r="W50" s="599"/>
      <c r="X50" s="599"/>
      <c r="Y50" s="599"/>
      <c r="Z50" s="250">
        <f t="shared" si="0"/>
        <v>0</v>
      </c>
      <c r="AA50" s="111"/>
      <c r="AB50" s="6"/>
      <c r="AC50" s="105"/>
      <c r="AD50" s="6"/>
      <c r="AE50" s="6"/>
      <c r="AF50" s="6"/>
      <c r="AG50" s="6"/>
      <c r="AH50" s="6"/>
      <c r="AI50" s="6"/>
      <c r="AJ50" s="6"/>
      <c r="AK50" s="6"/>
    </row>
    <row r="51" spans="1:37" ht="15.75" customHeight="1">
      <c r="A51" s="32">
        <v>5</v>
      </c>
      <c r="B51" s="661" t="s">
        <v>286</v>
      </c>
      <c r="C51" s="199" t="s">
        <v>287</v>
      </c>
      <c r="D51" s="217" t="s">
        <v>288</v>
      </c>
      <c r="E51" s="269" t="s">
        <v>289</v>
      </c>
      <c r="F51" s="269" t="s">
        <v>161</v>
      </c>
      <c r="G51" s="390" t="s">
        <v>435</v>
      </c>
      <c r="H51" s="108"/>
      <c r="I51" s="109"/>
      <c r="J51" s="109"/>
      <c r="K51" s="109"/>
      <c r="L51" s="109"/>
      <c r="M51" s="109"/>
      <c r="N51" s="109"/>
      <c r="O51" s="109"/>
      <c r="P51" s="109"/>
      <c r="Q51" s="109"/>
      <c r="R51" s="597"/>
      <c r="S51" s="598"/>
      <c r="T51" s="599"/>
      <c r="U51" s="599"/>
      <c r="V51" s="599"/>
      <c r="W51" s="599"/>
      <c r="X51" s="599"/>
      <c r="Y51" s="599"/>
      <c r="Z51" s="250">
        <f t="shared" si="0"/>
        <v>0</v>
      </c>
      <c r="AA51" s="111"/>
      <c r="AB51" s="6"/>
      <c r="AC51" s="105"/>
      <c r="AD51" s="6"/>
      <c r="AE51" s="6"/>
      <c r="AF51" s="6"/>
      <c r="AG51" s="6"/>
      <c r="AH51" s="6"/>
      <c r="AI51" s="6"/>
      <c r="AJ51" s="6"/>
      <c r="AK51" s="6"/>
    </row>
    <row r="52" spans="1:37" ht="15.75" customHeight="1">
      <c r="A52" s="32">
        <v>6</v>
      </c>
      <c r="B52" s="661" t="s">
        <v>290</v>
      </c>
      <c r="C52" s="199" t="s">
        <v>291</v>
      </c>
      <c r="D52" s="217" t="s">
        <v>171</v>
      </c>
      <c r="E52" s="269" t="s">
        <v>292</v>
      </c>
      <c r="F52" s="269" t="s">
        <v>161</v>
      </c>
      <c r="G52" s="390" t="s">
        <v>435</v>
      </c>
      <c r="H52" s="108"/>
      <c r="I52" s="109"/>
      <c r="J52" s="109"/>
      <c r="K52" s="109"/>
      <c r="L52" s="109"/>
      <c r="M52" s="109"/>
      <c r="N52" s="109"/>
      <c r="O52" s="109"/>
      <c r="P52" s="109"/>
      <c r="Q52" s="109"/>
      <c r="R52" s="597"/>
      <c r="S52" s="598"/>
      <c r="T52" s="599"/>
      <c r="U52" s="599"/>
      <c r="V52" s="599"/>
      <c r="W52" s="599"/>
      <c r="X52" s="599"/>
      <c r="Y52" s="599"/>
      <c r="Z52" s="250">
        <f t="shared" si="0"/>
        <v>0</v>
      </c>
      <c r="AA52" s="111"/>
      <c r="AB52" s="6"/>
      <c r="AC52" s="105"/>
      <c r="AD52" s="6"/>
      <c r="AE52" s="6"/>
      <c r="AF52" s="6"/>
      <c r="AG52" s="6"/>
      <c r="AH52" s="6"/>
      <c r="AI52" s="6"/>
      <c r="AJ52" s="6"/>
      <c r="AK52" s="6"/>
    </row>
    <row r="53" spans="1:37" ht="15.75" customHeight="1">
      <c r="A53" s="32">
        <v>7</v>
      </c>
      <c r="B53" s="665" t="s">
        <v>293</v>
      </c>
      <c r="C53" s="180" t="s">
        <v>294</v>
      </c>
      <c r="D53" s="217" t="s">
        <v>175</v>
      </c>
      <c r="E53" s="190" t="s">
        <v>295</v>
      </c>
      <c r="F53" s="190" t="s">
        <v>161</v>
      </c>
      <c r="G53" s="390" t="s">
        <v>435</v>
      </c>
      <c r="H53" s="108"/>
      <c r="I53" s="109"/>
      <c r="J53" s="109"/>
      <c r="K53" s="109"/>
      <c r="L53" s="109"/>
      <c r="M53" s="109"/>
      <c r="N53" s="109"/>
      <c r="O53" s="109"/>
      <c r="P53" s="109"/>
      <c r="Q53" s="109"/>
      <c r="R53" s="597"/>
      <c r="S53" s="598"/>
      <c r="T53" s="599"/>
      <c r="U53" s="599"/>
      <c r="V53" s="599"/>
      <c r="W53" s="599"/>
      <c r="X53" s="599"/>
      <c r="Y53" s="599"/>
      <c r="Z53" s="250">
        <f t="shared" si="0"/>
        <v>0</v>
      </c>
      <c r="AA53" s="111"/>
      <c r="AB53" s="6"/>
      <c r="AC53" s="105"/>
      <c r="AD53" s="6"/>
      <c r="AE53" s="6"/>
      <c r="AF53" s="6"/>
      <c r="AG53" s="6"/>
      <c r="AH53" s="6"/>
      <c r="AI53" s="6"/>
      <c r="AJ53" s="6"/>
      <c r="AK53" s="6"/>
    </row>
    <row r="54" spans="1:37" ht="15.75" customHeight="1">
      <c r="A54" s="32">
        <v>8</v>
      </c>
      <c r="B54" s="661" t="s">
        <v>296</v>
      </c>
      <c r="C54" s="199" t="s">
        <v>297</v>
      </c>
      <c r="D54" s="217" t="s">
        <v>298</v>
      </c>
      <c r="E54" s="269" t="s">
        <v>299</v>
      </c>
      <c r="F54" s="269" t="s">
        <v>161</v>
      </c>
      <c r="G54" s="390" t="s">
        <v>435</v>
      </c>
      <c r="H54" s="108"/>
      <c r="I54" s="109"/>
      <c r="J54" s="109"/>
      <c r="K54" s="109"/>
      <c r="L54" s="109"/>
      <c r="M54" s="109"/>
      <c r="N54" s="109"/>
      <c r="O54" s="109"/>
      <c r="P54" s="109"/>
      <c r="Q54" s="109"/>
      <c r="R54" s="597"/>
      <c r="S54" s="598"/>
      <c r="T54" s="599"/>
      <c r="U54" s="599"/>
      <c r="V54" s="599"/>
      <c r="W54" s="599"/>
      <c r="X54" s="599"/>
      <c r="Y54" s="599"/>
      <c r="Z54" s="250">
        <f t="shared" si="0"/>
        <v>0</v>
      </c>
      <c r="AA54" s="111"/>
      <c r="AB54" s="6"/>
      <c r="AC54" s="105"/>
      <c r="AD54" s="6"/>
      <c r="AE54" s="6"/>
      <c r="AF54" s="6"/>
      <c r="AG54" s="6"/>
      <c r="AH54" s="6"/>
      <c r="AI54" s="6"/>
      <c r="AJ54" s="6"/>
      <c r="AK54" s="6"/>
    </row>
    <row r="55" spans="1:37" ht="15.75" customHeight="1">
      <c r="A55" s="32">
        <v>9</v>
      </c>
      <c r="B55" s="665" t="s">
        <v>300</v>
      </c>
      <c r="C55" s="180" t="s">
        <v>301</v>
      </c>
      <c r="D55" s="217" t="s">
        <v>183</v>
      </c>
      <c r="E55" s="190" t="s">
        <v>302</v>
      </c>
      <c r="F55" s="190" t="s">
        <v>161</v>
      </c>
      <c r="G55" s="390" t="s">
        <v>435</v>
      </c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597"/>
      <c r="S55" s="598"/>
      <c r="T55" s="599"/>
      <c r="U55" s="555"/>
      <c r="V55" s="599"/>
      <c r="W55" s="599"/>
      <c r="X55" s="599"/>
      <c r="Y55" s="599"/>
      <c r="Z55" s="250">
        <f t="shared" si="0"/>
        <v>0</v>
      </c>
      <c r="AA55" s="111"/>
      <c r="AB55" s="6"/>
      <c r="AC55" s="105"/>
      <c r="AD55" s="6"/>
      <c r="AE55" s="6"/>
      <c r="AF55" s="6"/>
      <c r="AG55" s="6"/>
      <c r="AH55" s="6"/>
      <c r="AI55" s="6"/>
      <c r="AJ55" s="6"/>
      <c r="AK55" s="6"/>
    </row>
    <row r="56" spans="1:37" ht="15.75" customHeight="1">
      <c r="A56" s="32">
        <v>10</v>
      </c>
      <c r="B56" s="665" t="s">
        <v>303</v>
      </c>
      <c r="C56" s="180" t="s">
        <v>304</v>
      </c>
      <c r="D56" s="217" t="s">
        <v>305</v>
      </c>
      <c r="E56" s="190" t="s">
        <v>306</v>
      </c>
      <c r="F56" s="190" t="s">
        <v>156</v>
      </c>
      <c r="G56" s="390" t="s">
        <v>435</v>
      </c>
      <c r="H56" s="108"/>
      <c r="I56" s="109"/>
      <c r="J56" s="109"/>
      <c r="K56" s="109"/>
      <c r="L56" s="109"/>
      <c r="M56" s="109"/>
      <c r="N56" s="109"/>
      <c r="O56" s="109"/>
      <c r="P56" s="109"/>
      <c r="Q56" s="109"/>
      <c r="R56" s="597"/>
      <c r="S56" s="598"/>
      <c r="T56" s="599"/>
      <c r="U56" s="599"/>
      <c r="V56" s="599"/>
      <c r="W56" s="599"/>
      <c r="X56" s="599"/>
      <c r="Y56" s="599"/>
      <c r="Z56" s="250">
        <f t="shared" si="0"/>
        <v>0</v>
      </c>
      <c r="AA56" s="111"/>
      <c r="AB56" s="114"/>
      <c r="AC56" s="105"/>
      <c r="AD56" s="6"/>
      <c r="AE56" s="6"/>
      <c r="AF56" s="6"/>
      <c r="AG56" s="6"/>
      <c r="AH56" s="6"/>
      <c r="AI56" s="6"/>
      <c r="AJ56" s="6"/>
      <c r="AK56" s="6"/>
    </row>
    <row r="57" spans="1:37" ht="15.75" customHeight="1">
      <c r="A57" s="32">
        <v>11</v>
      </c>
      <c r="B57" s="665" t="s">
        <v>307</v>
      </c>
      <c r="C57" s="180" t="s">
        <v>308</v>
      </c>
      <c r="D57" s="217" t="s">
        <v>309</v>
      </c>
      <c r="E57" s="190" t="s">
        <v>310</v>
      </c>
      <c r="F57" s="190" t="s">
        <v>161</v>
      </c>
      <c r="G57" s="390" t="s">
        <v>435</v>
      </c>
      <c r="H57" s="108"/>
      <c r="I57" s="109"/>
      <c r="J57" s="109"/>
      <c r="K57" s="109"/>
      <c r="L57" s="109"/>
      <c r="M57" s="109"/>
      <c r="N57" s="109"/>
      <c r="O57" s="109"/>
      <c r="P57" s="109"/>
      <c r="Q57" s="109"/>
      <c r="R57" s="597"/>
      <c r="S57" s="598"/>
      <c r="T57" s="600"/>
      <c r="U57" s="599"/>
      <c r="V57" s="599"/>
      <c r="W57" s="599"/>
      <c r="X57" s="599"/>
      <c r="Y57" s="599"/>
      <c r="Z57" s="250">
        <f t="shared" si="0"/>
        <v>0</v>
      </c>
      <c r="AA57" s="111"/>
      <c r="AB57" s="114"/>
      <c r="AC57" s="105"/>
      <c r="AD57" s="6"/>
      <c r="AE57" s="6"/>
      <c r="AF57" s="6"/>
      <c r="AG57" s="6"/>
      <c r="AH57" s="6"/>
      <c r="AI57" s="6"/>
      <c r="AJ57" s="6"/>
      <c r="AK57" s="6"/>
    </row>
    <row r="58" spans="1:37" ht="15.75" customHeight="1">
      <c r="A58" s="32">
        <v>12</v>
      </c>
      <c r="B58" s="661" t="s">
        <v>311</v>
      </c>
      <c r="C58" s="199" t="s">
        <v>312</v>
      </c>
      <c r="D58" s="217" t="s">
        <v>194</v>
      </c>
      <c r="E58" s="269" t="s">
        <v>313</v>
      </c>
      <c r="F58" s="269" t="s">
        <v>161</v>
      </c>
      <c r="G58" s="390" t="s">
        <v>435</v>
      </c>
      <c r="H58" s="108"/>
      <c r="I58" s="109"/>
      <c r="J58" s="109"/>
      <c r="K58" s="109"/>
      <c r="L58" s="109"/>
      <c r="M58" s="109"/>
      <c r="N58" s="109"/>
      <c r="O58" s="109"/>
      <c r="P58" s="109"/>
      <c r="Q58" s="109"/>
      <c r="R58" s="597"/>
      <c r="S58" s="599"/>
      <c r="T58" s="599"/>
      <c r="U58" s="599"/>
      <c r="V58" s="599"/>
      <c r="W58" s="599"/>
      <c r="X58" s="599"/>
      <c r="Y58" s="599"/>
      <c r="Z58" s="250">
        <f t="shared" si="0"/>
        <v>0</v>
      </c>
      <c r="AA58" s="111"/>
      <c r="AB58" s="6"/>
      <c r="AC58" s="105"/>
      <c r="AD58" s="6"/>
      <c r="AE58" s="6"/>
      <c r="AF58" s="6"/>
      <c r="AG58" s="6"/>
      <c r="AH58" s="6"/>
      <c r="AI58" s="6"/>
      <c r="AJ58" s="6"/>
      <c r="AK58" s="6"/>
    </row>
    <row r="59" spans="1:37" ht="15.75" customHeight="1">
      <c r="A59" s="32">
        <v>13</v>
      </c>
      <c r="B59" s="661" t="s">
        <v>314</v>
      </c>
      <c r="C59" s="199" t="s">
        <v>315</v>
      </c>
      <c r="D59" s="217" t="s">
        <v>194</v>
      </c>
      <c r="E59" s="269" t="s">
        <v>316</v>
      </c>
      <c r="F59" s="269" t="s">
        <v>161</v>
      </c>
      <c r="G59" s="390" t="s">
        <v>435</v>
      </c>
      <c r="H59" s="108"/>
      <c r="I59" s="109"/>
      <c r="J59" s="109"/>
      <c r="K59" s="109"/>
      <c r="L59" s="109"/>
      <c r="M59" s="109"/>
      <c r="N59" s="109"/>
      <c r="O59" s="109"/>
      <c r="P59" s="109"/>
      <c r="Q59" s="109"/>
      <c r="R59" s="597"/>
      <c r="S59" s="599"/>
      <c r="T59" s="599"/>
      <c r="U59" s="555"/>
      <c r="V59" s="599"/>
      <c r="W59" s="599"/>
      <c r="X59" s="599"/>
      <c r="Y59" s="599"/>
      <c r="Z59" s="250">
        <f t="shared" si="0"/>
        <v>0</v>
      </c>
      <c r="AA59" s="111"/>
      <c r="AB59" s="6"/>
      <c r="AC59" s="105"/>
      <c r="AD59" s="6"/>
      <c r="AE59" s="6"/>
      <c r="AF59" s="6"/>
      <c r="AG59" s="6"/>
      <c r="AH59" s="6"/>
      <c r="AI59" s="6"/>
      <c r="AJ59" s="6"/>
      <c r="AK59" s="6"/>
    </row>
    <row r="60" spans="1:37" ht="15.75" customHeight="1">
      <c r="A60" s="32">
        <v>14</v>
      </c>
      <c r="B60" s="661" t="s">
        <v>317</v>
      </c>
      <c r="C60" s="199" t="s">
        <v>318</v>
      </c>
      <c r="D60" s="217" t="s">
        <v>319</v>
      </c>
      <c r="E60" s="269" t="s">
        <v>320</v>
      </c>
      <c r="F60" s="269" t="s">
        <v>161</v>
      </c>
      <c r="G60" s="390" t="s">
        <v>435</v>
      </c>
      <c r="H60" s="108"/>
      <c r="I60" s="109"/>
      <c r="J60" s="109"/>
      <c r="K60" s="109"/>
      <c r="L60" s="109"/>
      <c r="M60" s="109"/>
      <c r="N60" s="109"/>
      <c r="O60" s="109"/>
      <c r="P60" s="109"/>
      <c r="Q60" s="109"/>
      <c r="R60" s="597"/>
      <c r="S60" s="599"/>
      <c r="T60" s="599"/>
      <c r="U60" s="599"/>
      <c r="V60" s="599"/>
      <c r="W60" s="599"/>
      <c r="X60" s="599"/>
      <c r="Y60" s="485"/>
      <c r="Z60" s="250">
        <f t="shared" si="0"/>
        <v>0</v>
      </c>
      <c r="AA60" s="111"/>
      <c r="AB60" s="6"/>
      <c r="AC60" s="105"/>
      <c r="AD60" s="6"/>
      <c r="AE60" s="6"/>
      <c r="AF60" s="6"/>
      <c r="AG60" s="6"/>
      <c r="AH60" s="6"/>
      <c r="AI60" s="6"/>
      <c r="AJ60" s="6"/>
      <c r="AK60" s="6"/>
    </row>
    <row r="61" spans="1:37" ht="15.75" customHeight="1">
      <c r="A61" s="32">
        <v>15</v>
      </c>
      <c r="B61" s="661" t="s">
        <v>321</v>
      </c>
      <c r="C61" s="199" t="s">
        <v>318</v>
      </c>
      <c r="D61" s="217" t="s">
        <v>322</v>
      </c>
      <c r="E61" s="269" t="s">
        <v>323</v>
      </c>
      <c r="F61" s="269" t="s">
        <v>161</v>
      </c>
      <c r="G61" s="390" t="s">
        <v>435</v>
      </c>
      <c r="H61" s="108"/>
      <c r="I61" s="109"/>
      <c r="J61" s="109"/>
      <c r="K61" s="109"/>
      <c r="L61" s="109"/>
      <c r="M61" s="109"/>
      <c r="N61" s="109"/>
      <c r="O61" s="109"/>
      <c r="P61" s="109"/>
      <c r="Q61" s="109"/>
      <c r="R61" s="597"/>
      <c r="S61" s="599"/>
      <c r="T61" s="599"/>
      <c r="U61" s="599"/>
      <c r="V61" s="599"/>
      <c r="W61" s="599"/>
      <c r="X61" s="599"/>
      <c r="Y61" s="599"/>
      <c r="Z61" s="250">
        <f t="shared" si="0"/>
        <v>0</v>
      </c>
      <c r="AA61" s="111"/>
      <c r="AB61" s="6"/>
      <c r="AC61" s="105"/>
      <c r="AD61" s="6"/>
      <c r="AE61" s="6"/>
      <c r="AF61" s="6"/>
      <c r="AG61" s="6"/>
      <c r="AH61" s="6"/>
      <c r="AI61" s="6"/>
      <c r="AJ61" s="6"/>
      <c r="AK61" s="6"/>
    </row>
    <row r="62" spans="1:37" ht="15.75" customHeight="1">
      <c r="A62" s="32">
        <v>16</v>
      </c>
      <c r="B62" s="665" t="s">
        <v>324</v>
      </c>
      <c r="C62" s="180" t="s">
        <v>325</v>
      </c>
      <c r="D62" s="217" t="s">
        <v>233</v>
      </c>
      <c r="E62" s="190" t="s">
        <v>326</v>
      </c>
      <c r="F62" s="190" t="s">
        <v>161</v>
      </c>
      <c r="G62" s="390" t="s">
        <v>435</v>
      </c>
      <c r="H62" s="108"/>
      <c r="I62" s="109"/>
      <c r="J62" s="109"/>
      <c r="K62" s="109"/>
      <c r="L62" s="109"/>
      <c r="M62" s="109"/>
      <c r="N62" s="109"/>
      <c r="O62" s="109"/>
      <c r="P62" s="109"/>
      <c r="Q62" s="109"/>
      <c r="R62" s="597"/>
      <c r="S62" s="599"/>
      <c r="T62" s="599"/>
      <c r="U62" s="599"/>
      <c r="V62" s="599"/>
      <c r="W62" s="599"/>
      <c r="X62" s="599"/>
      <c r="Y62" s="599"/>
      <c r="Z62" s="250">
        <f t="shared" si="0"/>
        <v>0</v>
      </c>
      <c r="AA62" s="111"/>
      <c r="AB62" s="6"/>
      <c r="AC62" s="105"/>
      <c r="AD62" s="6"/>
      <c r="AE62" s="6"/>
      <c r="AF62" s="6"/>
      <c r="AG62" s="6"/>
      <c r="AH62" s="6"/>
      <c r="AI62" s="6"/>
      <c r="AJ62" s="6"/>
      <c r="AK62" s="6"/>
    </row>
    <row r="63" spans="1:37" ht="15.75" customHeight="1">
      <c r="A63" s="32">
        <v>17</v>
      </c>
      <c r="B63" s="661" t="s">
        <v>327</v>
      </c>
      <c r="C63" s="199" t="s">
        <v>328</v>
      </c>
      <c r="D63" s="217" t="s">
        <v>233</v>
      </c>
      <c r="E63" s="269" t="s">
        <v>329</v>
      </c>
      <c r="F63" s="269" t="s">
        <v>161</v>
      </c>
      <c r="G63" s="390" t="s">
        <v>435</v>
      </c>
      <c r="H63" s="108"/>
      <c r="I63" s="109"/>
      <c r="J63" s="109"/>
      <c r="K63" s="109"/>
      <c r="L63" s="109"/>
      <c r="M63" s="109"/>
      <c r="N63" s="109"/>
      <c r="O63" s="109"/>
      <c r="P63" s="109"/>
      <c r="Q63" s="109"/>
      <c r="R63" s="597"/>
      <c r="S63" s="599"/>
      <c r="T63" s="599"/>
      <c r="U63" s="599"/>
      <c r="V63" s="599"/>
      <c r="W63" s="599"/>
      <c r="X63" s="599"/>
      <c r="Y63" s="599"/>
      <c r="Z63" s="250">
        <f t="shared" si="0"/>
        <v>0</v>
      </c>
      <c r="AA63" s="111"/>
      <c r="AB63" s="6"/>
      <c r="AC63" s="105"/>
      <c r="AD63" s="6"/>
      <c r="AE63" s="6"/>
      <c r="AF63" s="6"/>
      <c r="AG63" s="6"/>
      <c r="AH63" s="6"/>
      <c r="AI63" s="6"/>
      <c r="AJ63" s="6"/>
      <c r="AK63" s="6"/>
    </row>
    <row r="64" spans="1:37" ht="15.75" customHeight="1">
      <c r="A64" s="32">
        <v>18</v>
      </c>
      <c r="B64" s="665" t="s">
        <v>330</v>
      </c>
      <c r="C64" s="180" t="s">
        <v>331</v>
      </c>
      <c r="D64" s="217" t="s">
        <v>332</v>
      </c>
      <c r="E64" s="190" t="s">
        <v>333</v>
      </c>
      <c r="F64" s="190" t="s">
        <v>161</v>
      </c>
      <c r="G64" s="390" t="s">
        <v>435</v>
      </c>
      <c r="H64" s="108"/>
      <c r="I64" s="109"/>
      <c r="J64" s="109"/>
      <c r="K64" s="109"/>
      <c r="L64" s="109"/>
      <c r="M64" s="109"/>
      <c r="N64" s="109"/>
      <c r="O64" s="109"/>
      <c r="P64" s="109"/>
      <c r="Q64" s="109"/>
      <c r="R64" s="620"/>
      <c r="S64" s="599"/>
      <c r="T64" s="599"/>
      <c r="U64" s="599"/>
      <c r="V64" s="599"/>
      <c r="W64" s="599"/>
      <c r="X64" s="599"/>
      <c r="Y64" s="599"/>
      <c r="Z64" s="250">
        <f t="shared" si="0"/>
        <v>0</v>
      </c>
      <c r="AA64" s="111"/>
      <c r="AB64" s="6"/>
      <c r="AC64" s="105"/>
      <c r="AD64" s="6"/>
      <c r="AE64" s="6"/>
      <c r="AF64" s="6"/>
      <c r="AG64" s="6"/>
      <c r="AH64" s="6"/>
      <c r="AI64" s="6"/>
      <c r="AJ64" s="6"/>
      <c r="AK64" s="6"/>
    </row>
    <row r="65" spans="1:37" ht="15.75" customHeight="1">
      <c r="A65" s="32">
        <v>19</v>
      </c>
      <c r="B65" s="665" t="s">
        <v>334</v>
      </c>
      <c r="C65" s="180" t="s">
        <v>335</v>
      </c>
      <c r="D65" s="217" t="s">
        <v>255</v>
      </c>
      <c r="E65" s="190" t="s">
        <v>336</v>
      </c>
      <c r="F65" s="190" t="s">
        <v>161</v>
      </c>
      <c r="G65" s="390" t="s">
        <v>435</v>
      </c>
      <c r="H65" s="108"/>
      <c r="I65" s="109"/>
      <c r="J65" s="109"/>
      <c r="K65" s="109"/>
      <c r="L65" s="109"/>
      <c r="M65" s="109"/>
      <c r="N65" s="109"/>
      <c r="O65" s="109"/>
      <c r="P65" s="109"/>
      <c r="Q65" s="109"/>
      <c r="R65" s="597"/>
      <c r="S65" s="599"/>
      <c r="T65" s="599"/>
      <c r="U65" s="599"/>
      <c r="V65" s="599"/>
      <c r="W65" s="599"/>
      <c r="X65" s="599"/>
      <c r="Y65" s="599"/>
      <c r="Z65" s="250">
        <f t="shared" si="0"/>
        <v>0</v>
      </c>
      <c r="AA65" s="111"/>
      <c r="AB65" s="6"/>
      <c r="AC65" s="105"/>
      <c r="AD65" s="6"/>
      <c r="AE65" s="6"/>
      <c r="AF65" s="6"/>
      <c r="AG65" s="6"/>
      <c r="AH65" s="6"/>
      <c r="AI65" s="6"/>
      <c r="AJ65" s="6"/>
      <c r="AK65" s="6"/>
    </row>
    <row r="66" spans="1:37" ht="15.75" customHeight="1">
      <c r="A66" s="32">
        <v>20</v>
      </c>
      <c r="B66" s="665" t="s">
        <v>337</v>
      </c>
      <c r="C66" s="180" t="s">
        <v>338</v>
      </c>
      <c r="D66" s="217" t="s">
        <v>339</v>
      </c>
      <c r="E66" s="190" t="s">
        <v>340</v>
      </c>
      <c r="F66" s="190" t="s">
        <v>161</v>
      </c>
      <c r="G66" s="390" t="s">
        <v>435</v>
      </c>
      <c r="H66" s="108"/>
      <c r="I66" s="109"/>
      <c r="J66" s="109"/>
      <c r="K66" s="109"/>
      <c r="L66" s="109"/>
      <c r="M66" s="109"/>
      <c r="N66" s="109"/>
      <c r="O66" s="109"/>
      <c r="P66" s="109"/>
      <c r="Q66" s="109"/>
      <c r="R66" s="597"/>
      <c r="S66" s="599"/>
      <c r="T66" s="599"/>
      <c r="U66" s="599"/>
      <c r="V66" s="599"/>
      <c r="W66" s="599"/>
      <c r="X66" s="599"/>
      <c r="Y66" s="599"/>
      <c r="Z66" s="250">
        <f t="shared" si="0"/>
        <v>0</v>
      </c>
      <c r="AA66" s="111"/>
      <c r="AB66" s="116"/>
      <c r="AC66" s="105"/>
      <c r="AD66" s="6"/>
      <c r="AE66" s="6"/>
      <c r="AF66" s="6"/>
      <c r="AG66" s="6"/>
      <c r="AH66" s="6"/>
      <c r="AI66" s="6"/>
      <c r="AJ66" s="6"/>
      <c r="AK66" s="6"/>
    </row>
    <row r="67" spans="1:37" ht="15.75" customHeight="1">
      <c r="A67" s="32">
        <v>21</v>
      </c>
      <c r="B67" s="665" t="s">
        <v>341</v>
      </c>
      <c r="C67" s="180" t="s">
        <v>342</v>
      </c>
      <c r="D67" s="217" t="s">
        <v>343</v>
      </c>
      <c r="E67" s="190" t="s">
        <v>344</v>
      </c>
      <c r="F67" s="190" t="s">
        <v>161</v>
      </c>
      <c r="G67" s="390" t="s">
        <v>435</v>
      </c>
      <c r="H67" s="108"/>
      <c r="I67" s="109"/>
      <c r="J67" s="109"/>
      <c r="K67" s="109"/>
      <c r="L67" s="109"/>
      <c r="M67" s="109"/>
      <c r="N67" s="109"/>
      <c r="O67" s="109"/>
      <c r="P67" s="109"/>
      <c r="Q67" s="109"/>
      <c r="R67" s="597"/>
      <c r="S67" s="599"/>
      <c r="T67" s="599"/>
      <c r="U67" s="599"/>
      <c r="V67" s="599"/>
      <c r="W67" s="599"/>
      <c r="X67" s="599"/>
      <c r="Y67" s="599"/>
      <c r="Z67" s="250">
        <f t="shared" si="0"/>
        <v>0</v>
      </c>
      <c r="AA67" s="111"/>
      <c r="AB67" s="6"/>
      <c r="AC67" s="105"/>
      <c r="AD67" s="6"/>
      <c r="AE67" s="6"/>
      <c r="AF67" s="6"/>
      <c r="AG67" s="6"/>
      <c r="AH67" s="6"/>
      <c r="AI67" s="6"/>
      <c r="AJ67" s="6"/>
      <c r="AK67" s="6"/>
    </row>
    <row r="68" spans="1:37" ht="15.75" customHeight="1">
      <c r="A68" s="32">
        <v>22</v>
      </c>
      <c r="B68" s="661" t="s">
        <v>345</v>
      </c>
      <c r="C68" s="199" t="s">
        <v>346</v>
      </c>
      <c r="D68" s="217" t="s">
        <v>259</v>
      </c>
      <c r="E68" s="269" t="s">
        <v>347</v>
      </c>
      <c r="F68" s="269" t="s">
        <v>161</v>
      </c>
      <c r="G68" s="390" t="s">
        <v>435</v>
      </c>
      <c r="H68" s="108"/>
      <c r="I68" s="109"/>
      <c r="J68" s="109"/>
      <c r="K68" s="109"/>
      <c r="L68" s="109"/>
      <c r="M68" s="109"/>
      <c r="N68" s="109"/>
      <c r="O68" s="109"/>
      <c r="P68" s="109"/>
      <c r="Q68" s="109"/>
      <c r="R68" s="597"/>
      <c r="S68" s="599"/>
      <c r="T68" s="599"/>
      <c r="U68" s="599"/>
      <c r="V68" s="599"/>
      <c r="W68" s="599"/>
      <c r="X68" s="599"/>
      <c r="Y68" s="599"/>
      <c r="Z68" s="250">
        <f t="shared" si="0"/>
        <v>0</v>
      </c>
      <c r="AA68" s="111"/>
      <c r="AB68" s="6"/>
      <c r="AC68" s="105"/>
      <c r="AD68" s="6"/>
      <c r="AE68" s="6"/>
      <c r="AF68" s="6"/>
      <c r="AG68" s="6"/>
      <c r="AH68" s="6"/>
      <c r="AI68" s="6"/>
      <c r="AJ68" s="6"/>
      <c r="AK68" s="6"/>
    </row>
    <row r="69" spans="1:37" ht="15.75" customHeight="1">
      <c r="A69" s="32">
        <v>23</v>
      </c>
      <c r="B69" s="665" t="s">
        <v>348</v>
      </c>
      <c r="C69" s="180" t="s">
        <v>349</v>
      </c>
      <c r="D69" s="217" t="s">
        <v>350</v>
      </c>
      <c r="E69" s="190" t="s">
        <v>351</v>
      </c>
      <c r="F69" s="190" t="s">
        <v>161</v>
      </c>
      <c r="G69" s="390" t="s">
        <v>435</v>
      </c>
      <c r="H69" s="108"/>
      <c r="I69" s="109"/>
      <c r="J69" s="109"/>
      <c r="K69" s="109"/>
      <c r="L69" s="109"/>
      <c r="M69" s="109"/>
      <c r="N69" s="109"/>
      <c r="O69" s="109"/>
      <c r="P69" s="109"/>
      <c r="Q69" s="109"/>
      <c r="R69" s="597"/>
      <c r="S69" s="599"/>
      <c r="T69" s="599"/>
      <c r="U69" s="599"/>
      <c r="V69" s="599"/>
      <c r="W69" s="599"/>
      <c r="X69" s="599"/>
      <c r="Y69" s="599"/>
      <c r="Z69" s="250">
        <f t="shared" si="0"/>
        <v>0</v>
      </c>
      <c r="AA69" s="111"/>
      <c r="AB69" s="6"/>
      <c r="AC69" s="105"/>
      <c r="AD69" s="6"/>
      <c r="AE69" s="6"/>
      <c r="AF69" s="6"/>
      <c r="AG69" s="6"/>
      <c r="AH69" s="6"/>
      <c r="AI69" s="6"/>
      <c r="AJ69" s="6"/>
      <c r="AK69" s="6"/>
    </row>
    <row r="70" spans="1:37" ht="15.75" customHeight="1">
      <c r="A70" s="32">
        <v>24</v>
      </c>
      <c r="B70" s="665" t="s">
        <v>352</v>
      </c>
      <c r="C70" s="180" t="s">
        <v>353</v>
      </c>
      <c r="D70" s="217" t="s">
        <v>354</v>
      </c>
      <c r="E70" s="190" t="s">
        <v>355</v>
      </c>
      <c r="F70" s="190" t="s">
        <v>161</v>
      </c>
      <c r="G70" s="390" t="s">
        <v>435</v>
      </c>
      <c r="H70" s="108"/>
      <c r="I70" s="109"/>
      <c r="J70" s="109"/>
      <c r="K70" s="109"/>
      <c r="L70" s="109"/>
      <c r="M70" s="109"/>
      <c r="N70" s="109"/>
      <c r="O70" s="109"/>
      <c r="P70" s="109"/>
      <c r="Q70" s="109"/>
      <c r="R70" s="620"/>
      <c r="S70" s="599"/>
      <c r="T70" s="599"/>
      <c r="U70" s="599"/>
      <c r="V70" s="599"/>
      <c r="W70" s="599"/>
      <c r="X70" s="599"/>
      <c r="Y70" s="599"/>
      <c r="Z70" s="250">
        <f t="shared" si="0"/>
        <v>0</v>
      </c>
      <c r="AA70" s="111"/>
      <c r="AB70" s="6"/>
      <c r="AC70" s="105"/>
      <c r="AD70" s="6"/>
      <c r="AE70" s="6"/>
      <c r="AF70" s="6"/>
      <c r="AG70" s="6"/>
      <c r="AH70" s="6"/>
      <c r="AI70" s="6"/>
      <c r="AJ70" s="6"/>
      <c r="AK70" s="6"/>
    </row>
    <row r="71" spans="1:37" ht="15.75" customHeight="1">
      <c r="A71" s="32">
        <v>25</v>
      </c>
      <c r="B71" s="665" t="s">
        <v>356</v>
      </c>
      <c r="C71" s="180" t="s">
        <v>357</v>
      </c>
      <c r="D71" s="217" t="s">
        <v>354</v>
      </c>
      <c r="E71" s="190" t="s">
        <v>358</v>
      </c>
      <c r="F71" s="190" t="s">
        <v>161</v>
      </c>
      <c r="G71" s="390" t="s">
        <v>435</v>
      </c>
      <c r="H71" s="108"/>
      <c r="I71" s="109"/>
      <c r="J71" s="109"/>
      <c r="K71" s="109"/>
      <c r="L71" s="109"/>
      <c r="M71" s="109"/>
      <c r="N71" s="109"/>
      <c r="O71" s="109"/>
      <c r="P71" s="109"/>
      <c r="Q71" s="109"/>
      <c r="R71" s="597"/>
      <c r="S71" s="599"/>
      <c r="T71" s="599"/>
      <c r="U71" s="599"/>
      <c r="V71" s="599"/>
      <c r="W71" s="599"/>
      <c r="X71" s="599"/>
      <c r="Y71" s="599"/>
      <c r="Z71" s="250">
        <f t="shared" si="0"/>
        <v>0</v>
      </c>
      <c r="AA71" s="111"/>
      <c r="AB71" s="6"/>
      <c r="AC71" s="105"/>
      <c r="AD71" s="6"/>
      <c r="AE71" s="6"/>
      <c r="AF71" s="6"/>
      <c r="AG71" s="6"/>
      <c r="AH71" s="6"/>
      <c r="AI71" s="6"/>
      <c r="AJ71" s="6"/>
      <c r="AK71" s="6"/>
    </row>
    <row r="72" spans="1:37" ht="15.75" customHeight="1">
      <c r="A72" s="32">
        <v>26</v>
      </c>
      <c r="B72" s="661" t="s">
        <v>359</v>
      </c>
      <c r="C72" s="199" t="s">
        <v>297</v>
      </c>
      <c r="D72" s="217" t="s">
        <v>360</v>
      </c>
      <c r="E72" s="269" t="s">
        <v>361</v>
      </c>
      <c r="F72" s="269" t="s">
        <v>161</v>
      </c>
      <c r="G72" s="390" t="s">
        <v>435</v>
      </c>
      <c r="H72" s="108"/>
      <c r="I72" s="109"/>
      <c r="J72" s="109"/>
      <c r="K72" s="109"/>
      <c r="L72" s="109"/>
      <c r="M72" s="109"/>
      <c r="N72" s="109"/>
      <c r="O72" s="109"/>
      <c r="P72" s="109"/>
      <c r="Q72" s="109"/>
      <c r="R72" s="597"/>
      <c r="S72" s="599"/>
      <c r="T72" s="599"/>
      <c r="U72" s="555"/>
      <c r="V72" s="599"/>
      <c r="W72" s="599"/>
      <c r="X72" s="599"/>
      <c r="Y72" s="599"/>
      <c r="Z72" s="250">
        <f t="shared" si="0"/>
        <v>0</v>
      </c>
      <c r="AA72" s="111"/>
      <c r="AB72" s="6"/>
      <c r="AC72" s="105"/>
      <c r="AD72" s="6"/>
      <c r="AE72" s="6"/>
      <c r="AF72" s="6"/>
      <c r="AG72" s="6"/>
      <c r="AH72" s="6"/>
      <c r="AI72" s="6"/>
      <c r="AJ72" s="6"/>
      <c r="AK72" s="6"/>
    </row>
    <row r="73" spans="1:37" ht="15.75" customHeight="1">
      <c r="A73" s="32">
        <v>27</v>
      </c>
      <c r="B73" s="665" t="s">
        <v>362</v>
      </c>
      <c r="C73" s="180" t="s">
        <v>363</v>
      </c>
      <c r="D73" s="217" t="s">
        <v>364</v>
      </c>
      <c r="E73" s="190" t="s">
        <v>155</v>
      </c>
      <c r="F73" s="190" t="s">
        <v>161</v>
      </c>
      <c r="G73" s="390" t="s">
        <v>435</v>
      </c>
      <c r="H73" s="108"/>
      <c r="I73" s="109"/>
      <c r="J73" s="109"/>
      <c r="K73" s="109"/>
      <c r="L73" s="109"/>
      <c r="M73" s="109"/>
      <c r="N73" s="109"/>
      <c r="O73" s="109"/>
      <c r="P73" s="109"/>
      <c r="Q73" s="109"/>
      <c r="R73" s="597"/>
      <c r="S73" s="599"/>
      <c r="T73" s="599"/>
      <c r="U73" s="599"/>
      <c r="V73" s="619"/>
      <c r="W73" s="599"/>
      <c r="X73" s="599"/>
      <c r="Y73" s="599"/>
      <c r="Z73" s="250">
        <f t="shared" si="0"/>
        <v>0</v>
      </c>
      <c r="AA73" s="111"/>
      <c r="AB73" s="6"/>
      <c r="AC73" s="105"/>
      <c r="AD73" s="6"/>
      <c r="AE73" s="6"/>
      <c r="AF73" s="6"/>
      <c r="AG73" s="6"/>
      <c r="AH73" s="6"/>
      <c r="AI73" s="6"/>
      <c r="AJ73" s="6"/>
      <c r="AK73" s="6"/>
    </row>
    <row r="74" spans="1:37" ht="15.75" customHeight="1" thickBot="1">
      <c r="A74" s="59">
        <v>28</v>
      </c>
      <c r="B74" s="666" t="s">
        <v>365</v>
      </c>
      <c r="C74" s="273" t="s">
        <v>366</v>
      </c>
      <c r="D74" s="271" t="s">
        <v>367</v>
      </c>
      <c r="E74" s="274" t="s">
        <v>368</v>
      </c>
      <c r="F74" s="274" t="s">
        <v>161</v>
      </c>
      <c r="G74" s="391" t="s">
        <v>435</v>
      </c>
      <c r="H74" s="298"/>
      <c r="I74" s="127"/>
      <c r="J74" s="127"/>
      <c r="K74" s="127"/>
      <c r="L74" s="127"/>
      <c r="M74" s="127"/>
      <c r="N74" s="127"/>
      <c r="O74" s="127"/>
      <c r="P74" s="127"/>
      <c r="Q74" s="127"/>
      <c r="R74" s="688"/>
      <c r="S74" s="689"/>
      <c r="T74" s="689"/>
      <c r="U74" s="689"/>
      <c r="V74" s="689"/>
      <c r="W74" s="689"/>
      <c r="X74" s="689"/>
      <c r="Y74" s="689"/>
      <c r="Z74" s="250">
        <f t="shared" si="0"/>
        <v>0</v>
      </c>
      <c r="AA74" s="299"/>
      <c r="AB74" s="6"/>
      <c r="AC74" s="105"/>
      <c r="AD74" s="6"/>
      <c r="AE74" s="6"/>
      <c r="AF74" s="6"/>
      <c r="AG74" s="6"/>
      <c r="AH74" s="6"/>
      <c r="AI74" s="6"/>
      <c r="AJ74" s="6"/>
      <c r="AK74" s="6"/>
    </row>
    <row r="75" spans="1:37" ht="15.75" customHeight="1">
      <c r="A75" s="23">
        <v>1</v>
      </c>
      <c r="B75" s="660" t="s">
        <v>369</v>
      </c>
      <c r="C75" s="200" t="s">
        <v>370</v>
      </c>
      <c r="D75" s="216" t="s">
        <v>154</v>
      </c>
      <c r="E75" s="268" t="s">
        <v>371</v>
      </c>
      <c r="F75" s="268" t="s">
        <v>161</v>
      </c>
      <c r="G75" s="389" t="s">
        <v>436</v>
      </c>
      <c r="H75" s="102"/>
      <c r="I75" s="103"/>
      <c r="J75" s="103"/>
      <c r="K75" s="103"/>
      <c r="L75" s="103"/>
      <c r="M75" s="103"/>
      <c r="N75" s="103"/>
      <c r="O75" s="103"/>
      <c r="P75" s="103"/>
      <c r="Q75" s="103"/>
      <c r="R75" s="595"/>
      <c r="S75" s="596"/>
      <c r="T75" s="596"/>
      <c r="U75" s="596"/>
      <c r="V75" s="596"/>
      <c r="W75" s="596"/>
      <c r="X75" s="596"/>
      <c r="Y75" s="596"/>
      <c r="Z75" s="250">
        <f t="shared" si="0"/>
        <v>0</v>
      </c>
      <c r="AA75" s="106"/>
      <c r="AB75" s="114"/>
      <c r="AC75" s="105"/>
      <c r="AD75" s="6"/>
      <c r="AE75" s="6"/>
      <c r="AF75" s="6"/>
      <c r="AG75" s="6"/>
      <c r="AH75" s="6"/>
      <c r="AI75" s="6"/>
      <c r="AJ75" s="6"/>
      <c r="AK75" s="6"/>
    </row>
    <row r="76" spans="1:37" ht="15.75" customHeight="1">
      <c r="A76" s="651">
        <v>2</v>
      </c>
      <c r="B76" s="664" t="s">
        <v>372</v>
      </c>
      <c r="C76" s="655" t="s">
        <v>373</v>
      </c>
      <c r="D76" s="656" t="s">
        <v>374</v>
      </c>
      <c r="E76" s="654" t="s">
        <v>375</v>
      </c>
      <c r="F76" s="654" t="s">
        <v>156</v>
      </c>
      <c r="G76" s="644" t="s">
        <v>436</v>
      </c>
      <c r="H76" s="471"/>
      <c r="I76" s="300"/>
      <c r="J76" s="300"/>
      <c r="K76" s="300"/>
      <c r="L76" s="300"/>
      <c r="M76" s="300"/>
      <c r="N76" s="300"/>
      <c r="O76" s="300"/>
      <c r="P76" s="300"/>
      <c r="Q76" s="300"/>
      <c r="R76" s="394"/>
      <c r="S76" s="557"/>
      <c r="T76" s="557"/>
      <c r="U76" s="557"/>
      <c r="V76" s="557"/>
      <c r="W76" s="557"/>
      <c r="X76" s="557"/>
      <c r="Y76" s="557"/>
      <c r="Z76" s="250">
        <f t="shared" si="0"/>
        <v>0</v>
      </c>
      <c r="AA76" s="558"/>
      <c r="AB76" s="6"/>
      <c r="AC76" s="105"/>
      <c r="AD76" s="6"/>
      <c r="AE76" s="6"/>
      <c r="AF76" s="6"/>
      <c r="AG76" s="6"/>
      <c r="AH76" s="6"/>
      <c r="AI76" s="6"/>
      <c r="AJ76" s="6"/>
      <c r="AK76" s="6"/>
    </row>
    <row r="77" spans="1:37" ht="15.75" customHeight="1">
      <c r="A77" s="59">
        <v>3</v>
      </c>
      <c r="B77" s="665" t="s">
        <v>376</v>
      </c>
      <c r="C77" s="180" t="s">
        <v>377</v>
      </c>
      <c r="D77" s="217" t="s">
        <v>378</v>
      </c>
      <c r="E77" s="190" t="s">
        <v>379</v>
      </c>
      <c r="F77" s="190" t="s">
        <v>156</v>
      </c>
      <c r="G77" s="390" t="s">
        <v>436</v>
      </c>
      <c r="H77" s="108"/>
      <c r="I77" s="109"/>
      <c r="J77" s="109"/>
      <c r="K77" s="109"/>
      <c r="L77" s="109"/>
      <c r="M77" s="109"/>
      <c r="N77" s="109"/>
      <c r="O77" s="109"/>
      <c r="P77" s="109"/>
      <c r="Q77" s="109"/>
      <c r="R77" s="252"/>
      <c r="S77" s="248"/>
      <c r="T77" s="248"/>
      <c r="U77" s="248"/>
      <c r="V77" s="248"/>
      <c r="W77" s="248"/>
      <c r="X77" s="248"/>
      <c r="Y77" s="555"/>
      <c r="Z77" s="250">
        <f t="shared" si="0"/>
        <v>0</v>
      </c>
      <c r="AA77" s="111"/>
      <c r="AB77" s="6"/>
      <c r="AC77" s="105"/>
      <c r="AD77" s="6"/>
      <c r="AE77" s="6"/>
      <c r="AF77" s="6"/>
      <c r="AG77" s="6"/>
      <c r="AH77" s="6"/>
      <c r="AI77" s="6"/>
      <c r="AJ77" s="6"/>
      <c r="AK77" s="6"/>
    </row>
    <row r="78" spans="1:37" ht="15.75" customHeight="1">
      <c r="A78" s="59">
        <v>4</v>
      </c>
      <c r="B78" s="665" t="s">
        <v>380</v>
      </c>
      <c r="C78" s="180" t="s">
        <v>381</v>
      </c>
      <c r="D78" s="217" t="s">
        <v>382</v>
      </c>
      <c r="E78" s="190" t="s">
        <v>383</v>
      </c>
      <c r="F78" s="190" t="s">
        <v>161</v>
      </c>
      <c r="G78" s="390" t="s">
        <v>436</v>
      </c>
      <c r="H78" s="108"/>
      <c r="I78" s="109"/>
      <c r="J78" s="109"/>
      <c r="K78" s="109"/>
      <c r="L78" s="109"/>
      <c r="M78" s="109"/>
      <c r="N78" s="109"/>
      <c r="O78" s="109"/>
      <c r="P78" s="109"/>
      <c r="Q78" s="109"/>
      <c r="R78" s="252"/>
      <c r="S78" s="248"/>
      <c r="T78" s="248"/>
      <c r="U78" s="248"/>
      <c r="V78" s="248"/>
      <c r="W78" s="555"/>
      <c r="X78" s="248"/>
      <c r="Y78" s="555"/>
      <c r="Z78" s="250">
        <f t="shared" si="0"/>
        <v>0</v>
      </c>
      <c r="AA78" s="111"/>
      <c r="AB78" s="6"/>
      <c r="AC78" s="105"/>
      <c r="AD78" s="6"/>
      <c r="AE78" s="6"/>
      <c r="AF78" s="6"/>
      <c r="AG78" s="6"/>
      <c r="AH78" s="6"/>
      <c r="AI78" s="6"/>
      <c r="AJ78" s="6"/>
      <c r="AK78" s="6"/>
    </row>
    <row r="79" spans="1:37" ht="15.75" customHeight="1">
      <c r="A79" s="59">
        <v>5</v>
      </c>
      <c r="B79" s="665" t="s">
        <v>384</v>
      </c>
      <c r="C79" s="180" t="s">
        <v>385</v>
      </c>
      <c r="D79" s="217" t="s">
        <v>386</v>
      </c>
      <c r="E79" s="190" t="s">
        <v>387</v>
      </c>
      <c r="F79" s="190" t="s">
        <v>161</v>
      </c>
      <c r="G79" s="390" t="s">
        <v>436</v>
      </c>
      <c r="H79" s="108"/>
      <c r="I79" s="109"/>
      <c r="J79" s="109"/>
      <c r="K79" s="109"/>
      <c r="L79" s="109"/>
      <c r="M79" s="109"/>
      <c r="N79" s="109"/>
      <c r="O79" s="109"/>
      <c r="P79" s="109"/>
      <c r="Q79" s="109"/>
      <c r="R79" s="252"/>
      <c r="S79" s="248"/>
      <c r="T79" s="248"/>
      <c r="U79" s="248"/>
      <c r="V79" s="248"/>
      <c r="W79" s="248"/>
      <c r="X79" s="248"/>
      <c r="Y79" s="248"/>
      <c r="Z79" s="250">
        <f t="shared" si="0"/>
        <v>0</v>
      </c>
      <c r="AA79" s="111"/>
      <c r="AB79" s="6"/>
      <c r="AC79" s="105"/>
      <c r="AD79" s="6"/>
      <c r="AE79" s="6"/>
      <c r="AF79" s="6"/>
      <c r="AG79" s="6"/>
      <c r="AH79" s="6"/>
      <c r="AI79" s="6"/>
      <c r="AJ79" s="6"/>
      <c r="AK79" s="6"/>
    </row>
    <row r="80" spans="1:37" ht="15.75" customHeight="1">
      <c r="A80" s="59">
        <v>6</v>
      </c>
      <c r="B80" s="665" t="s">
        <v>388</v>
      </c>
      <c r="C80" s="180" t="s">
        <v>389</v>
      </c>
      <c r="D80" s="217" t="s">
        <v>390</v>
      </c>
      <c r="E80" s="190" t="s">
        <v>391</v>
      </c>
      <c r="F80" s="190" t="s">
        <v>161</v>
      </c>
      <c r="G80" s="390" t="s">
        <v>436</v>
      </c>
      <c r="H80" s="108"/>
      <c r="I80" s="109"/>
      <c r="J80" s="109"/>
      <c r="K80" s="109"/>
      <c r="L80" s="109"/>
      <c r="M80" s="109"/>
      <c r="N80" s="109"/>
      <c r="O80" s="109"/>
      <c r="P80" s="109"/>
      <c r="Q80" s="109"/>
      <c r="R80" s="621"/>
      <c r="S80" s="248"/>
      <c r="T80" s="248"/>
      <c r="U80" s="248"/>
      <c r="V80" s="248"/>
      <c r="W80" s="248"/>
      <c r="X80" s="248"/>
      <c r="Y80" s="248"/>
      <c r="Z80" s="250">
        <f t="shared" si="0"/>
        <v>0</v>
      </c>
      <c r="AA80" s="111"/>
      <c r="AB80" s="6"/>
      <c r="AC80" s="105"/>
      <c r="AD80" s="6"/>
      <c r="AE80" s="6"/>
      <c r="AF80" s="6"/>
      <c r="AG80" s="6"/>
      <c r="AH80" s="6"/>
      <c r="AI80" s="6"/>
      <c r="AJ80" s="6"/>
      <c r="AK80" s="6"/>
    </row>
    <row r="81" spans="1:37" ht="15.75" customHeight="1">
      <c r="A81" s="59">
        <v>7</v>
      </c>
      <c r="B81" s="665" t="s">
        <v>392</v>
      </c>
      <c r="C81" s="66" t="s">
        <v>393</v>
      </c>
      <c r="D81" s="68" t="s">
        <v>183</v>
      </c>
      <c r="E81" s="285" t="s">
        <v>394</v>
      </c>
      <c r="F81" s="69" t="s">
        <v>161</v>
      </c>
      <c r="G81" s="390" t="s">
        <v>436</v>
      </c>
      <c r="H81" s="108"/>
      <c r="I81" s="109"/>
      <c r="J81" s="109"/>
      <c r="K81" s="109"/>
      <c r="L81" s="109"/>
      <c r="M81" s="109"/>
      <c r="N81" s="109"/>
      <c r="O81" s="109"/>
      <c r="P81" s="109"/>
      <c r="Q81" s="109"/>
      <c r="R81" s="252"/>
      <c r="S81" s="248"/>
      <c r="T81" s="248"/>
      <c r="U81" s="248"/>
      <c r="V81" s="248"/>
      <c r="W81" s="248"/>
      <c r="X81" s="248"/>
      <c r="Y81" s="248"/>
      <c r="Z81" s="250">
        <f t="shared" ref="Z81:Z93" si="1">SUM(H81:Y81)/18</f>
        <v>0</v>
      </c>
      <c r="AA81" s="111"/>
      <c r="AB81" s="6"/>
      <c r="AC81" s="105"/>
      <c r="AD81" s="6"/>
      <c r="AE81" s="6"/>
      <c r="AF81" s="6"/>
      <c r="AG81" s="6"/>
      <c r="AH81" s="6"/>
      <c r="AI81" s="6"/>
      <c r="AJ81" s="6"/>
      <c r="AK81" s="6"/>
    </row>
    <row r="82" spans="1:37" ht="15.75" customHeight="1">
      <c r="A82" s="59">
        <v>8</v>
      </c>
      <c r="B82" s="665" t="s">
        <v>395</v>
      </c>
      <c r="C82" s="180" t="s">
        <v>396</v>
      </c>
      <c r="D82" s="217" t="s">
        <v>309</v>
      </c>
      <c r="E82" s="190" t="s">
        <v>397</v>
      </c>
      <c r="F82" s="190" t="s">
        <v>161</v>
      </c>
      <c r="G82" s="390" t="s">
        <v>436</v>
      </c>
      <c r="H82" s="108"/>
      <c r="I82" s="109"/>
      <c r="J82" s="109"/>
      <c r="K82" s="109"/>
      <c r="L82" s="109"/>
      <c r="M82" s="109"/>
      <c r="N82" s="109"/>
      <c r="O82" s="109"/>
      <c r="P82" s="109"/>
      <c r="Q82" s="109"/>
      <c r="R82" s="252"/>
      <c r="S82" s="248"/>
      <c r="T82" s="248"/>
      <c r="U82" s="248"/>
      <c r="V82" s="248"/>
      <c r="W82" s="248"/>
      <c r="X82" s="248"/>
      <c r="Y82" s="248"/>
      <c r="Z82" s="250">
        <f t="shared" si="1"/>
        <v>0</v>
      </c>
      <c r="AA82" s="111"/>
      <c r="AB82" s="6"/>
      <c r="AC82" s="105"/>
      <c r="AD82" s="6"/>
      <c r="AE82" s="6"/>
      <c r="AF82" s="6"/>
      <c r="AG82" s="6"/>
      <c r="AH82" s="6"/>
      <c r="AI82" s="6"/>
      <c r="AJ82" s="6"/>
      <c r="AK82" s="6"/>
    </row>
    <row r="83" spans="1:37" ht="15.75" customHeight="1">
      <c r="A83" s="59">
        <v>9</v>
      </c>
      <c r="B83" s="665" t="s">
        <v>398</v>
      </c>
      <c r="C83" s="66" t="s">
        <v>399</v>
      </c>
      <c r="D83" s="68" t="s">
        <v>214</v>
      </c>
      <c r="E83" s="69" t="s">
        <v>400</v>
      </c>
      <c r="F83" s="269" t="s">
        <v>161</v>
      </c>
      <c r="G83" s="390" t="s">
        <v>436</v>
      </c>
      <c r="H83" s="108"/>
      <c r="I83" s="109"/>
      <c r="J83" s="109"/>
      <c r="K83" s="109"/>
      <c r="L83" s="109"/>
      <c r="M83" s="109"/>
      <c r="N83" s="109"/>
      <c r="O83" s="109"/>
      <c r="P83" s="109"/>
      <c r="Q83" s="109"/>
      <c r="R83" s="252"/>
      <c r="S83" s="248"/>
      <c r="T83" s="248"/>
      <c r="U83" s="248"/>
      <c r="V83" s="248"/>
      <c r="W83" s="248"/>
      <c r="X83" s="248"/>
      <c r="Y83" s="248"/>
      <c r="Z83" s="250">
        <f t="shared" si="1"/>
        <v>0</v>
      </c>
      <c r="AA83" s="111"/>
      <c r="AB83" s="6"/>
      <c r="AC83" s="105"/>
      <c r="AD83" s="6"/>
      <c r="AE83" s="6"/>
      <c r="AF83" s="6"/>
      <c r="AG83" s="6"/>
      <c r="AH83" s="6"/>
      <c r="AI83" s="6"/>
      <c r="AJ83" s="6"/>
      <c r="AK83" s="6"/>
    </row>
    <row r="84" spans="1:37" ht="15.75" customHeight="1">
      <c r="A84" s="59">
        <v>10</v>
      </c>
      <c r="B84" s="665" t="s">
        <v>401</v>
      </c>
      <c r="C84" s="180" t="s">
        <v>402</v>
      </c>
      <c r="D84" s="217" t="s">
        <v>161</v>
      </c>
      <c r="E84" s="190" t="s">
        <v>403</v>
      </c>
      <c r="F84" s="190" t="s">
        <v>161</v>
      </c>
      <c r="G84" s="390" t="s">
        <v>436</v>
      </c>
      <c r="H84" s="108"/>
      <c r="I84" s="109"/>
      <c r="J84" s="109"/>
      <c r="K84" s="109"/>
      <c r="L84" s="109"/>
      <c r="M84" s="109"/>
      <c r="N84" s="109"/>
      <c r="O84" s="109"/>
      <c r="P84" s="109"/>
      <c r="Q84" s="109"/>
      <c r="R84" s="252"/>
      <c r="S84" s="248"/>
      <c r="T84" s="248"/>
      <c r="U84" s="248"/>
      <c r="V84" s="248"/>
      <c r="W84" s="248"/>
      <c r="X84" s="248"/>
      <c r="Y84" s="555"/>
      <c r="Z84" s="250">
        <f t="shared" si="1"/>
        <v>0</v>
      </c>
      <c r="AA84" s="111"/>
      <c r="AB84" s="116"/>
      <c r="AC84" s="105"/>
      <c r="AD84" s="6"/>
      <c r="AE84" s="6"/>
      <c r="AF84" s="6"/>
      <c r="AG84" s="6"/>
      <c r="AH84" s="6"/>
      <c r="AI84" s="6"/>
      <c r="AJ84" s="6"/>
      <c r="AK84" s="6"/>
    </row>
    <row r="85" spans="1:37" ht="15.75" customHeight="1">
      <c r="A85" s="59">
        <v>11</v>
      </c>
      <c r="B85" s="665" t="s">
        <v>404</v>
      </c>
      <c r="C85" s="180" t="s">
        <v>405</v>
      </c>
      <c r="D85" s="217" t="s">
        <v>251</v>
      </c>
      <c r="E85" s="190" t="s">
        <v>406</v>
      </c>
      <c r="F85" s="190" t="s">
        <v>161</v>
      </c>
      <c r="G85" s="390" t="s">
        <v>436</v>
      </c>
      <c r="H85" s="108"/>
      <c r="I85" s="109"/>
      <c r="J85" s="109"/>
      <c r="K85" s="109"/>
      <c r="L85" s="109"/>
      <c r="M85" s="109"/>
      <c r="N85" s="109"/>
      <c r="O85" s="109"/>
      <c r="P85" s="109"/>
      <c r="Q85" s="109"/>
      <c r="R85" s="252"/>
      <c r="S85" s="248"/>
      <c r="T85" s="248"/>
      <c r="U85" s="248"/>
      <c r="V85" s="248"/>
      <c r="W85" s="248"/>
      <c r="X85" s="248"/>
      <c r="Y85" s="248"/>
      <c r="Z85" s="250">
        <f t="shared" si="1"/>
        <v>0</v>
      </c>
      <c r="AA85" s="111"/>
      <c r="AB85" s="6"/>
      <c r="AC85" s="105"/>
      <c r="AD85" s="6"/>
      <c r="AE85" s="6"/>
      <c r="AF85" s="6"/>
      <c r="AG85" s="6"/>
      <c r="AH85" s="6"/>
      <c r="AI85" s="6"/>
      <c r="AJ85" s="6"/>
      <c r="AK85" s="6"/>
    </row>
    <row r="86" spans="1:37" ht="15.75" customHeight="1">
      <c r="A86" s="59">
        <v>12</v>
      </c>
      <c r="B86" s="665" t="s">
        <v>407</v>
      </c>
      <c r="C86" s="180" t="s">
        <v>408</v>
      </c>
      <c r="D86" s="217" t="s">
        <v>409</v>
      </c>
      <c r="E86" s="190" t="s">
        <v>410</v>
      </c>
      <c r="F86" s="190" t="s">
        <v>161</v>
      </c>
      <c r="G86" s="390" t="s">
        <v>436</v>
      </c>
      <c r="H86" s="108"/>
      <c r="I86" s="109"/>
      <c r="J86" s="109"/>
      <c r="K86" s="109"/>
      <c r="L86" s="109"/>
      <c r="M86" s="109"/>
      <c r="N86" s="109"/>
      <c r="O86" s="109"/>
      <c r="P86" s="109"/>
      <c r="Q86" s="109"/>
      <c r="R86" s="252"/>
      <c r="S86" s="248"/>
      <c r="T86" s="555"/>
      <c r="U86" s="248"/>
      <c r="V86" s="248"/>
      <c r="W86" s="248"/>
      <c r="X86" s="248"/>
      <c r="Y86" s="248"/>
      <c r="Z86" s="250">
        <f t="shared" si="1"/>
        <v>0</v>
      </c>
      <c r="AA86" s="111"/>
      <c r="AB86" s="6"/>
      <c r="AC86" s="105"/>
      <c r="AD86" s="6"/>
      <c r="AE86" s="6"/>
      <c r="AF86" s="6"/>
      <c r="AG86" s="6"/>
      <c r="AH86" s="6"/>
      <c r="AI86" s="6"/>
      <c r="AJ86" s="6"/>
      <c r="AK86" s="6"/>
    </row>
    <row r="87" spans="1:37" ht="15.75" customHeight="1">
      <c r="A87" s="59">
        <v>13</v>
      </c>
      <c r="B87" s="665" t="s">
        <v>411</v>
      </c>
      <c r="C87" s="180" t="s">
        <v>412</v>
      </c>
      <c r="D87" s="217" t="s">
        <v>413</v>
      </c>
      <c r="E87" s="190" t="s">
        <v>414</v>
      </c>
      <c r="F87" s="190" t="s">
        <v>161</v>
      </c>
      <c r="G87" s="390" t="s">
        <v>436</v>
      </c>
      <c r="H87" s="108"/>
      <c r="I87" s="109"/>
      <c r="J87" s="109"/>
      <c r="K87" s="109"/>
      <c r="L87" s="109"/>
      <c r="M87" s="109"/>
      <c r="N87" s="109"/>
      <c r="O87" s="109"/>
      <c r="P87" s="109"/>
      <c r="Q87" s="109"/>
      <c r="R87" s="252"/>
      <c r="S87" s="248"/>
      <c r="T87" s="248"/>
      <c r="U87" s="248"/>
      <c r="V87" s="248"/>
      <c r="W87" s="248"/>
      <c r="X87" s="248"/>
      <c r="Y87" s="248"/>
      <c r="Z87" s="250">
        <f t="shared" si="1"/>
        <v>0</v>
      </c>
      <c r="AA87" s="111"/>
      <c r="AB87" s="6"/>
      <c r="AC87" s="105"/>
      <c r="AD87" s="6"/>
      <c r="AE87" s="6"/>
      <c r="AF87" s="6"/>
      <c r="AG87" s="6"/>
      <c r="AH87" s="6"/>
      <c r="AI87" s="6"/>
      <c r="AJ87" s="6"/>
      <c r="AK87" s="6"/>
    </row>
    <row r="88" spans="1:37" ht="15.75" customHeight="1">
      <c r="A88" s="59">
        <v>14</v>
      </c>
      <c r="B88" s="665" t="s">
        <v>415</v>
      </c>
      <c r="C88" s="66" t="s">
        <v>416</v>
      </c>
      <c r="D88" s="68" t="s">
        <v>413</v>
      </c>
      <c r="E88" s="285" t="s">
        <v>417</v>
      </c>
      <c r="F88" s="69" t="s">
        <v>161</v>
      </c>
      <c r="G88" s="390" t="s">
        <v>436</v>
      </c>
      <c r="H88" s="108"/>
      <c r="I88" s="109"/>
      <c r="J88" s="109"/>
      <c r="K88" s="109"/>
      <c r="L88" s="109"/>
      <c r="M88" s="109"/>
      <c r="N88" s="109"/>
      <c r="O88" s="109"/>
      <c r="P88" s="109"/>
      <c r="Q88" s="109"/>
      <c r="R88" s="252"/>
      <c r="S88" s="248"/>
      <c r="T88" s="555"/>
      <c r="U88" s="248"/>
      <c r="V88" s="248"/>
      <c r="W88" s="248"/>
      <c r="X88" s="248"/>
      <c r="Y88" s="248"/>
      <c r="Z88" s="250">
        <f t="shared" si="1"/>
        <v>0</v>
      </c>
      <c r="AA88" s="111"/>
      <c r="AB88" s="6"/>
      <c r="AC88" s="105"/>
      <c r="AD88" s="6"/>
      <c r="AE88" s="6"/>
      <c r="AF88" s="6"/>
      <c r="AG88" s="6"/>
      <c r="AH88" s="6"/>
      <c r="AI88" s="6"/>
      <c r="AJ88" s="6"/>
      <c r="AK88" s="6"/>
    </row>
    <row r="89" spans="1:37" ht="15.75" customHeight="1">
      <c r="A89" s="59">
        <v>15</v>
      </c>
      <c r="B89" s="665" t="s">
        <v>418</v>
      </c>
      <c r="C89" s="180" t="s">
        <v>419</v>
      </c>
      <c r="D89" s="182" t="s">
        <v>413</v>
      </c>
      <c r="E89" s="190" t="s">
        <v>420</v>
      </c>
      <c r="F89" s="33" t="s">
        <v>161</v>
      </c>
      <c r="G89" s="390" t="s">
        <v>436</v>
      </c>
      <c r="H89" s="108"/>
      <c r="I89" s="109"/>
      <c r="J89" s="109"/>
      <c r="K89" s="109"/>
      <c r="L89" s="109"/>
      <c r="M89" s="109"/>
      <c r="N89" s="109"/>
      <c r="O89" s="109"/>
      <c r="P89" s="109"/>
      <c r="Q89" s="109"/>
      <c r="R89" s="252"/>
      <c r="S89" s="248"/>
      <c r="T89" s="248"/>
      <c r="U89" s="248"/>
      <c r="V89" s="248"/>
      <c r="W89" s="248"/>
      <c r="X89" s="248"/>
      <c r="Y89" s="248"/>
      <c r="Z89" s="250">
        <f t="shared" si="1"/>
        <v>0</v>
      </c>
      <c r="AA89" s="111"/>
      <c r="AB89" s="6"/>
      <c r="AC89" s="105"/>
      <c r="AD89" s="6"/>
      <c r="AE89" s="6"/>
      <c r="AF89" s="6"/>
      <c r="AG89" s="6"/>
      <c r="AH89" s="6"/>
      <c r="AI89" s="6"/>
      <c r="AJ89" s="6"/>
      <c r="AK89" s="6"/>
    </row>
    <row r="90" spans="1:37" ht="15.75" customHeight="1">
      <c r="A90" s="59">
        <v>16</v>
      </c>
      <c r="B90" s="665" t="s">
        <v>421</v>
      </c>
      <c r="C90" s="180" t="s">
        <v>422</v>
      </c>
      <c r="D90" s="217" t="s">
        <v>339</v>
      </c>
      <c r="E90" s="190" t="s">
        <v>423</v>
      </c>
      <c r="F90" s="190" t="s">
        <v>161</v>
      </c>
      <c r="G90" s="390" t="s">
        <v>436</v>
      </c>
      <c r="H90" s="108"/>
      <c r="I90" s="109"/>
      <c r="J90" s="109"/>
      <c r="K90" s="109"/>
      <c r="L90" s="109"/>
      <c r="M90" s="109"/>
      <c r="N90" s="109"/>
      <c r="O90" s="109"/>
      <c r="P90" s="109"/>
      <c r="Q90" s="109"/>
      <c r="R90" s="252"/>
      <c r="S90" s="248"/>
      <c r="T90" s="248"/>
      <c r="U90" s="248"/>
      <c r="V90" s="248"/>
      <c r="W90" s="248"/>
      <c r="X90" s="248"/>
      <c r="Y90" s="248"/>
      <c r="Z90" s="250">
        <f t="shared" si="1"/>
        <v>0</v>
      </c>
      <c r="AA90" s="111"/>
      <c r="AB90" s="6"/>
      <c r="AC90" s="105"/>
      <c r="AD90" s="6"/>
      <c r="AE90" s="6"/>
      <c r="AF90" s="6"/>
      <c r="AG90" s="6"/>
      <c r="AH90" s="6"/>
      <c r="AI90" s="6"/>
      <c r="AJ90" s="6"/>
      <c r="AK90" s="6"/>
    </row>
    <row r="91" spans="1:37" ht="15.75" customHeight="1">
      <c r="A91" s="59">
        <v>17</v>
      </c>
      <c r="B91" s="665" t="s">
        <v>424</v>
      </c>
      <c r="C91" s="180" t="s">
        <v>425</v>
      </c>
      <c r="D91" s="217" t="s">
        <v>426</v>
      </c>
      <c r="E91" s="190" t="s">
        <v>267</v>
      </c>
      <c r="F91" s="190" t="s">
        <v>161</v>
      </c>
      <c r="G91" s="390" t="s">
        <v>436</v>
      </c>
      <c r="H91" s="108"/>
      <c r="I91" s="109"/>
      <c r="J91" s="109"/>
      <c r="K91" s="109"/>
      <c r="L91" s="109"/>
      <c r="M91" s="109"/>
      <c r="N91" s="109"/>
      <c r="O91" s="109"/>
      <c r="P91" s="109"/>
      <c r="Q91" s="109"/>
      <c r="R91" s="252"/>
      <c r="S91" s="248"/>
      <c r="T91" s="248"/>
      <c r="U91" s="248"/>
      <c r="V91" s="248"/>
      <c r="W91" s="248"/>
      <c r="X91" s="248"/>
      <c r="Y91" s="248"/>
      <c r="Z91" s="250">
        <f t="shared" si="1"/>
        <v>0</v>
      </c>
      <c r="AA91" s="111"/>
      <c r="AB91" s="6"/>
      <c r="AC91" s="105"/>
      <c r="AD91" s="6"/>
      <c r="AE91" s="6"/>
      <c r="AF91" s="6"/>
      <c r="AG91" s="6"/>
      <c r="AH91" s="6"/>
      <c r="AI91" s="6"/>
      <c r="AJ91" s="6"/>
      <c r="AK91" s="6"/>
    </row>
    <row r="92" spans="1:37" ht="15.75" customHeight="1">
      <c r="A92" s="59">
        <v>18</v>
      </c>
      <c r="B92" s="665" t="s">
        <v>427</v>
      </c>
      <c r="C92" s="180" t="s">
        <v>428</v>
      </c>
      <c r="D92" s="217" t="s">
        <v>367</v>
      </c>
      <c r="E92" s="190" t="s">
        <v>429</v>
      </c>
      <c r="F92" s="190" t="s">
        <v>161</v>
      </c>
      <c r="G92" s="390" t="s">
        <v>436</v>
      </c>
      <c r="H92" s="108"/>
      <c r="I92" s="109"/>
      <c r="J92" s="109"/>
      <c r="K92" s="109"/>
      <c r="L92" s="109"/>
      <c r="M92" s="109"/>
      <c r="N92" s="109"/>
      <c r="O92" s="109"/>
      <c r="P92" s="109"/>
      <c r="Q92" s="109"/>
      <c r="R92" s="252"/>
      <c r="S92" s="248"/>
      <c r="T92" s="248"/>
      <c r="U92" s="248"/>
      <c r="V92" s="248"/>
      <c r="W92" s="248"/>
      <c r="X92" s="622"/>
      <c r="Y92" s="248"/>
      <c r="Z92" s="250">
        <f t="shared" si="1"/>
        <v>0</v>
      </c>
      <c r="AA92" s="111"/>
      <c r="AB92" s="6"/>
      <c r="AC92" s="105"/>
      <c r="AD92" s="6"/>
      <c r="AE92" s="6"/>
      <c r="AF92" s="6"/>
      <c r="AG92" s="6"/>
      <c r="AH92" s="6"/>
      <c r="AI92" s="6"/>
      <c r="AJ92" s="6"/>
      <c r="AK92" s="6"/>
    </row>
    <row r="93" spans="1:37" ht="15.75" customHeight="1">
      <c r="A93" s="59">
        <v>19</v>
      </c>
      <c r="B93" s="665" t="s">
        <v>430</v>
      </c>
      <c r="C93" s="180" t="s">
        <v>431</v>
      </c>
      <c r="D93" s="217" t="s">
        <v>432</v>
      </c>
      <c r="E93" s="190" t="s">
        <v>433</v>
      </c>
      <c r="F93" s="190" t="s">
        <v>161</v>
      </c>
      <c r="G93" s="390" t="s">
        <v>436</v>
      </c>
      <c r="H93" s="108"/>
      <c r="I93" s="109"/>
      <c r="J93" s="109"/>
      <c r="K93" s="109"/>
      <c r="L93" s="109"/>
      <c r="M93" s="109"/>
      <c r="N93" s="109"/>
      <c r="O93" s="109"/>
      <c r="P93" s="109"/>
      <c r="Q93" s="109"/>
      <c r="R93" s="252"/>
      <c r="S93" s="248"/>
      <c r="T93" s="248"/>
      <c r="U93" s="248"/>
      <c r="V93" s="248"/>
      <c r="W93" s="248"/>
      <c r="X93" s="248"/>
      <c r="Y93" s="248"/>
      <c r="Z93" s="250">
        <f t="shared" si="1"/>
        <v>0</v>
      </c>
      <c r="AA93" s="111"/>
      <c r="AB93" s="114"/>
      <c r="AC93" s="105"/>
      <c r="AD93" s="6"/>
      <c r="AE93" s="6"/>
      <c r="AF93" s="6"/>
      <c r="AG93" s="6"/>
      <c r="AH93" s="6"/>
      <c r="AI93" s="6"/>
      <c r="AJ93" s="6"/>
      <c r="AK93" s="6"/>
    </row>
    <row r="94" spans="1:37" ht="15.75" customHeight="1">
      <c r="A94" s="32"/>
      <c r="B94" s="190"/>
      <c r="C94" s="180"/>
      <c r="D94" s="217"/>
      <c r="E94" s="190"/>
      <c r="F94" s="190"/>
      <c r="G94" s="390"/>
      <c r="H94" s="108"/>
      <c r="I94" s="109"/>
      <c r="J94" s="109"/>
      <c r="K94" s="109"/>
      <c r="L94" s="109"/>
      <c r="M94" s="109"/>
      <c r="N94" s="109"/>
      <c r="O94" s="109"/>
      <c r="P94" s="109"/>
      <c r="Q94" s="109"/>
      <c r="R94" s="252"/>
      <c r="S94" s="248"/>
      <c r="T94" s="248"/>
      <c r="U94" s="555"/>
      <c r="V94" s="248"/>
      <c r="W94" s="248"/>
      <c r="X94" s="248"/>
      <c r="Y94" s="248"/>
      <c r="Z94" s="250"/>
      <c r="AA94" s="111"/>
      <c r="AB94" s="6"/>
      <c r="AC94" s="105"/>
      <c r="AD94" s="6"/>
      <c r="AE94" s="6"/>
      <c r="AF94" s="6"/>
      <c r="AG94" s="6"/>
      <c r="AH94" s="6"/>
      <c r="AI94" s="6"/>
      <c r="AJ94" s="6"/>
      <c r="AK94" s="6"/>
    </row>
    <row r="95" spans="1:37" ht="15.75" customHeight="1">
      <c r="A95" s="32"/>
      <c r="B95" s="274"/>
      <c r="C95" s="276"/>
      <c r="D95" s="278"/>
      <c r="E95" s="358"/>
      <c r="F95" s="387"/>
      <c r="G95" s="391"/>
      <c r="H95" s="108"/>
      <c r="I95" s="109"/>
      <c r="J95" s="109"/>
      <c r="K95" s="109"/>
      <c r="L95" s="109"/>
      <c r="M95" s="109"/>
      <c r="N95" s="109"/>
      <c r="O95" s="109"/>
      <c r="P95" s="109"/>
      <c r="Q95" s="109"/>
      <c r="R95" s="621"/>
      <c r="S95" s="248"/>
      <c r="T95" s="248"/>
      <c r="U95" s="555"/>
      <c r="V95" s="248"/>
      <c r="W95" s="555"/>
      <c r="X95" s="248"/>
      <c r="Y95" s="248"/>
      <c r="Z95" s="250"/>
      <c r="AA95" s="111"/>
      <c r="AB95" s="6"/>
      <c r="AC95" s="105"/>
      <c r="AD95" s="6"/>
      <c r="AE95" s="6"/>
      <c r="AF95" s="6"/>
      <c r="AG95" s="6"/>
      <c r="AH95" s="6"/>
      <c r="AI95" s="6"/>
      <c r="AJ95" s="6"/>
      <c r="AK95" s="6"/>
    </row>
    <row r="96" spans="1:37" ht="15.75" customHeight="1">
      <c r="A96" s="65"/>
      <c r="B96" s="276"/>
      <c r="C96" s="277"/>
      <c r="D96" s="278"/>
      <c r="E96" s="279"/>
      <c r="F96" s="279"/>
      <c r="G96" s="297"/>
      <c r="H96" s="298"/>
      <c r="I96" s="127"/>
      <c r="J96" s="127"/>
      <c r="K96" s="127"/>
      <c r="L96" s="127"/>
      <c r="M96" s="127"/>
      <c r="N96" s="129"/>
      <c r="O96" s="129"/>
      <c r="P96" s="129"/>
      <c r="Q96" s="110"/>
      <c r="R96" s="361"/>
      <c r="S96" s="362"/>
      <c r="T96" s="362"/>
      <c r="U96" s="362"/>
      <c r="V96" s="362"/>
      <c r="W96" s="362"/>
      <c r="X96" s="362"/>
      <c r="Y96" s="362"/>
      <c r="Z96" s="250"/>
      <c r="AA96" s="287"/>
      <c r="AB96" s="62"/>
      <c r="AC96" s="105"/>
      <c r="AD96" s="6"/>
      <c r="AE96" s="62"/>
      <c r="AF96" s="62"/>
      <c r="AG96" s="62"/>
      <c r="AH96" s="62"/>
      <c r="AI96" s="62"/>
      <c r="AJ96" s="62"/>
      <c r="AK96" s="62"/>
    </row>
    <row r="97" spans="1:37" ht="15.75" customHeight="1">
      <c r="A97" s="65"/>
      <c r="B97" s="276"/>
      <c r="C97" s="277"/>
      <c r="D97" s="278"/>
      <c r="E97" s="279"/>
      <c r="F97" s="279"/>
      <c r="G97" s="297"/>
      <c r="H97" s="298"/>
      <c r="I97" s="127"/>
      <c r="J97" s="127"/>
      <c r="K97" s="127"/>
      <c r="L97" s="127"/>
      <c r="M97" s="127"/>
      <c r="N97" s="129"/>
      <c r="O97" s="129"/>
      <c r="P97" s="129"/>
      <c r="Q97" s="110"/>
      <c r="R97" s="351"/>
      <c r="S97" s="351"/>
      <c r="T97" s="351"/>
      <c r="U97" s="351"/>
      <c r="V97" s="351"/>
      <c r="W97" s="351"/>
      <c r="X97" s="352"/>
      <c r="Y97" s="353"/>
      <c r="Z97" s="250"/>
      <c r="AA97" s="287"/>
      <c r="AB97" s="62"/>
      <c r="AC97" s="105"/>
      <c r="AD97" s="6"/>
      <c r="AE97" s="62"/>
      <c r="AF97" s="62"/>
      <c r="AG97" s="62"/>
      <c r="AH97" s="62"/>
      <c r="AI97" s="62"/>
      <c r="AJ97" s="62"/>
      <c r="AK97" s="62"/>
    </row>
    <row r="98" spans="1:37" ht="15.75" customHeight="1">
      <c r="A98" s="65"/>
      <c r="B98" s="276"/>
      <c r="C98" s="277"/>
      <c r="D98" s="278"/>
      <c r="E98" s="279"/>
      <c r="F98" s="279"/>
      <c r="G98" s="297"/>
      <c r="H98" s="298"/>
      <c r="I98" s="127"/>
      <c r="J98" s="127"/>
      <c r="K98" s="127"/>
      <c r="L98" s="127"/>
      <c r="M98" s="127"/>
      <c r="N98" s="129"/>
      <c r="O98" s="129"/>
      <c r="P98" s="129"/>
      <c r="Q98" s="110"/>
      <c r="R98" s="351"/>
      <c r="S98" s="351"/>
      <c r="T98" s="351"/>
      <c r="U98" s="351"/>
      <c r="V98" s="351"/>
      <c r="W98" s="351"/>
      <c r="X98" s="352"/>
      <c r="Y98" s="353"/>
      <c r="Z98" s="250"/>
      <c r="AA98" s="287"/>
      <c r="AB98" s="62"/>
      <c r="AC98" s="105"/>
      <c r="AD98" s="6"/>
      <c r="AE98" s="62"/>
      <c r="AF98" s="62"/>
      <c r="AG98" s="62"/>
      <c r="AH98" s="62"/>
      <c r="AI98" s="62"/>
      <c r="AJ98" s="62"/>
      <c r="AK98" s="62"/>
    </row>
    <row r="99" spans="1:37" ht="15.75" customHeight="1" thickBot="1">
      <c r="A99" s="70"/>
      <c r="B99" s="71"/>
      <c r="C99" s="72"/>
      <c r="D99" s="73"/>
      <c r="E99" s="74"/>
      <c r="F99" s="74"/>
      <c r="G99" s="296"/>
      <c r="H99" s="141"/>
      <c r="I99" s="142"/>
      <c r="J99" s="142"/>
      <c r="K99" s="142"/>
      <c r="L99" s="142"/>
      <c r="M99" s="142"/>
      <c r="N99" s="143"/>
      <c r="O99" s="143"/>
      <c r="P99" s="143"/>
      <c r="Q99" s="367"/>
      <c r="R99" s="354" t="s">
        <v>28</v>
      </c>
      <c r="S99" s="354" t="s">
        <v>28</v>
      </c>
      <c r="T99" s="354" t="s">
        <v>28</v>
      </c>
      <c r="U99" s="354" t="s">
        <v>28</v>
      </c>
      <c r="V99" s="354" t="s">
        <v>28</v>
      </c>
      <c r="W99" s="354" t="s">
        <v>28</v>
      </c>
      <c r="X99" s="355" t="s">
        <v>28</v>
      </c>
      <c r="Y99" s="356" t="s">
        <v>28</v>
      </c>
      <c r="Z99" s="251"/>
      <c r="AA99" s="230"/>
      <c r="AB99" s="62"/>
      <c r="AC99" s="105"/>
      <c r="AD99" s="6"/>
      <c r="AE99" s="62"/>
      <c r="AF99" s="62"/>
      <c r="AG99" s="62"/>
      <c r="AH99" s="62"/>
      <c r="AI99" s="62"/>
      <c r="AJ99" s="62"/>
      <c r="AK99" s="62"/>
    </row>
    <row r="100" spans="1:37" ht="15.75" customHeight="1">
      <c r="A100" s="85"/>
      <c r="B100" s="63"/>
      <c r="C100" s="81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4"/>
      <c r="S100" s="4"/>
      <c r="T100" s="4"/>
      <c r="U100" s="4"/>
      <c r="V100" s="4"/>
      <c r="W100" s="4"/>
      <c r="X100" s="4"/>
      <c r="Y100" s="4"/>
      <c r="Z100" s="140"/>
      <c r="AA100" s="6"/>
      <c r="AB100" s="62"/>
      <c r="AC100" s="105"/>
      <c r="AD100" s="6"/>
      <c r="AE100" s="62"/>
      <c r="AF100" s="62"/>
      <c r="AG100" s="62"/>
      <c r="AH100" s="62"/>
      <c r="AI100" s="62"/>
      <c r="AJ100" s="62"/>
      <c r="AK100" s="62"/>
    </row>
    <row r="101" spans="1:37" ht="15.75" customHeight="1">
      <c r="A101" s="85"/>
      <c r="B101" s="63"/>
      <c r="C101" s="81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4"/>
      <c r="S101" s="4"/>
      <c r="T101" s="4"/>
      <c r="U101" s="4"/>
      <c r="V101" s="4"/>
      <c r="W101" s="4"/>
      <c r="X101" s="4"/>
      <c r="Y101" s="4"/>
      <c r="Z101" s="140"/>
      <c r="AA101" s="6"/>
      <c r="AB101" s="62"/>
      <c r="AC101" s="105"/>
      <c r="AD101" s="6"/>
      <c r="AE101" s="62"/>
      <c r="AF101" s="62"/>
      <c r="AG101" s="62"/>
      <c r="AH101" s="62"/>
      <c r="AI101" s="62"/>
      <c r="AJ101" s="62"/>
      <c r="AK101" s="62"/>
    </row>
    <row r="102" spans="1:37" ht="15.75" customHeight="1">
      <c r="A102" s="85"/>
      <c r="B102" s="63"/>
      <c r="C102" s="81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4"/>
      <c r="S102" s="4"/>
      <c r="T102" s="4"/>
      <c r="U102" s="4"/>
      <c r="V102" s="4"/>
      <c r="W102" s="4"/>
      <c r="X102" s="4"/>
      <c r="Y102" s="4"/>
      <c r="Z102" s="140"/>
      <c r="AA102" s="6"/>
      <c r="AB102" s="62"/>
      <c r="AC102" s="105"/>
      <c r="AD102" s="6"/>
      <c r="AE102" s="62"/>
      <c r="AF102" s="62"/>
      <c r="AG102" s="62"/>
      <c r="AH102" s="62"/>
      <c r="AI102" s="62"/>
      <c r="AJ102" s="62"/>
      <c r="AK102" s="62"/>
    </row>
    <row r="103" spans="1:37" ht="15.75" customHeight="1">
      <c r="A103" s="85"/>
      <c r="B103" s="63"/>
      <c r="C103" s="81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4"/>
      <c r="S103" s="4"/>
      <c r="T103" s="4"/>
      <c r="U103" s="4"/>
      <c r="V103" s="4"/>
      <c r="W103" s="4"/>
      <c r="X103" s="4"/>
      <c r="Y103" s="4"/>
      <c r="Z103" s="140"/>
      <c r="AA103" s="6"/>
      <c r="AB103" s="62"/>
      <c r="AC103" s="105"/>
      <c r="AD103" s="6"/>
      <c r="AE103" s="62"/>
      <c r="AF103" s="62"/>
      <c r="AG103" s="62"/>
      <c r="AH103" s="62"/>
      <c r="AI103" s="62"/>
      <c r="AJ103" s="62"/>
      <c r="AK103" s="62"/>
    </row>
    <row r="104" spans="1:37" ht="15.75" customHeight="1">
      <c r="A104" s="85"/>
      <c r="B104" s="63"/>
      <c r="C104" s="81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4"/>
      <c r="S104" s="4"/>
      <c r="T104" s="4"/>
      <c r="U104" s="4"/>
      <c r="V104" s="4"/>
      <c r="W104" s="4"/>
      <c r="X104" s="4"/>
      <c r="Y104" s="4"/>
      <c r="Z104" s="140"/>
      <c r="AA104" s="6"/>
      <c r="AB104" s="62"/>
      <c r="AC104" s="105"/>
      <c r="AD104" s="6"/>
      <c r="AE104" s="62"/>
      <c r="AF104" s="62"/>
      <c r="AG104" s="62"/>
      <c r="AH104" s="62"/>
      <c r="AI104" s="62"/>
      <c r="AJ104" s="62"/>
      <c r="AK104" s="62"/>
    </row>
    <row r="105" spans="1:37" ht="15.75" customHeight="1">
      <c r="A105" s="85"/>
      <c r="B105" s="63"/>
      <c r="C105" s="81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4"/>
      <c r="S105" s="4"/>
      <c r="T105" s="4"/>
      <c r="U105" s="4"/>
      <c r="V105" s="4"/>
      <c r="W105" s="4"/>
      <c r="X105" s="4"/>
      <c r="Y105" s="4"/>
      <c r="Z105" s="140"/>
      <c r="AA105" s="6"/>
      <c r="AB105" s="62"/>
      <c r="AC105" s="105"/>
      <c r="AD105" s="6"/>
      <c r="AE105" s="62"/>
      <c r="AF105" s="62"/>
      <c r="AG105" s="62"/>
      <c r="AH105" s="62"/>
      <c r="AI105" s="62"/>
      <c r="AJ105" s="62"/>
      <c r="AK105" s="62"/>
    </row>
    <row r="106" spans="1:37" ht="15.75" customHeight="1">
      <c r="A106" s="85"/>
      <c r="B106" s="63"/>
      <c r="C106" s="81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4"/>
      <c r="S106" s="4"/>
      <c r="T106" s="4"/>
      <c r="U106" s="4"/>
      <c r="V106" s="4"/>
      <c r="W106" s="4"/>
      <c r="X106" s="4"/>
      <c r="Y106" s="4"/>
      <c r="Z106" s="140"/>
      <c r="AA106" s="6"/>
      <c r="AB106" s="62"/>
      <c r="AC106" s="105"/>
      <c r="AD106" s="6"/>
      <c r="AE106" s="62"/>
      <c r="AF106" s="62"/>
      <c r="AG106" s="62"/>
      <c r="AH106" s="62"/>
      <c r="AI106" s="62"/>
      <c r="AJ106" s="62"/>
      <c r="AK106" s="62"/>
    </row>
    <row r="107" spans="1:37" ht="15.75" customHeight="1">
      <c r="A107" s="85"/>
      <c r="B107" s="63"/>
      <c r="C107" s="81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4"/>
      <c r="S107" s="4"/>
      <c r="T107" s="4"/>
      <c r="U107" s="4"/>
      <c r="V107" s="4"/>
      <c r="W107" s="4"/>
      <c r="X107" s="4"/>
      <c r="Y107" s="4"/>
      <c r="Z107" s="140"/>
      <c r="AA107" s="6"/>
      <c r="AB107" s="62"/>
      <c r="AC107" s="105"/>
      <c r="AD107" s="6"/>
      <c r="AE107" s="62"/>
      <c r="AF107" s="62"/>
      <c r="AG107" s="62"/>
      <c r="AH107" s="62"/>
      <c r="AI107" s="62"/>
      <c r="AJ107" s="62"/>
      <c r="AK107" s="62"/>
    </row>
    <row r="108" spans="1:37" ht="15.75" customHeight="1">
      <c r="A108" s="85"/>
      <c r="B108" s="63"/>
      <c r="C108" s="81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4"/>
      <c r="S108" s="4"/>
      <c r="T108" s="4"/>
      <c r="U108" s="4"/>
      <c r="V108" s="4"/>
      <c r="W108" s="4"/>
      <c r="X108" s="4"/>
      <c r="Y108" s="4"/>
      <c r="Z108" s="140"/>
      <c r="AA108" s="6"/>
      <c r="AB108" s="62"/>
      <c r="AC108" s="105"/>
      <c r="AD108" s="6"/>
      <c r="AE108" s="62"/>
      <c r="AF108" s="62"/>
      <c r="AG108" s="62"/>
      <c r="AH108" s="62"/>
      <c r="AI108" s="62"/>
      <c r="AJ108" s="62"/>
      <c r="AK108" s="62"/>
    </row>
    <row r="109" spans="1:37" ht="15.75" customHeight="1">
      <c r="A109" s="85"/>
      <c r="B109" s="63"/>
      <c r="C109" s="81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4"/>
      <c r="S109" s="4"/>
      <c r="T109" s="4"/>
      <c r="U109" s="4"/>
      <c r="V109" s="4"/>
      <c r="W109" s="4"/>
      <c r="X109" s="4"/>
      <c r="Y109" s="4"/>
      <c r="Z109" s="140"/>
      <c r="AA109" s="6"/>
      <c r="AB109" s="62"/>
      <c r="AC109" s="105"/>
      <c r="AD109" s="6"/>
      <c r="AE109" s="62"/>
      <c r="AF109" s="62"/>
      <c r="AG109" s="62"/>
      <c r="AH109" s="62"/>
      <c r="AI109" s="62"/>
      <c r="AJ109" s="62"/>
      <c r="AK109" s="62"/>
    </row>
    <row r="110" spans="1:37" ht="15.75" customHeight="1">
      <c r="A110" s="85"/>
      <c r="B110" s="63"/>
      <c r="C110" s="81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4"/>
      <c r="S110" s="4"/>
      <c r="T110" s="4"/>
      <c r="U110" s="4"/>
      <c r="V110" s="4"/>
      <c r="W110" s="4"/>
      <c r="X110" s="4"/>
      <c r="Y110" s="4"/>
      <c r="Z110" s="140"/>
      <c r="AA110" s="6"/>
      <c r="AB110" s="62"/>
      <c r="AC110" s="105"/>
      <c r="AD110" s="6"/>
      <c r="AE110" s="62"/>
      <c r="AF110" s="62"/>
      <c r="AG110" s="62"/>
      <c r="AH110" s="62"/>
      <c r="AI110" s="62"/>
      <c r="AJ110" s="62"/>
      <c r="AK110" s="62"/>
    </row>
    <row r="111" spans="1:37" ht="15.75" customHeight="1">
      <c r="A111" s="85"/>
      <c r="B111" s="63"/>
      <c r="C111" s="81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4"/>
      <c r="S111" s="4"/>
      <c r="T111" s="4"/>
      <c r="U111" s="4"/>
      <c r="V111" s="4"/>
      <c r="W111" s="4"/>
      <c r="X111" s="4"/>
      <c r="Y111" s="4"/>
      <c r="Z111" s="140"/>
      <c r="AA111" s="6"/>
      <c r="AB111" s="62"/>
      <c r="AC111" s="105"/>
      <c r="AD111" s="6"/>
      <c r="AE111" s="62"/>
      <c r="AF111" s="62"/>
      <c r="AG111" s="62"/>
      <c r="AH111" s="62"/>
      <c r="AI111" s="62"/>
      <c r="AJ111" s="62"/>
      <c r="AK111" s="62"/>
    </row>
    <row r="112" spans="1:37" ht="15.75" customHeight="1">
      <c r="A112" s="85"/>
      <c r="B112" s="63"/>
      <c r="C112" s="81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4"/>
      <c r="S112" s="4"/>
      <c r="T112" s="4"/>
      <c r="U112" s="4"/>
      <c r="V112" s="4"/>
      <c r="W112" s="4"/>
      <c r="X112" s="4"/>
      <c r="Y112" s="4"/>
      <c r="Z112" s="140"/>
      <c r="AA112" s="6"/>
      <c r="AB112" s="62"/>
      <c r="AC112" s="105"/>
      <c r="AD112" s="6"/>
      <c r="AE112" s="62"/>
      <c r="AF112" s="62"/>
      <c r="AG112" s="62"/>
      <c r="AH112" s="62"/>
      <c r="AI112" s="62"/>
      <c r="AJ112" s="62"/>
      <c r="AK112" s="62"/>
    </row>
    <row r="113" spans="1:37" ht="15.75" customHeight="1">
      <c r="A113" s="85"/>
      <c r="B113" s="63"/>
      <c r="C113" s="81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4"/>
      <c r="S113" s="4"/>
      <c r="T113" s="4"/>
      <c r="U113" s="4"/>
      <c r="V113" s="4"/>
      <c r="W113" s="4"/>
      <c r="X113" s="4"/>
      <c r="Y113" s="4"/>
      <c r="Z113" s="140"/>
      <c r="AA113" s="6"/>
      <c r="AB113" s="62"/>
      <c r="AC113" s="105"/>
      <c r="AD113" s="6"/>
      <c r="AE113" s="62"/>
      <c r="AF113" s="62"/>
      <c r="AG113" s="62"/>
      <c r="AH113" s="62"/>
      <c r="AI113" s="62"/>
      <c r="AJ113" s="62"/>
      <c r="AK113" s="62"/>
    </row>
    <row r="114" spans="1:37" ht="15.75" customHeight="1">
      <c r="A114" s="85"/>
      <c r="B114" s="63"/>
      <c r="C114" s="81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4"/>
      <c r="S114" s="4"/>
      <c r="T114" s="4"/>
      <c r="U114" s="4"/>
      <c r="V114" s="4"/>
      <c r="W114" s="4"/>
      <c r="X114" s="4"/>
      <c r="Y114" s="4"/>
      <c r="Z114" s="140"/>
      <c r="AA114" s="6"/>
      <c r="AB114" s="62"/>
      <c r="AC114" s="105"/>
      <c r="AD114" s="6"/>
      <c r="AE114" s="62"/>
      <c r="AF114" s="62"/>
      <c r="AG114" s="62"/>
      <c r="AH114" s="62"/>
      <c r="AI114" s="62"/>
      <c r="AJ114" s="62"/>
      <c r="AK114" s="62"/>
    </row>
    <row r="115" spans="1:37" ht="15.75" customHeight="1">
      <c r="A115" s="85"/>
      <c r="B115" s="63"/>
      <c r="C115" s="81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4"/>
      <c r="S115" s="4"/>
      <c r="T115" s="4"/>
      <c r="U115" s="4"/>
      <c r="V115" s="4"/>
      <c r="W115" s="4"/>
      <c r="X115" s="4"/>
      <c r="Y115" s="4"/>
      <c r="Z115" s="140"/>
      <c r="AA115" s="6"/>
      <c r="AB115" s="62"/>
      <c r="AC115" s="105"/>
      <c r="AD115" s="6"/>
      <c r="AE115" s="62"/>
      <c r="AF115" s="62"/>
      <c r="AG115" s="62"/>
      <c r="AH115" s="62"/>
      <c r="AI115" s="62"/>
      <c r="AJ115" s="62"/>
      <c r="AK115" s="62"/>
    </row>
    <row r="116" spans="1:37" ht="15.75" customHeight="1">
      <c r="A116" s="85"/>
      <c r="B116" s="63"/>
      <c r="C116" s="81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4"/>
      <c r="S116" s="4"/>
      <c r="T116" s="4"/>
      <c r="U116" s="4"/>
      <c r="V116" s="4"/>
      <c r="W116" s="4"/>
      <c r="X116" s="4"/>
      <c r="Y116" s="4"/>
      <c r="Z116" s="140"/>
      <c r="AA116" s="6"/>
      <c r="AB116" s="62"/>
      <c r="AC116" s="105"/>
      <c r="AD116" s="6"/>
      <c r="AE116" s="62"/>
      <c r="AF116" s="62"/>
      <c r="AG116" s="62"/>
      <c r="AH116" s="62"/>
      <c r="AI116" s="62"/>
      <c r="AJ116" s="62"/>
      <c r="AK116" s="62"/>
    </row>
    <row r="117" spans="1:37" ht="15.75" customHeight="1">
      <c r="A117" s="85"/>
      <c r="B117" s="63"/>
      <c r="C117" s="81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4"/>
      <c r="S117" s="4"/>
      <c r="T117" s="4"/>
      <c r="U117" s="4"/>
      <c r="V117" s="4"/>
      <c r="W117" s="4"/>
      <c r="X117" s="4"/>
      <c r="Y117" s="4"/>
      <c r="Z117" s="140"/>
      <c r="AA117" s="6"/>
      <c r="AB117" s="62"/>
      <c r="AC117" s="105"/>
      <c r="AD117" s="6"/>
      <c r="AE117" s="62"/>
      <c r="AF117" s="62"/>
      <c r="AG117" s="62"/>
      <c r="AH117" s="62"/>
      <c r="AI117" s="62"/>
      <c r="AJ117" s="62"/>
      <c r="AK117" s="62"/>
    </row>
    <row r="118" spans="1:37" ht="15.75" customHeight="1">
      <c r="A118" s="85"/>
      <c r="B118" s="63"/>
      <c r="C118" s="81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4"/>
      <c r="S118" s="4"/>
      <c r="T118" s="4"/>
      <c r="U118" s="4"/>
      <c r="V118" s="4"/>
      <c r="W118" s="4"/>
      <c r="X118" s="4"/>
      <c r="Y118" s="4"/>
      <c r="Z118" s="140"/>
      <c r="AA118" s="6"/>
      <c r="AB118" s="62"/>
      <c r="AC118" s="105"/>
      <c r="AD118" s="6"/>
      <c r="AE118" s="62"/>
      <c r="AF118" s="62"/>
      <c r="AG118" s="62"/>
      <c r="AH118" s="62"/>
      <c r="AI118" s="62"/>
      <c r="AJ118" s="62"/>
      <c r="AK118" s="62"/>
    </row>
    <row r="119" spans="1:37" ht="15.75" customHeight="1">
      <c r="A119" s="85"/>
      <c r="B119" s="63"/>
      <c r="C119" s="81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4"/>
      <c r="S119" s="4"/>
      <c r="T119" s="4"/>
      <c r="U119" s="4"/>
      <c r="V119" s="4"/>
      <c r="W119" s="4"/>
      <c r="X119" s="4"/>
      <c r="Y119" s="4"/>
      <c r="Z119" s="140"/>
      <c r="AA119" s="6"/>
      <c r="AB119" s="62"/>
      <c r="AC119" s="105"/>
      <c r="AD119" s="6"/>
      <c r="AE119" s="62"/>
      <c r="AF119" s="62"/>
      <c r="AG119" s="62"/>
      <c r="AH119" s="62"/>
      <c r="AI119" s="62"/>
      <c r="AJ119" s="62"/>
      <c r="AK119" s="62"/>
    </row>
    <row r="120" spans="1:37" ht="15.75" customHeight="1">
      <c r="A120" s="85"/>
      <c r="B120" s="63"/>
      <c r="C120" s="81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4"/>
      <c r="S120" s="4"/>
      <c r="T120" s="4"/>
      <c r="U120" s="4"/>
      <c r="V120" s="4"/>
      <c r="W120" s="4"/>
      <c r="X120" s="4"/>
      <c r="Y120" s="4"/>
      <c r="Z120" s="140"/>
      <c r="AA120" s="6"/>
      <c r="AB120" s="62"/>
      <c r="AC120" s="105"/>
      <c r="AD120" s="6"/>
      <c r="AE120" s="62"/>
      <c r="AF120" s="62"/>
      <c r="AG120" s="62"/>
      <c r="AH120" s="62"/>
      <c r="AI120" s="62"/>
      <c r="AJ120" s="62"/>
      <c r="AK120" s="62"/>
    </row>
    <row r="121" spans="1:37" ht="15.75" customHeight="1">
      <c r="A121" s="85"/>
      <c r="B121" s="63"/>
      <c r="C121" s="81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4"/>
      <c r="S121" s="4"/>
      <c r="T121" s="4"/>
      <c r="U121" s="4"/>
      <c r="V121" s="4"/>
      <c r="W121" s="4"/>
      <c r="X121" s="4"/>
      <c r="Y121" s="4"/>
      <c r="Z121" s="140"/>
      <c r="AA121" s="6"/>
      <c r="AB121" s="62"/>
      <c r="AC121" s="105"/>
      <c r="AD121" s="6"/>
      <c r="AE121" s="62"/>
      <c r="AF121" s="62"/>
      <c r="AG121" s="62"/>
      <c r="AH121" s="62"/>
      <c r="AI121" s="62"/>
      <c r="AJ121" s="62"/>
      <c r="AK121" s="62"/>
    </row>
    <row r="122" spans="1:37" ht="15.75" customHeight="1">
      <c r="A122" s="85"/>
      <c r="B122" s="63"/>
      <c r="C122" s="81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4"/>
      <c r="S122" s="4"/>
      <c r="T122" s="4"/>
      <c r="U122" s="4"/>
      <c r="V122" s="4"/>
      <c r="W122" s="4"/>
      <c r="X122" s="4"/>
      <c r="Y122" s="4"/>
      <c r="Z122" s="140"/>
      <c r="AA122" s="6"/>
      <c r="AB122" s="62"/>
      <c r="AC122" s="105"/>
      <c r="AD122" s="6"/>
      <c r="AE122" s="62"/>
      <c r="AF122" s="62"/>
      <c r="AG122" s="62"/>
      <c r="AH122" s="62"/>
      <c r="AI122" s="62"/>
      <c r="AJ122" s="62"/>
      <c r="AK122" s="62"/>
    </row>
    <row r="123" spans="1:37" ht="15.75" customHeight="1">
      <c r="A123" s="85"/>
      <c r="B123" s="63"/>
      <c r="C123" s="81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4"/>
      <c r="S123" s="4"/>
      <c r="T123" s="4"/>
      <c r="U123" s="4"/>
      <c r="V123" s="4"/>
      <c r="W123" s="4"/>
      <c r="X123" s="4"/>
      <c r="Y123" s="4"/>
      <c r="Z123" s="140"/>
      <c r="AA123" s="6"/>
      <c r="AB123" s="62"/>
      <c r="AC123" s="105"/>
      <c r="AD123" s="6"/>
      <c r="AE123" s="62"/>
      <c r="AF123" s="62"/>
      <c r="AG123" s="62"/>
      <c r="AH123" s="62"/>
      <c r="AI123" s="62"/>
      <c r="AJ123" s="62"/>
      <c r="AK123" s="62"/>
    </row>
    <row r="124" spans="1:37" ht="15.75" customHeight="1">
      <c r="A124" s="85"/>
      <c r="B124" s="63"/>
      <c r="C124" s="81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4"/>
      <c r="S124" s="4"/>
      <c r="T124" s="4"/>
      <c r="U124" s="4"/>
      <c r="V124" s="4"/>
      <c r="W124" s="4"/>
      <c r="X124" s="4"/>
      <c r="Y124" s="4"/>
      <c r="Z124" s="140"/>
      <c r="AA124" s="6"/>
      <c r="AB124" s="62"/>
      <c r="AC124" s="105"/>
      <c r="AD124" s="6"/>
      <c r="AE124" s="62"/>
      <c r="AF124" s="62"/>
      <c r="AG124" s="62"/>
      <c r="AH124" s="62"/>
      <c r="AI124" s="62"/>
      <c r="AJ124" s="62"/>
      <c r="AK124" s="62"/>
    </row>
    <row r="125" spans="1:37" ht="15.75" customHeight="1">
      <c r="A125" s="85"/>
      <c r="B125" s="63"/>
      <c r="C125" s="81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4"/>
      <c r="S125" s="4"/>
      <c r="T125" s="4"/>
      <c r="U125" s="4"/>
      <c r="V125" s="4"/>
      <c r="W125" s="4"/>
      <c r="X125" s="4"/>
      <c r="Y125" s="4"/>
      <c r="Z125" s="140"/>
      <c r="AA125" s="6"/>
      <c r="AB125" s="62"/>
      <c r="AC125" s="105"/>
      <c r="AD125" s="6"/>
      <c r="AE125" s="62"/>
      <c r="AF125" s="62"/>
      <c r="AG125" s="62"/>
      <c r="AH125" s="62"/>
      <c r="AI125" s="62"/>
      <c r="AJ125" s="62"/>
      <c r="AK125" s="62"/>
    </row>
    <row r="126" spans="1:37" ht="15.75" customHeight="1">
      <c r="A126" s="85"/>
      <c r="B126" s="63"/>
      <c r="C126" s="81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4"/>
      <c r="S126" s="4"/>
      <c r="T126" s="4"/>
      <c r="U126" s="4"/>
      <c r="V126" s="4"/>
      <c r="W126" s="4"/>
      <c r="X126" s="4"/>
      <c r="Y126" s="4"/>
      <c r="Z126" s="140"/>
      <c r="AA126" s="6"/>
      <c r="AB126" s="62"/>
      <c r="AC126" s="105"/>
      <c r="AD126" s="6"/>
      <c r="AE126" s="62"/>
      <c r="AF126" s="62"/>
      <c r="AG126" s="62"/>
      <c r="AH126" s="62"/>
      <c r="AI126" s="62"/>
      <c r="AJ126" s="62"/>
      <c r="AK126" s="62"/>
    </row>
    <row r="127" spans="1:37" ht="15.75" customHeight="1">
      <c r="A127" s="85"/>
      <c r="B127" s="63"/>
      <c r="C127" s="81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4"/>
      <c r="S127" s="4"/>
      <c r="T127" s="4"/>
      <c r="U127" s="4"/>
      <c r="V127" s="4"/>
      <c r="W127" s="4"/>
      <c r="X127" s="4"/>
      <c r="Y127" s="4"/>
      <c r="Z127" s="140"/>
      <c r="AA127" s="6"/>
      <c r="AB127" s="62"/>
      <c r="AC127" s="105"/>
      <c r="AD127" s="6"/>
      <c r="AE127" s="62"/>
      <c r="AF127" s="62"/>
      <c r="AG127" s="62"/>
      <c r="AH127" s="62"/>
      <c r="AI127" s="62"/>
      <c r="AJ127" s="62"/>
      <c r="AK127" s="62"/>
    </row>
    <row r="128" spans="1:37" ht="15.75" customHeight="1">
      <c r="A128" s="85"/>
      <c r="B128" s="63"/>
      <c r="C128" s="81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4"/>
      <c r="S128" s="4"/>
      <c r="T128" s="4"/>
      <c r="U128" s="4"/>
      <c r="V128" s="4"/>
      <c r="W128" s="4"/>
      <c r="X128" s="4"/>
      <c r="Y128" s="4"/>
      <c r="Z128" s="140"/>
      <c r="AA128" s="6"/>
      <c r="AB128" s="62"/>
      <c r="AC128" s="105"/>
      <c r="AD128" s="6"/>
      <c r="AE128" s="62"/>
      <c r="AF128" s="62"/>
      <c r="AG128" s="62"/>
      <c r="AH128" s="62"/>
      <c r="AI128" s="62"/>
      <c r="AJ128" s="62"/>
      <c r="AK128" s="62"/>
    </row>
    <row r="129" spans="1:37" ht="15.75" customHeight="1">
      <c r="A129" s="85"/>
      <c r="B129" s="63"/>
      <c r="C129" s="81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4"/>
      <c r="S129" s="4"/>
      <c r="T129" s="4"/>
      <c r="U129" s="4"/>
      <c r="V129" s="4"/>
      <c r="W129" s="4"/>
      <c r="X129" s="4"/>
      <c r="Y129" s="4"/>
      <c r="Z129" s="140"/>
      <c r="AA129" s="6"/>
      <c r="AB129" s="62"/>
      <c r="AC129" s="105"/>
      <c r="AD129" s="6"/>
      <c r="AE129" s="62"/>
      <c r="AF129" s="62"/>
      <c r="AG129" s="62"/>
      <c r="AH129" s="62"/>
      <c r="AI129" s="62"/>
      <c r="AJ129" s="62"/>
      <c r="AK129" s="62"/>
    </row>
    <row r="130" spans="1:37" ht="15.75" customHeight="1">
      <c r="A130" s="85"/>
      <c r="B130" s="63"/>
      <c r="C130" s="81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4"/>
      <c r="S130" s="4"/>
      <c r="T130" s="4"/>
      <c r="U130" s="4"/>
      <c r="V130" s="4"/>
      <c r="W130" s="4"/>
      <c r="X130" s="4"/>
      <c r="Y130" s="4"/>
      <c r="Z130" s="140"/>
      <c r="AA130" s="6"/>
      <c r="AB130" s="62"/>
      <c r="AC130" s="105"/>
      <c r="AD130" s="6"/>
      <c r="AE130" s="62"/>
      <c r="AF130" s="62"/>
      <c r="AG130" s="62"/>
      <c r="AH130" s="62"/>
      <c r="AI130" s="62"/>
      <c r="AJ130" s="62"/>
      <c r="AK130" s="62"/>
    </row>
    <row r="131" spans="1:37" ht="15.75" customHeight="1">
      <c r="A131" s="85"/>
      <c r="B131" s="63"/>
      <c r="C131" s="81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4"/>
      <c r="S131" s="4"/>
      <c r="T131" s="4"/>
      <c r="U131" s="4"/>
      <c r="V131" s="4"/>
      <c r="W131" s="4"/>
      <c r="X131" s="4"/>
      <c r="Y131" s="4"/>
      <c r="Z131" s="140"/>
      <c r="AA131" s="6"/>
      <c r="AB131" s="62"/>
      <c r="AC131" s="105"/>
      <c r="AD131" s="6"/>
      <c r="AE131" s="62"/>
      <c r="AF131" s="62"/>
      <c r="AG131" s="62"/>
      <c r="AH131" s="62"/>
      <c r="AI131" s="62"/>
      <c r="AJ131" s="62"/>
      <c r="AK131" s="62"/>
    </row>
    <row r="132" spans="1:37" ht="15.75" customHeight="1">
      <c r="A132" s="85"/>
      <c r="B132" s="63"/>
      <c r="C132" s="81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4"/>
      <c r="S132" s="4"/>
      <c r="T132" s="4"/>
      <c r="U132" s="4"/>
      <c r="V132" s="4"/>
      <c r="W132" s="4"/>
      <c r="X132" s="4"/>
      <c r="Y132" s="4"/>
      <c r="Z132" s="140"/>
      <c r="AA132" s="6"/>
      <c r="AB132" s="62"/>
      <c r="AC132" s="105"/>
      <c r="AD132" s="6"/>
      <c r="AE132" s="62"/>
      <c r="AF132" s="62"/>
      <c r="AG132" s="62"/>
      <c r="AH132" s="62"/>
      <c r="AI132" s="62"/>
      <c r="AJ132" s="62"/>
      <c r="AK132" s="62"/>
    </row>
    <row r="133" spans="1:37" ht="15.75" customHeight="1">
      <c r="A133" s="85"/>
      <c r="B133" s="63"/>
      <c r="C133" s="81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4"/>
      <c r="S133" s="4"/>
      <c r="T133" s="4"/>
      <c r="U133" s="4"/>
      <c r="V133" s="4"/>
      <c r="W133" s="4"/>
      <c r="X133" s="4"/>
      <c r="Y133" s="4"/>
      <c r="Z133" s="140"/>
      <c r="AA133" s="6"/>
      <c r="AB133" s="62"/>
      <c r="AC133" s="105"/>
      <c r="AD133" s="6"/>
      <c r="AE133" s="62"/>
      <c r="AF133" s="62"/>
      <c r="AG133" s="62"/>
      <c r="AH133" s="62"/>
      <c r="AI133" s="62"/>
      <c r="AJ133" s="62"/>
      <c r="AK133" s="62"/>
    </row>
    <row r="134" spans="1:37" ht="15.75" customHeight="1">
      <c r="A134" s="85"/>
      <c r="B134" s="63"/>
      <c r="C134" s="81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4"/>
      <c r="S134" s="4"/>
      <c r="T134" s="4"/>
      <c r="U134" s="4"/>
      <c r="V134" s="4"/>
      <c r="W134" s="4"/>
      <c r="X134" s="4"/>
      <c r="Y134" s="4"/>
      <c r="Z134" s="140"/>
      <c r="AA134" s="6"/>
      <c r="AB134" s="62"/>
      <c r="AC134" s="105"/>
      <c r="AD134" s="6"/>
      <c r="AE134" s="62"/>
      <c r="AF134" s="62"/>
      <c r="AG134" s="62"/>
      <c r="AH134" s="62"/>
      <c r="AI134" s="62"/>
      <c r="AJ134" s="62"/>
      <c r="AK134" s="62"/>
    </row>
    <row r="135" spans="1:37" ht="15.75" customHeight="1">
      <c r="A135" s="85"/>
      <c r="B135" s="63"/>
      <c r="C135" s="81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4"/>
      <c r="S135" s="4"/>
      <c r="T135" s="4"/>
      <c r="U135" s="4"/>
      <c r="V135" s="4"/>
      <c r="W135" s="4"/>
      <c r="X135" s="4"/>
      <c r="Y135" s="4"/>
      <c r="Z135" s="140"/>
      <c r="AA135" s="6"/>
      <c r="AB135" s="62"/>
      <c r="AC135" s="105"/>
      <c r="AD135" s="6"/>
      <c r="AE135" s="62"/>
      <c r="AF135" s="62"/>
      <c r="AG135" s="62"/>
      <c r="AH135" s="62"/>
      <c r="AI135" s="62"/>
      <c r="AJ135" s="62"/>
      <c r="AK135" s="62"/>
    </row>
    <row r="136" spans="1:37" ht="15.75" customHeight="1">
      <c r="A136" s="85"/>
      <c r="B136" s="63"/>
      <c r="C136" s="81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4"/>
      <c r="S136" s="4"/>
      <c r="T136" s="4"/>
      <c r="U136" s="4"/>
      <c r="V136" s="4"/>
      <c r="W136" s="4"/>
      <c r="X136" s="4"/>
      <c r="Y136" s="4"/>
      <c r="Z136" s="140"/>
      <c r="AA136" s="6"/>
      <c r="AB136" s="62"/>
      <c r="AC136" s="105"/>
      <c r="AD136" s="6"/>
      <c r="AE136" s="62"/>
      <c r="AF136" s="62"/>
      <c r="AG136" s="62"/>
      <c r="AH136" s="62"/>
      <c r="AI136" s="62"/>
      <c r="AJ136" s="62"/>
      <c r="AK136" s="62"/>
    </row>
    <row r="137" spans="1:37" ht="15.75" customHeight="1">
      <c r="A137" s="85"/>
      <c r="B137" s="63"/>
      <c r="C137" s="81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4"/>
      <c r="S137" s="4"/>
      <c r="T137" s="4"/>
      <c r="U137" s="4"/>
      <c r="V137" s="4"/>
      <c r="W137" s="4"/>
      <c r="X137" s="4"/>
      <c r="Y137" s="4"/>
      <c r="Z137" s="140"/>
      <c r="AA137" s="6"/>
      <c r="AB137" s="62"/>
      <c r="AC137" s="105"/>
      <c r="AD137" s="6"/>
      <c r="AE137" s="62"/>
      <c r="AF137" s="62"/>
      <c r="AG137" s="62"/>
      <c r="AH137" s="62"/>
      <c r="AI137" s="62"/>
      <c r="AJ137" s="62"/>
      <c r="AK137" s="62"/>
    </row>
    <row r="138" spans="1:37" ht="15.75" customHeight="1">
      <c r="A138" s="85"/>
      <c r="B138" s="63"/>
      <c r="C138" s="81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4"/>
      <c r="S138" s="4"/>
      <c r="T138" s="4"/>
      <c r="U138" s="4"/>
      <c r="V138" s="4"/>
      <c r="W138" s="4"/>
      <c r="X138" s="4"/>
      <c r="Y138" s="4"/>
      <c r="Z138" s="140"/>
      <c r="AA138" s="6"/>
      <c r="AB138" s="62"/>
      <c r="AC138" s="105"/>
      <c r="AD138" s="6"/>
      <c r="AE138" s="62"/>
      <c r="AF138" s="62"/>
      <c r="AG138" s="62"/>
      <c r="AH138" s="62"/>
      <c r="AI138" s="62"/>
      <c r="AJ138" s="62"/>
      <c r="AK138" s="62"/>
    </row>
    <row r="139" spans="1:37" ht="15.75" customHeight="1">
      <c r="A139" s="85"/>
      <c r="B139" s="63"/>
      <c r="C139" s="81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4"/>
      <c r="S139" s="4"/>
      <c r="T139" s="4"/>
      <c r="U139" s="4"/>
      <c r="V139" s="4"/>
      <c r="W139" s="4"/>
      <c r="X139" s="4"/>
      <c r="Y139" s="4"/>
      <c r="Z139" s="140"/>
      <c r="AA139" s="6"/>
      <c r="AB139" s="62"/>
      <c r="AC139" s="105"/>
      <c r="AD139" s="6"/>
      <c r="AE139" s="62"/>
      <c r="AF139" s="62"/>
      <c r="AG139" s="62"/>
      <c r="AH139" s="62"/>
      <c r="AI139" s="62"/>
      <c r="AJ139" s="62"/>
      <c r="AK139" s="62"/>
    </row>
    <row r="140" spans="1:37" ht="15.75" customHeight="1">
      <c r="A140" s="85"/>
      <c r="B140" s="63"/>
      <c r="C140" s="81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4"/>
      <c r="S140" s="4"/>
      <c r="T140" s="4"/>
      <c r="U140" s="4"/>
      <c r="V140" s="4"/>
      <c r="W140" s="4"/>
      <c r="X140" s="4"/>
      <c r="Y140" s="4"/>
      <c r="Z140" s="140"/>
      <c r="AA140" s="6"/>
      <c r="AB140" s="62"/>
      <c r="AC140" s="105"/>
      <c r="AD140" s="6"/>
      <c r="AE140" s="62"/>
      <c r="AF140" s="62"/>
      <c r="AG140" s="62"/>
      <c r="AH140" s="62"/>
      <c r="AI140" s="62"/>
      <c r="AJ140" s="62"/>
      <c r="AK140" s="62"/>
    </row>
    <row r="141" spans="1:37" ht="15.75" customHeight="1">
      <c r="A141" s="85"/>
      <c r="B141" s="63"/>
      <c r="C141" s="81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4"/>
      <c r="S141" s="4"/>
      <c r="T141" s="4"/>
      <c r="U141" s="4"/>
      <c r="V141" s="4"/>
      <c r="W141" s="4"/>
      <c r="X141" s="4"/>
      <c r="Y141" s="4"/>
      <c r="Z141" s="140"/>
      <c r="AA141" s="6"/>
      <c r="AB141" s="62"/>
      <c r="AC141" s="105"/>
      <c r="AD141" s="6"/>
      <c r="AE141" s="62"/>
      <c r="AF141" s="62"/>
      <c r="AG141" s="62"/>
      <c r="AH141" s="62"/>
      <c r="AI141" s="62"/>
      <c r="AJ141" s="62"/>
      <c r="AK141" s="62"/>
    </row>
    <row r="142" spans="1:37" ht="15.75" customHeight="1">
      <c r="A142" s="85"/>
      <c r="B142" s="63"/>
      <c r="C142" s="81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4"/>
      <c r="S142" s="4"/>
      <c r="T142" s="4"/>
      <c r="U142" s="4"/>
      <c r="V142" s="4"/>
      <c r="W142" s="4"/>
      <c r="X142" s="4"/>
      <c r="Y142" s="4"/>
      <c r="Z142" s="140"/>
      <c r="AA142" s="6"/>
      <c r="AB142" s="62"/>
      <c r="AC142" s="105"/>
      <c r="AD142" s="6"/>
      <c r="AE142" s="62"/>
      <c r="AF142" s="62"/>
      <c r="AG142" s="62"/>
      <c r="AH142" s="62"/>
      <c r="AI142" s="62"/>
      <c r="AJ142" s="62"/>
      <c r="AK142" s="62"/>
    </row>
    <row r="143" spans="1:37" ht="15.75" customHeight="1">
      <c r="A143" s="85"/>
      <c r="B143" s="63"/>
      <c r="C143" s="81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4"/>
      <c r="S143" s="4"/>
      <c r="T143" s="4"/>
      <c r="U143" s="4"/>
      <c r="V143" s="4"/>
      <c r="W143" s="4"/>
      <c r="X143" s="4"/>
      <c r="Y143" s="4"/>
      <c r="Z143" s="140"/>
      <c r="AA143" s="6"/>
      <c r="AB143" s="62"/>
      <c r="AC143" s="105"/>
      <c r="AD143" s="6"/>
      <c r="AE143" s="62"/>
      <c r="AF143" s="62"/>
      <c r="AG143" s="62"/>
      <c r="AH143" s="62"/>
      <c r="AI143" s="62"/>
      <c r="AJ143" s="62"/>
      <c r="AK143" s="62"/>
    </row>
    <row r="144" spans="1:37" ht="15.75" customHeight="1">
      <c r="A144" s="85"/>
      <c r="B144" s="63"/>
      <c r="C144" s="81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4"/>
      <c r="S144" s="4"/>
      <c r="T144" s="4"/>
      <c r="U144" s="4"/>
      <c r="V144" s="4"/>
      <c r="W144" s="4"/>
      <c r="X144" s="4"/>
      <c r="Y144" s="4"/>
      <c r="Z144" s="140"/>
      <c r="AA144" s="6"/>
      <c r="AB144" s="62"/>
      <c r="AC144" s="105"/>
      <c r="AD144" s="6"/>
      <c r="AE144" s="62"/>
      <c r="AF144" s="62"/>
      <c r="AG144" s="62"/>
      <c r="AH144" s="62"/>
      <c r="AI144" s="62"/>
      <c r="AJ144" s="62"/>
      <c r="AK144" s="62"/>
    </row>
    <row r="145" spans="1:37" ht="15.75" customHeight="1">
      <c r="A145" s="85"/>
      <c r="B145" s="63"/>
      <c r="C145" s="81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4"/>
      <c r="S145" s="4"/>
      <c r="T145" s="4"/>
      <c r="U145" s="4"/>
      <c r="V145" s="4"/>
      <c r="W145" s="4"/>
      <c r="X145" s="4"/>
      <c r="Y145" s="4"/>
      <c r="Z145" s="140"/>
      <c r="AA145" s="6"/>
      <c r="AB145" s="62"/>
      <c r="AC145" s="105"/>
      <c r="AD145" s="6"/>
      <c r="AE145" s="62"/>
      <c r="AF145" s="62"/>
      <c r="AG145" s="62"/>
      <c r="AH145" s="62"/>
      <c r="AI145" s="62"/>
      <c r="AJ145" s="62"/>
      <c r="AK145" s="62"/>
    </row>
    <row r="146" spans="1:37" ht="15.75" customHeight="1">
      <c r="A146" s="85"/>
      <c r="B146" s="63"/>
      <c r="C146" s="81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4"/>
      <c r="S146" s="4"/>
      <c r="T146" s="4"/>
      <c r="U146" s="4"/>
      <c r="V146" s="4"/>
      <c r="W146" s="4"/>
      <c r="X146" s="4"/>
      <c r="Y146" s="4"/>
      <c r="Z146" s="140"/>
      <c r="AA146" s="6"/>
      <c r="AB146" s="62"/>
      <c r="AC146" s="105"/>
      <c r="AD146" s="6"/>
      <c r="AE146" s="62"/>
      <c r="AF146" s="62"/>
      <c r="AG146" s="62"/>
      <c r="AH146" s="62"/>
      <c r="AI146" s="62"/>
      <c r="AJ146" s="62"/>
      <c r="AK146" s="62"/>
    </row>
    <row r="147" spans="1:37" ht="15.75" customHeight="1">
      <c r="A147" s="85"/>
      <c r="B147" s="63"/>
      <c r="C147" s="81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4"/>
      <c r="S147" s="4"/>
      <c r="T147" s="4"/>
      <c r="U147" s="4"/>
      <c r="V147" s="4"/>
      <c r="W147" s="4"/>
      <c r="X147" s="4"/>
      <c r="Y147" s="4"/>
      <c r="Z147" s="140"/>
      <c r="AA147" s="6"/>
      <c r="AB147" s="62"/>
      <c r="AC147" s="105"/>
      <c r="AD147" s="6"/>
      <c r="AE147" s="62"/>
      <c r="AF147" s="62"/>
      <c r="AG147" s="62"/>
      <c r="AH147" s="62"/>
      <c r="AI147" s="62"/>
      <c r="AJ147" s="62"/>
      <c r="AK147" s="62"/>
    </row>
    <row r="148" spans="1:37" ht="15.75" customHeight="1">
      <c r="A148" s="85"/>
      <c r="B148" s="63"/>
      <c r="C148" s="81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4"/>
      <c r="S148" s="4"/>
      <c r="T148" s="4"/>
      <c r="U148" s="4"/>
      <c r="V148" s="4"/>
      <c r="W148" s="4"/>
      <c r="X148" s="4"/>
      <c r="Y148" s="4"/>
      <c r="Z148" s="140"/>
      <c r="AA148" s="6"/>
      <c r="AB148" s="62"/>
      <c r="AC148" s="105"/>
      <c r="AD148" s="6"/>
      <c r="AE148" s="62"/>
      <c r="AF148" s="62"/>
      <c r="AG148" s="62"/>
      <c r="AH148" s="62"/>
      <c r="AI148" s="62"/>
      <c r="AJ148" s="62"/>
      <c r="AK148" s="62"/>
    </row>
    <row r="149" spans="1:37" ht="15.75" customHeight="1">
      <c r="A149" s="85"/>
      <c r="B149" s="63"/>
      <c r="C149" s="81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4"/>
      <c r="S149" s="4"/>
      <c r="T149" s="4"/>
      <c r="U149" s="4"/>
      <c r="V149" s="4"/>
      <c r="W149" s="4"/>
      <c r="X149" s="4"/>
      <c r="Y149" s="4"/>
      <c r="Z149" s="140"/>
      <c r="AA149" s="6"/>
      <c r="AB149" s="62"/>
      <c r="AC149" s="105"/>
      <c r="AD149" s="6"/>
      <c r="AE149" s="62"/>
      <c r="AF149" s="62"/>
      <c r="AG149" s="62"/>
      <c r="AH149" s="62"/>
      <c r="AI149" s="62"/>
      <c r="AJ149" s="62"/>
      <c r="AK149" s="62"/>
    </row>
    <row r="150" spans="1:37" ht="15.75" customHeight="1">
      <c r="A150" s="85"/>
      <c r="B150" s="63"/>
      <c r="C150" s="81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4"/>
      <c r="S150" s="4"/>
      <c r="T150" s="4"/>
      <c r="U150" s="4"/>
      <c r="V150" s="4"/>
      <c r="W150" s="4"/>
      <c r="X150" s="4"/>
      <c r="Y150" s="4"/>
      <c r="Z150" s="140"/>
      <c r="AA150" s="6"/>
      <c r="AB150" s="62"/>
      <c r="AC150" s="105"/>
      <c r="AD150" s="6"/>
      <c r="AE150" s="62"/>
      <c r="AF150" s="62"/>
      <c r="AG150" s="62"/>
      <c r="AH150" s="62"/>
      <c r="AI150" s="62"/>
      <c r="AJ150" s="62"/>
      <c r="AK150" s="62"/>
    </row>
    <row r="151" spans="1:37" ht="15.75" customHeight="1">
      <c r="A151" s="85"/>
      <c r="B151" s="63"/>
      <c r="C151" s="81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4"/>
      <c r="S151" s="4"/>
      <c r="T151" s="4"/>
      <c r="U151" s="4"/>
      <c r="V151" s="4"/>
      <c r="W151" s="4"/>
      <c r="X151" s="4"/>
      <c r="Y151" s="4"/>
      <c r="Z151" s="140"/>
      <c r="AA151" s="6"/>
      <c r="AB151" s="62"/>
      <c r="AC151" s="105"/>
      <c r="AD151" s="6"/>
      <c r="AE151" s="62"/>
      <c r="AF151" s="62"/>
      <c r="AG151" s="62"/>
      <c r="AH151" s="62"/>
      <c r="AI151" s="62"/>
      <c r="AJ151" s="62"/>
      <c r="AK151" s="62"/>
    </row>
    <row r="152" spans="1:37" ht="15.75" customHeight="1">
      <c r="A152" s="85"/>
      <c r="B152" s="63"/>
      <c r="C152" s="81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4"/>
      <c r="S152" s="4"/>
      <c r="T152" s="4"/>
      <c r="U152" s="4"/>
      <c r="V152" s="4"/>
      <c r="W152" s="4"/>
      <c r="X152" s="4"/>
      <c r="Y152" s="4"/>
      <c r="Z152" s="140"/>
      <c r="AA152" s="6"/>
      <c r="AB152" s="62"/>
      <c r="AC152" s="105"/>
      <c r="AD152" s="6"/>
      <c r="AE152" s="62"/>
      <c r="AF152" s="62"/>
      <c r="AG152" s="62"/>
      <c r="AH152" s="62"/>
      <c r="AI152" s="62"/>
      <c r="AJ152" s="62"/>
      <c r="AK152" s="62"/>
    </row>
    <row r="153" spans="1:37" ht="15.75" customHeight="1">
      <c r="A153" s="85"/>
      <c r="B153" s="63"/>
      <c r="C153" s="81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4"/>
      <c r="S153" s="4"/>
      <c r="T153" s="4"/>
      <c r="U153" s="4"/>
      <c r="V153" s="4"/>
      <c r="W153" s="4"/>
      <c r="X153" s="4"/>
      <c r="Y153" s="4"/>
      <c r="Z153" s="140"/>
      <c r="AA153" s="6"/>
      <c r="AB153" s="62"/>
      <c r="AC153" s="105"/>
      <c r="AD153" s="6"/>
      <c r="AE153" s="62"/>
      <c r="AF153" s="62"/>
      <c r="AG153" s="62"/>
      <c r="AH153" s="62"/>
      <c r="AI153" s="62"/>
      <c r="AJ153" s="62"/>
      <c r="AK153" s="62"/>
    </row>
    <row r="154" spans="1:37" ht="15.75" customHeight="1">
      <c r="A154" s="85"/>
      <c r="B154" s="63"/>
      <c r="C154" s="81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4"/>
      <c r="S154" s="4"/>
      <c r="T154" s="4"/>
      <c r="U154" s="4"/>
      <c r="V154" s="4"/>
      <c r="W154" s="4"/>
      <c r="X154" s="4"/>
      <c r="Y154" s="4"/>
      <c r="Z154" s="140"/>
      <c r="AA154" s="6"/>
      <c r="AB154" s="62"/>
      <c r="AC154" s="105"/>
      <c r="AD154" s="6"/>
      <c r="AE154" s="62"/>
      <c r="AF154" s="62"/>
      <c r="AG154" s="62"/>
      <c r="AH154" s="62"/>
      <c r="AI154" s="62"/>
      <c r="AJ154" s="62"/>
      <c r="AK154" s="62"/>
    </row>
    <row r="155" spans="1:37" ht="15.75" customHeight="1">
      <c r="A155" s="85"/>
      <c r="B155" s="63"/>
      <c r="C155" s="81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4"/>
      <c r="S155" s="4"/>
      <c r="T155" s="4"/>
      <c r="U155" s="4"/>
      <c r="V155" s="4"/>
      <c r="W155" s="4"/>
      <c r="X155" s="4"/>
      <c r="Y155" s="4"/>
      <c r="Z155" s="140"/>
      <c r="AA155" s="6"/>
      <c r="AB155" s="62"/>
      <c r="AC155" s="105"/>
      <c r="AD155" s="6"/>
      <c r="AE155" s="62"/>
      <c r="AF155" s="62"/>
      <c r="AG155" s="62"/>
      <c r="AH155" s="62"/>
      <c r="AI155" s="62"/>
      <c r="AJ155" s="62"/>
      <c r="AK155" s="62"/>
    </row>
    <row r="156" spans="1:37" ht="15.75" customHeight="1">
      <c r="A156" s="85"/>
      <c r="B156" s="63"/>
      <c r="C156" s="81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4"/>
      <c r="S156" s="4"/>
      <c r="T156" s="4"/>
      <c r="U156" s="4"/>
      <c r="V156" s="4"/>
      <c r="W156" s="4"/>
      <c r="X156" s="4"/>
      <c r="Y156" s="4"/>
      <c r="Z156" s="140"/>
      <c r="AA156" s="6"/>
      <c r="AB156" s="62"/>
      <c r="AC156" s="105"/>
      <c r="AD156" s="6"/>
      <c r="AE156" s="62"/>
      <c r="AF156" s="62"/>
      <c r="AG156" s="62"/>
      <c r="AH156" s="62"/>
      <c r="AI156" s="62"/>
      <c r="AJ156" s="62"/>
      <c r="AK156" s="62"/>
    </row>
    <row r="157" spans="1:37" ht="15.75" customHeight="1">
      <c r="A157" s="85"/>
      <c r="B157" s="63"/>
      <c r="C157" s="81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4"/>
      <c r="S157" s="4"/>
      <c r="T157" s="4"/>
      <c r="U157" s="4"/>
      <c r="V157" s="4"/>
      <c r="W157" s="4"/>
      <c r="X157" s="4"/>
      <c r="Y157" s="4"/>
      <c r="Z157" s="140"/>
      <c r="AA157" s="6"/>
      <c r="AB157" s="62"/>
      <c r="AC157" s="105"/>
      <c r="AD157" s="6"/>
      <c r="AE157" s="62"/>
      <c r="AF157" s="62"/>
      <c r="AG157" s="62"/>
      <c r="AH157" s="62"/>
      <c r="AI157" s="62"/>
      <c r="AJ157" s="62"/>
      <c r="AK157" s="62"/>
    </row>
    <row r="158" spans="1:37" ht="15.75" customHeight="1">
      <c r="A158" s="85"/>
      <c r="B158" s="63"/>
      <c r="C158" s="81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4"/>
      <c r="S158" s="4"/>
      <c r="T158" s="4"/>
      <c r="U158" s="4"/>
      <c r="V158" s="4"/>
      <c r="W158" s="4"/>
      <c r="X158" s="4"/>
      <c r="Y158" s="4"/>
      <c r="Z158" s="140"/>
      <c r="AA158" s="6"/>
      <c r="AB158" s="62"/>
      <c r="AC158" s="105"/>
      <c r="AD158" s="6"/>
      <c r="AE158" s="62"/>
      <c r="AF158" s="62"/>
      <c r="AG158" s="62"/>
      <c r="AH158" s="62"/>
      <c r="AI158" s="62"/>
      <c r="AJ158" s="62"/>
      <c r="AK158" s="62"/>
    </row>
    <row r="159" spans="1:37" ht="15.75" customHeight="1">
      <c r="A159" s="85"/>
      <c r="B159" s="63"/>
      <c r="C159" s="81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4"/>
      <c r="S159" s="4"/>
      <c r="T159" s="4"/>
      <c r="U159" s="4"/>
      <c r="V159" s="4"/>
      <c r="W159" s="4"/>
      <c r="X159" s="4"/>
      <c r="Y159" s="4"/>
      <c r="Z159" s="140"/>
      <c r="AA159" s="6"/>
      <c r="AB159" s="62"/>
      <c r="AC159" s="105"/>
      <c r="AD159" s="6"/>
      <c r="AE159" s="62"/>
      <c r="AF159" s="62"/>
      <c r="AG159" s="62"/>
      <c r="AH159" s="62"/>
      <c r="AI159" s="62"/>
      <c r="AJ159" s="62"/>
      <c r="AK159" s="62"/>
    </row>
    <row r="160" spans="1:37" ht="15.75" customHeight="1">
      <c r="A160" s="85"/>
      <c r="B160" s="63"/>
      <c r="C160" s="81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4"/>
      <c r="S160" s="4"/>
      <c r="T160" s="4"/>
      <c r="U160" s="4"/>
      <c r="V160" s="4"/>
      <c r="W160" s="4"/>
      <c r="X160" s="4"/>
      <c r="Y160" s="4"/>
      <c r="Z160" s="140"/>
      <c r="AA160" s="6"/>
      <c r="AB160" s="62"/>
      <c r="AC160" s="105"/>
      <c r="AD160" s="6"/>
      <c r="AE160" s="62"/>
      <c r="AF160" s="62"/>
      <c r="AG160" s="62"/>
      <c r="AH160" s="62"/>
      <c r="AI160" s="62"/>
      <c r="AJ160" s="62"/>
      <c r="AK160" s="62"/>
    </row>
    <row r="161" spans="1:37" ht="15.75" customHeight="1">
      <c r="A161" s="85"/>
      <c r="B161" s="63"/>
      <c r="C161" s="81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4"/>
      <c r="S161" s="4"/>
      <c r="T161" s="4"/>
      <c r="U161" s="4"/>
      <c r="V161" s="4"/>
      <c r="W161" s="4"/>
      <c r="X161" s="4"/>
      <c r="Y161" s="4"/>
      <c r="Z161" s="140"/>
      <c r="AA161" s="6"/>
      <c r="AB161" s="62"/>
      <c r="AC161" s="105"/>
      <c r="AD161" s="6"/>
      <c r="AE161" s="62"/>
      <c r="AF161" s="62"/>
      <c r="AG161" s="62"/>
      <c r="AH161" s="62"/>
      <c r="AI161" s="62"/>
      <c r="AJ161" s="62"/>
      <c r="AK161" s="62"/>
    </row>
    <row r="162" spans="1:37" ht="15.75" customHeight="1">
      <c r="A162" s="85"/>
      <c r="B162" s="63"/>
      <c r="C162" s="81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4"/>
      <c r="S162" s="4"/>
      <c r="T162" s="4"/>
      <c r="U162" s="4"/>
      <c r="V162" s="4"/>
      <c r="W162" s="4"/>
      <c r="X162" s="4"/>
      <c r="Y162" s="4"/>
      <c r="Z162" s="140"/>
      <c r="AA162" s="6"/>
      <c r="AB162" s="62"/>
      <c r="AC162" s="105"/>
      <c r="AD162" s="6"/>
      <c r="AE162" s="62"/>
      <c r="AF162" s="62"/>
      <c r="AG162" s="62"/>
      <c r="AH162" s="62"/>
      <c r="AI162" s="62"/>
      <c r="AJ162" s="62"/>
      <c r="AK162" s="62"/>
    </row>
    <row r="163" spans="1:37" ht="15.75" customHeight="1">
      <c r="A163" s="85"/>
      <c r="B163" s="63"/>
      <c r="C163" s="81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4"/>
      <c r="S163" s="4"/>
      <c r="T163" s="4"/>
      <c r="U163" s="4"/>
      <c r="V163" s="4"/>
      <c r="W163" s="4"/>
      <c r="X163" s="4"/>
      <c r="Y163" s="4"/>
      <c r="Z163" s="140"/>
      <c r="AA163" s="6"/>
      <c r="AB163" s="62"/>
      <c r="AC163" s="105"/>
      <c r="AD163" s="6"/>
      <c r="AE163" s="62"/>
      <c r="AF163" s="62"/>
      <c r="AG163" s="62"/>
      <c r="AH163" s="62"/>
      <c r="AI163" s="62"/>
      <c r="AJ163" s="62"/>
      <c r="AK163" s="62"/>
    </row>
    <row r="164" spans="1:37" ht="15.75" customHeight="1">
      <c r="A164" s="85"/>
      <c r="B164" s="63"/>
      <c r="C164" s="81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4"/>
      <c r="S164" s="4"/>
      <c r="T164" s="4"/>
      <c r="U164" s="4"/>
      <c r="V164" s="4"/>
      <c r="W164" s="4"/>
      <c r="X164" s="4"/>
      <c r="Y164" s="4"/>
      <c r="Z164" s="140"/>
      <c r="AA164" s="6"/>
      <c r="AB164" s="62"/>
      <c r="AC164" s="105"/>
      <c r="AD164" s="6"/>
      <c r="AE164" s="62"/>
      <c r="AF164" s="62"/>
      <c r="AG164" s="62"/>
      <c r="AH164" s="62"/>
      <c r="AI164" s="62"/>
      <c r="AJ164" s="62"/>
      <c r="AK164" s="62"/>
    </row>
    <row r="165" spans="1:37" ht="15.75" customHeight="1">
      <c r="A165" s="85"/>
      <c r="B165" s="63"/>
      <c r="C165" s="81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4"/>
      <c r="S165" s="4"/>
      <c r="T165" s="4"/>
      <c r="U165" s="4"/>
      <c r="V165" s="4"/>
      <c r="W165" s="4"/>
      <c r="X165" s="4"/>
      <c r="Y165" s="4"/>
      <c r="Z165" s="140"/>
      <c r="AA165" s="6"/>
      <c r="AB165" s="62"/>
      <c r="AC165" s="105"/>
      <c r="AD165" s="6"/>
      <c r="AE165" s="62"/>
      <c r="AF165" s="62"/>
      <c r="AG165" s="62"/>
      <c r="AH165" s="62"/>
      <c r="AI165" s="62"/>
      <c r="AJ165" s="62"/>
      <c r="AK165" s="62"/>
    </row>
    <row r="166" spans="1:37" ht="15.75" customHeight="1">
      <c r="A166" s="85"/>
      <c r="B166" s="63"/>
      <c r="C166" s="81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4"/>
      <c r="S166" s="4"/>
      <c r="T166" s="4"/>
      <c r="U166" s="4"/>
      <c r="V166" s="4"/>
      <c r="W166" s="4"/>
      <c r="X166" s="4"/>
      <c r="Y166" s="4"/>
      <c r="Z166" s="140"/>
      <c r="AA166" s="6"/>
      <c r="AB166" s="62"/>
      <c r="AC166" s="105"/>
      <c r="AD166" s="6"/>
      <c r="AE166" s="62"/>
      <c r="AF166" s="62"/>
      <c r="AG166" s="62"/>
      <c r="AH166" s="62"/>
      <c r="AI166" s="62"/>
      <c r="AJ166" s="62"/>
      <c r="AK166" s="62"/>
    </row>
    <row r="167" spans="1:37" ht="15.75" customHeight="1">
      <c r="A167" s="85"/>
      <c r="B167" s="63"/>
      <c r="C167" s="81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4"/>
      <c r="S167" s="4"/>
      <c r="T167" s="4"/>
      <c r="U167" s="4"/>
      <c r="V167" s="4"/>
      <c r="W167" s="4"/>
      <c r="X167" s="4"/>
      <c r="Y167" s="4"/>
      <c r="Z167" s="140"/>
      <c r="AA167" s="6"/>
      <c r="AB167" s="62"/>
      <c r="AC167" s="105"/>
      <c r="AD167" s="6"/>
      <c r="AE167" s="62"/>
      <c r="AF167" s="62"/>
      <c r="AG167" s="62"/>
      <c r="AH167" s="62"/>
      <c r="AI167" s="62"/>
      <c r="AJ167" s="62"/>
      <c r="AK167" s="62"/>
    </row>
    <row r="168" spans="1:37" ht="15.75" customHeight="1">
      <c r="A168" s="85"/>
      <c r="B168" s="63"/>
      <c r="C168" s="81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4"/>
      <c r="S168" s="4"/>
      <c r="T168" s="4"/>
      <c r="U168" s="4"/>
      <c r="V168" s="4"/>
      <c r="W168" s="4"/>
      <c r="X168" s="4"/>
      <c r="Y168" s="4"/>
      <c r="Z168" s="140"/>
      <c r="AA168" s="6"/>
      <c r="AB168" s="62"/>
      <c r="AC168" s="105"/>
      <c r="AD168" s="6"/>
      <c r="AE168" s="62"/>
      <c r="AF168" s="62"/>
      <c r="AG168" s="62"/>
      <c r="AH168" s="62"/>
      <c r="AI168" s="62"/>
      <c r="AJ168" s="62"/>
      <c r="AK168" s="62"/>
    </row>
    <row r="169" spans="1:37" ht="15.75" customHeight="1">
      <c r="A169" s="85"/>
      <c r="B169" s="63"/>
      <c r="C169" s="81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4"/>
      <c r="S169" s="4"/>
      <c r="T169" s="4"/>
      <c r="U169" s="4"/>
      <c r="V169" s="4"/>
      <c r="W169" s="4"/>
      <c r="X169" s="4"/>
      <c r="Y169" s="4"/>
      <c r="Z169" s="140"/>
      <c r="AA169" s="6"/>
      <c r="AB169" s="62"/>
      <c r="AC169" s="105"/>
      <c r="AD169" s="6"/>
      <c r="AE169" s="62"/>
      <c r="AF169" s="62"/>
      <c r="AG169" s="62"/>
      <c r="AH169" s="62"/>
      <c r="AI169" s="62"/>
      <c r="AJ169" s="62"/>
      <c r="AK169" s="62"/>
    </row>
    <row r="170" spans="1:37" ht="15.75" customHeight="1">
      <c r="A170" s="85"/>
      <c r="B170" s="63"/>
      <c r="C170" s="81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4"/>
      <c r="S170" s="4"/>
      <c r="T170" s="4"/>
      <c r="U170" s="4"/>
      <c r="V170" s="4"/>
      <c r="W170" s="4"/>
      <c r="X170" s="4"/>
      <c r="Y170" s="4"/>
      <c r="Z170" s="140"/>
      <c r="AA170" s="6"/>
      <c r="AB170" s="62"/>
      <c r="AC170" s="105"/>
      <c r="AD170" s="6"/>
      <c r="AE170" s="62"/>
      <c r="AF170" s="62"/>
      <c r="AG170" s="62"/>
      <c r="AH170" s="62"/>
      <c r="AI170" s="62"/>
      <c r="AJ170" s="62"/>
      <c r="AK170" s="62"/>
    </row>
    <row r="171" spans="1:37" ht="15.75" customHeight="1">
      <c r="A171" s="85"/>
      <c r="B171" s="63"/>
      <c r="C171" s="81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4"/>
      <c r="S171" s="4"/>
      <c r="T171" s="4"/>
      <c r="U171" s="4"/>
      <c r="V171" s="4"/>
      <c r="W171" s="4"/>
      <c r="X171" s="4"/>
      <c r="Y171" s="4"/>
      <c r="Z171" s="140"/>
      <c r="AA171" s="6"/>
      <c r="AB171" s="62"/>
      <c r="AC171" s="105"/>
      <c r="AD171" s="6"/>
      <c r="AE171" s="62"/>
      <c r="AF171" s="62"/>
      <c r="AG171" s="62"/>
      <c r="AH171" s="62"/>
      <c r="AI171" s="62"/>
      <c r="AJ171" s="62"/>
      <c r="AK171" s="62"/>
    </row>
    <row r="172" spans="1:37" ht="15.75" customHeight="1">
      <c r="A172" s="85"/>
      <c r="B172" s="63"/>
      <c r="C172" s="81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4"/>
      <c r="S172" s="4"/>
      <c r="T172" s="4"/>
      <c r="U172" s="4"/>
      <c r="V172" s="4"/>
      <c r="W172" s="4"/>
      <c r="X172" s="4"/>
      <c r="Y172" s="4"/>
      <c r="Z172" s="140"/>
      <c r="AA172" s="6"/>
      <c r="AB172" s="62"/>
      <c r="AC172" s="105"/>
      <c r="AD172" s="6"/>
      <c r="AE172" s="62"/>
      <c r="AF172" s="62"/>
      <c r="AG172" s="62"/>
      <c r="AH172" s="62"/>
      <c r="AI172" s="62"/>
      <c r="AJ172" s="62"/>
      <c r="AK172" s="62"/>
    </row>
    <row r="173" spans="1:37" ht="15.75" customHeight="1">
      <c r="A173" s="85"/>
      <c r="B173" s="63"/>
      <c r="C173" s="81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4"/>
      <c r="S173" s="4"/>
      <c r="T173" s="4"/>
      <c r="U173" s="4"/>
      <c r="V173" s="4"/>
      <c r="W173" s="4"/>
      <c r="X173" s="4"/>
      <c r="Y173" s="4"/>
      <c r="Z173" s="140"/>
      <c r="AA173" s="6"/>
      <c r="AB173" s="62"/>
      <c r="AC173" s="105"/>
      <c r="AD173" s="6"/>
      <c r="AE173" s="62"/>
      <c r="AF173" s="62"/>
      <c r="AG173" s="62"/>
      <c r="AH173" s="62"/>
      <c r="AI173" s="62"/>
      <c r="AJ173" s="62"/>
      <c r="AK173" s="62"/>
    </row>
    <row r="174" spans="1:37" ht="15.75" customHeight="1">
      <c r="A174" s="85"/>
      <c r="B174" s="63"/>
      <c r="C174" s="81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4"/>
      <c r="S174" s="4"/>
      <c r="T174" s="4"/>
      <c r="U174" s="4"/>
      <c r="V174" s="4"/>
      <c r="W174" s="4"/>
      <c r="X174" s="4"/>
      <c r="Y174" s="4"/>
      <c r="Z174" s="140"/>
      <c r="AA174" s="6"/>
      <c r="AB174" s="62"/>
      <c r="AC174" s="105"/>
      <c r="AD174" s="6"/>
      <c r="AE174" s="62"/>
      <c r="AF174" s="62"/>
      <c r="AG174" s="62"/>
      <c r="AH174" s="62"/>
      <c r="AI174" s="62"/>
      <c r="AJ174" s="62"/>
      <c r="AK174" s="62"/>
    </row>
    <row r="175" spans="1:37" ht="15.75" customHeight="1">
      <c r="A175" s="85"/>
      <c r="B175" s="63"/>
      <c r="C175" s="81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4"/>
      <c r="S175" s="4"/>
      <c r="T175" s="4"/>
      <c r="U175" s="4"/>
      <c r="V175" s="4"/>
      <c r="W175" s="4"/>
      <c r="X175" s="4"/>
      <c r="Y175" s="4"/>
      <c r="Z175" s="140"/>
      <c r="AA175" s="6"/>
      <c r="AB175" s="62"/>
      <c r="AC175" s="105"/>
      <c r="AD175" s="6"/>
      <c r="AE175" s="62"/>
      <c r="AF175" s="62"/>
      <c r="AG175" s="62"/>
      <c r="AH175" s="62"/>
      <c r="AI175" s="62"/>
      <c r="AJ175" s="62"/>
      <c r="AK175" s="62"/>
    </row>
    <row r="176" spans="1:37" ht="15.75" customHeight="1">
      <c r="A176" s="85"/>
      <c r="B176" s="63"/>
      <c r="C176" s="81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4"/>
      <c r="S176" s="4"/>
      <c r="T176" s="4"/>
      <c r="U176" s="4"/>
      <c r="V176" s="4"/>
      <c r="W176" s="4"/>
      <c r="X176" s="4"/>
      <c r="Y176" s="4"/>
      <c r="Z176" s="140"/>
      <c r="AA176" s="6"/>
      <c r="AB176" s="62"/>
      <c r="AC176" s="105"/>
      <c r="AD176" s="6"/>
      <c r="AE176" s="62"/>
      <c r="AF176" s="62"/>
      <c r="AG176" s="62"/>
      <c r="AH176" s="62"/>
      <c r="AI176" s="62"/>
      <c r="AJ176" s="62"/>
      <c r="AK176" s="62"/>
    </row>
    <row r="177" spans="1:37" ht="15.75" customHeight="1">
      <c r="A177" s="85"/>
      <c r="B177" s="63"/>
      <c r="C177" s="81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4"/>
      <c r="S177" s="4"/>
      <c r="T177" s="4"/>
      <c r="U177" s="4"/>
      <c r="V177" s="4"/>
      <c r="W177" s="4"/>
      <c r="X177" s="4"/>
      <c r="Y177" s="4"/>
      <c r="Z177" s="140"/>
      <c r="AA177" s="6"/>
      <c r="AB177" s="62"/>
      <c r="AC177" s="105"/>
      <c r="AD177" s="6"/>
      <c r="AE177" s="62"/>
      <c r="AF177" s="62"/>
      <c r="AG177" s="62"/>
      <c r="AH177" s="62"/>
      <c r="AI177" s="62"/>
      <c r="AJ177" s="62"/>
      <c r="AK177" s="62"/>
    </row>
    <row r="178" spans="1:37" ht="15.75" customHeight="1">
      <c r="A178" s="85"/>
      <c r="B178" s="63"/>
      <c r="C178" s="81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4"/>
      <c r="S178" s="4"/>
      <c r="T178" s="4"/>
      <c r="U178" s="4"/>
      <c r="V178" s="4"/>
      <c r="W178" s="4"/>
      <c r="X178" s="4"/>
      <c r="Y178" s="4"/>
      <c r="Z178" s="140"/>
      <c r="AA178" s="6"/>
      <c r="AB178" s="62"/>
      <c r="AC178" s="105"/>
      <c r="AD178" s="6"/>
      <c r="AE178" s="62"/>
      <c r="AF178" s="62"/>
      <c r="AG178" s="62"/>
      <c r="AH178" s="62"/>
      <c r="AI178" s="62"/>
      <c r="AJ178" s="62"/>
      <c r="AK178" s="62"/>
    </row>
    <row r="179" spans="1:37" ht="15.75" customHeight="1">
      <c r="A179" s="85"/>
      <c r="B179" s="63"/>
      <c r="C179" s="81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4"/>
      <c r="S179" s="4"/>
      <c r="T179" s="4"/>
      <c r="U179" s="4"/>
      <c r="V179" s="4"/>
      <c r="W179" s="4"/>
      <c r="X179" s="4"/>
      <c r="Y179" s="4"/>
      <c r="Z179" s="140"/>
      <c r="AA179" s="6"/>
      <c r="AB179" s="62"/>
      <c r="AC179" s="105"/>
      <c r="AD179" s="6"/>
      <c r="AE179" s="62"/>
      <c r="AF179" s="62"/>
      <c r="AG179" s="62"/>
      <c r="AH179" s="62"/>
      <c r="AI179" s="62"/>
      <c r="AJ179" s="62"/>
      <c r="AK179" s="62"/>
    </row>
    <row r="180" spans="1:37" ht="15.75" customHeight="1">
      <c r="A180" s="85"/>
      <c r="B180" s="63"/>
      <c r="C180" s="81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4"/>
      <c r="S180" s="4"/>
      <c r="T180" s="4"/>
      <c r="U180" s="4"/>
      <c r="V180" s="4"/>
      <c r="W180" s="4"/>
      <c r="X180" s="4"/>
      <c r="Y180" s="4"/>
      <c r="Z180" s="140"/>
      <c r="AA180" s="6"/>
      <c r="AB180" s="62"/>
      <c r="AC180" s="105"/>
      <c r="AD180" s="6"/>
      <c r="AE180" s="62"/>
      <c r="AF180" s="62"/>
      <c r="AG180" s="62"/>
      <c r="AH180" s="62"/>
      <c r="AI180" s="62"/>
      <c r="AJ180" s="62"/>
      <c r="AK180" s="62"/>
    </row>
    <row r="181" spans="1:37" ht="15.75" customHeight="1">
      <c r="A181" s="85"/>
      <c r="B181" s="63"/>
      <c r="C181" s="81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4"/>
      <c r="S181" s="4"/>
      <c r="T181" s="4"/>
      <c r="U181" s="4"/>
      <c r="V181" s="4"/>
      <c r="W181" s="4"/>
      <c r="X181" s="4"/>
      <c r="Y181" s="4"/>
      <c r="Z181" s="140"/>
      <c r="AA181" s="6"/>
      <c r="AB181" s="62"/>
      <c r="AC181" s="105"/>
      <c r="AD181" s="6"/>
      <c r="AE181" s="62"/>
      <c r="AF181" s="62"/>
      <c r="AG181" s="62"/>
      <c r="AH181" s="62"/>
      <c r="AI181" s="62"/>
      <c r="AJ181" s="62"/>
      <c r="AK181" s="62"/>
    </row>
    <row r="182" spans="1:37" ht="15.75" customHeight="1">
      <c r="A182" s="85"/>
      <c r="B182" s="63"/>
      <c r="C182" s="81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4"/>
      <c r="S182" s="4"/>
      <c r="T182" s="4"/>
      <c r="U182" s="4"/>
      <c r="V182" s="4"/>
      <c r="W182" s="4"/>
      <c r="X182" s="4"/>
      <c r="Y182" s="4"/>
      <c r="Z182" s="140"/>
      <c r="AA182" s="6"/>
      <c r="AB182" s="62"/>
      <c r="AC182" s="105"/>
      <c r="AD182" s="6"/>
      <c r="AE182" s="62"/>
      <c r="AF182" s="62"/>
      <c r="AG182" s="62"/>
      <c r="AH182" s="62"/>
      <c r="AI182" s="62"/>
      <c r="AJ182" s="62"/>
      <c r="AK182" s="62"/>
    </row>
    <row r="183" spans="1:37" ht="15.75" customHeight="1">
      <c r="A183" s="85"/>
      <c r="B183" s="63"/>
      <c r="C183" s="81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4"/>
      <c r="S183" s="4"/>
      <c r="T183" s="4"/>
      <c r="U183" s="4"/>
      <c r="V183" s="4"/>
      <c r="W183" s="4"/>
      <c r="X183" s="4"/>
      <c r="Y183" s="4"/>
      <c r="Z183" s="140"/>
      <c r="AA183" s="6"/>
      <c r="AB183" s="62"/>
      <c r="AC183" s="105"/>
      <c r="AD183" s="6"/>
      <c r="AE183" s="62"/>
      <c r="AF183" s="62"/>
      <c r="AG183" s="62"/>
      <c r="AH183" s="62"/>
      <c r="AI183" s="62"/>
      <c r="AJ183" s="62"/>
      <c r="AK183" s="62"/>
    </row>
    <row r="184" spans="1:37" ht="15.75" customHeight="1">
      <c r="A184" s="85"/>
      <c r="B184" s="63"/>
      <c r="C184" s="81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4"/>
      <c r="S184" s="4"/>
      <c r="T184" s="4"/>
      <c r="U184" s="4"/>
      <c r="V184" s="4"/>
      <c r="W184" s="4"/>
      <c r="X184" s="4"/>
      <c r="Y184" s="4"/>
      <c r="Z184" s="140"/>
      <c r="AA184" s="6"/>
      <c r="AB184" s="62"/>
      <c r="AC184" s="105"/>
      <c r="AD184" s="6"/>
      <c r="AE184" s="62"/>
      <c r="AF184" s="62"/>
      <c r="AG184" s="62"/>
      <c r="AH184" s="62"/>
      <c r="AI184" s="62"/>
      <c r="AJ184" s="62"/>
      <c r="AK184" s="62"/>
    </row>
    <row r="185" spans="1:37" ht="15.75" customHeight="1">
      <c r="A185" s="85"/>
      <c r="B185" s="63"/>
      <c r="C185" s="81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4"/>
      <c r="S185" s="4"/>
      <c r="T185" s="4"/>
      <c r="U185" s="4"/>
      <c r="V185" s="4"/>
      <c r="W185" s="4"/>
      <c r="X185" s="4"/>
      <c r="Y185" s="4"/>
      <c r="Z185" s="140"/>
      <c r="AA185" s="6"/>
      <c r="AB185" s="62"/>
      <c r="AC185" s="105"/>
      <c r="AD185" s="6"/>
      <c r="AE185" s="62"/>
      <c r="AF185" s="62"/>
      <c r="AG185" s="62"/>
      <c r="AH185" s="62"/>
      <c r="AI185" s="62"/>
      <c r="AJ185" s="62"/>
      <c r="AK185" s="62"/>
    </row>
    <row r="186" spans="1:37" ht="15.75" customHeight="1">
      <c r="A186" s="85"/>
      <c r="B186" s="63"/>
      <c r="C186" s="81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4"/>
      <c r="S186" s="4"/>
      <c r="T186" s="4"/>
      <c r="U186" s="4"/>
      <c r="V186" s="4"/>
      <c r="W186" s="4"/>
      <c r="X186" s="4"/>
      <c r="Y186" s="4"/>
      <c r="Z186" s="140"/>
      <c r="AA186" s="6"/>
      <c r="AB186" s="62"/>
      <c r="AC186" s="105"/>
      <c r="AD186" s="6"/>
      <c r="AE186" s="62"/>
      <c r="AF186" s="62"/>
      <c r="AG186" s="62"/>
      <c r="AH186" s="62"/>
      <c r="AI186" s="62"/>
      <c r="AJ186" s="62"/>
      <c r="AK186" s="62"/>
    </row>
    <row r="187" spans="1:37" ht="15.75" customHeight="1">
      <c r="A187" s="85"/>
      <c r="B187" s="63"/>
      <c r="C187" s="81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4"/>
      <c r="S187" s="4"/>
      <c r="T187" s="4"/>
      <c r="U187" s="4"/>
      <c r="V187" s="4"/>
      <c r="W187" s="4"/>
      <c r="X187" s="4"/>
      <c r="Y187" s="4"/>
      <c r="Z187" s="140"/>
      <c r="AA187" s="6"/>
      <c r="AB187" s="62"/>
      <c r="AC187" s="105"/>
      <c r="AD187" s="6"/>
      <c r="AE187" s="62"/>
      <c r="AF187" s="62"/>
      <c r="AG187" s="62"/>
      <c r="AH187" s="62"/>
      <c r="AI187" s="62"/>
      <c r="AJ187" s="62"/>
      <c r="AK187" s="62"/>
    </row>
    <row r="188" spans="1:37" ht="15.75" customHeight="1">
      <c r="A188" s="85"/>
      <c r="B188" s="63"/>
      <c r="C188" s="81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4"/>
      <c r="S188" s="4"/>
      <c r="T188" s="4"/>
      <c r="U188" s="4"/>
      <c r="V188" s="4"/>
      <c r="W188" s="4"/>
      <c r="X188" s="4"/>
      <c r="Y188" s="4"/>
      <c r="Z188" s="140"/>
      <c r="AA188" s="6"/>
      <c r="AB188" s="62"/>
      <c r="AC188" s="105"/>
      <c r="AD188" s="6"/>
      <c r="AE188" s="62"/>
      <c r="AF188" s="62"/>
      <c r="AG188" s="62"/>
      <c r="AH188" s="62"/>
      <c r="AI188" s="62"/>
      <c r="AJ188" s="62"/>
      <c r="AK188" s="62"/>
    </row>
    <row r="189" spans="1:37" ht="15.75" customHeight="1">
      <c r="A189" s="85"/>
      <c r="B189" s="63"/>
      <c r="C189" s="81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4"/>
      <c r="S189" s="4"/>
      <c r="T189" s="4"/>
      <c r="U189" s="4"/>
      <c r="V189" s="4"/>
      <c r="W189" s="4"/>
      <c r="X189" s="4"/>
      <c r="Y189" s="4"/>
      <c r="Z189" s="140"/>
      <c r="AA189" s="6"/>
      <c r="AB189" s="62"/>
      <c r="AC189" s="105"/>
      <c r="AD189" s="6"/>
      <c r="AE189" s="62"/>
      <c r="AF189" s="62"/>
      <c r="AG189" s="62"/>
      <c r="AH189" s="62"/>
      <c r="AI189" s="62"/>
      <c r="AJ189" s="62"/>
      <c r="AK189" s="62"/>
    </row>
    <row r="190" spans="1:37" ht="15.75" customHeight="1">
      <c r="A190" s="85"/>
      <c r="B190" s="63"/>
      <c r="C190" s="81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4"/>
      <c r="S190" s="4"/>
      <c r="T190" s="4"/>
      <c r="U190" s="4"/>
      <c r="V190" s="4"/>
      <c r="W190" s="4"/>
      <c r="X190" s="4"/>
      <c r="Y190" s="4"/>
      <c r="Z190" s="140"/>
      <c r="AA190" s="6"/>
      <c r="AB190" s="62"/>
      <c r="AC190" s="105"/>
      <c r="AD190" s="6"/>
      <c r="AE190" s="62"/>
      <c r="AF190" s="62"/>
      <c r="AG190" s="62"/>
      <c r="AH190" s="62"/>
      <c r="AI190" s="62"/>
      <c r="AJ190" s="62"/>
      <c r="AK190" s="62"/>
    </row>
    <row r="191" spans="1:37" ht="15.75" customHeight="1">
      <c r="A191" s="85"/>
      <c r="B191" s="63"/>
      <c r="C191" s="81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4"/>
      <c r="S191" s="4"/>
      <c r="T191" s="4"/>
      <c r="U191" s="4"/>
      <c r="V191" s="4"/>
      <c r="W191" s="4"/>
      <c r="X191" s="4"/>
      <c r="Y191" s="4"/>
      <c r="Z191" s="140"/>
      <c r="AA191" s="6"/>
      <c r="AB191" s="62"/>
      <c r="AC191" s="105"/>
      <c r="AD191" s="6"/>
      <c r="AE191" s="62"/>
      <c r="AF191" s="62"/>
      <c r="AG191" s="62"/>
      <c r="AH191" s="62"/>
      <c r="AI191" s="62"/>
      <c r="AJ191" s="62"/>
      <c r="AK191" s="62"/>
    </row>
    <row r="192" spans="1:37" ht="15.75" customHeight="1">
      <c r="A192" s="85"/>
      <c r="B192" s="63"/>
      <c r="C192" s="81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4"/>
      <c r="S192" s="4"/>
      <c r="T192" s="4"/>
      <c r="U192" s="4"/>
      <c r="V192" s="4"/>
      <c r="W192" s="4"/>
      <c r="X192" s="4"/>
      <c r="Y192" s="4"/>
      <c r="Z192" s="140"/>
      <c r="AA192" s="6"/>
      <c r="AB192" s="62"/>
      <c r="AC192" s="105"/>
      <c r="AD192" s="6"/>
      <c r="AE192" s="62"/>
      <c r="AF192" s="62"/>
      <c r="AG192" s="62"/>
      <c r="AH192" s="62"/>
      <c r="AI192" s="62"/>
      <c r="AJ192" s="62"/>
      <c r="AK192" s="62"/>
    </row>
    <row r="193" spans="1:37" ht="15.75" customHeight="1">
      <c r="A193" s="85"/>
      <c r="B193" s="63"/>
      <c r="C193" s="81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4"/>
      <c r="S193" s="4"/>
      <c r="T193" s="4"/>
      <c r="U193" s="4"/>
      <c r="V193" s="4"/>
      <c r="W193" s="4"/>
      <c r="X193" s="4"/>
      <c r="Y193" s="4"/>
      <c r="Z193" s="140"/>
      <c r="AA193" s="6"/>
      <c r="AB193" s="62"/>
      <c r="AC193" s="105"/>
      <c r="AD193" s="6"/>
      <c r="AE193" s="62"/>
      <c r="AF193" s="62"/>
      <c r="AG193" s="62"/>
      <c r="AH193" s="62"/>
      <c r="AI193" s="62"/>
      <c r="AJ193" s="62"/>
      <c r="AK193" s="62"/>
    </row>
    <row r="194" spans="1:37" ht="15.75" customHeight="1">
      <c r="A194" s="85"/>
      <c r="B194" s="63"/>
      <c r="C194" s="81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4"/>
      <c r="S194" s="4"/>
      <c r="T194" s="4"/>
      <c r="U194" s="4"/>
      <c r="V194" s="4"/>
      <c r="W194" s="4"/>
      <c r="X194" s="4"/>
      <c r="Y194" s="4"/>
      <c r="Z194" s="140"/>
      <c r="AA194" s="6"/>
      <c r="AB194" s="62"/>
      <c r="AC194" s="105"/>
      <c r="AD194" s="6"/>
      <c r="AE194" s="62"/>
      <c r="AF194" s="62"/>
      <c r="AG194" s="62"/>
      <c r="AH194" s="62"/>
      <c r="AI194" s="62"/>
      <c r="AJ194" s="62"/>
      <c r="AK194" s="62"/>
    </row>
    <row r="195" spans="1:37" ht="15.75" customHeight="1">
      <c r="A195" s="85"/>
      <c r="B195" s="63"/>
      <c r="C195" s="81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4"/>
      <c r="S195" s="4"/>
      <c r="T195" s="4"/>
      <c r="U195" s="4"/>
      <c r="V195" s="4"/>
      <c r="W195" s="4"/>
      <c r="X195" s="4"/>
      <c r="Y195" s="4"/>
      <c r="Z195" s="140"/>
      <c r="AA195" s="6"/>
      <c r="AB195" s="62"/>
      <c r="AC195" s="105"/>
      <c r="AD195" s="6"/>
      <c r="AE195" s="62"/>
      <c r="AF195" s="62"/>
      <c r="AG195" s="62"/>
      <c r="AH195" s="62"/>
      <c r="AI195" s="62"/>
      <c r="AJ195" s="62"/>
      <c r="AK195" s="62"/>
    </row>
    <row r="196" spans="1:37" ht="15.75" customHeight="1">
      <c r="A196" s="85"/>
      <c r="B196" s="63"/>
      <c r="C196" s="81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4"/>
      <c r="S196" s="4"/>
      <c r="T196" s="4"/>
      <c r="U196" s="4"/>
      <c r="V196" s="4"/>
      <c r="W196" s="4"/>
      <c r="X196" s="4"/>
      <c r="Y196" s="4"/>
      <c r="Z196" s="140"/>
      <c r="AA196" s="6"/>
      <c r="AB196" s="62"/>
      <c r="AC196" s="105"/>
      <c r="AD196" s="6"/>
      <c r="AE196" s="62"/>
      <c r="AF196" s="62"/>
      <c r="AG196" s="62"/>
      <c r="AH196" s="62"/>
      <c r="AI196" s="62"/>
      <c r="AJ196" s="62"/>
      <c r="AK196" s="62"/>
    </row>
    <row r="197" spans="1:37" ht="15.75" customHeight="1">
      <c r="A197" s="85"/>
      <c r="B197" s="63"/>
      <c r="C197" s="81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4"/>
      <c r="S197" s="4"/>
      <c r="T197" s="4"/>
      <c r="U197" s="4"/>
      <c r="V197" s="4"/>
      <c r="W197" s="4"/>
      <c r="X197" s="4"/>
      <c r="Y197" s="4"/>
      <c r="Z197" s="140"/>
      <c r="AA197" s="6"/>
      <c r="AB197" s="62"/>
      <c r="AC197" s="105"/>
      <c r="AD197" s="6"/>
      <c r="AE197" s="62"/>
      <c r="AF197" s="62"/>
      <c r="AG197" s="62"/>
      <c r="AH197" s="62"/>
      <c r="AI197" s="62"/>
      <c r="AJ197" s="62"/>
      <c r="AK197" s="62"/>
    </row>
    <row r="198" spans="1:37" ht="15.75" customHeight="1">
      <c r="A198" s="85"/>
      <c r="B198" s="63"/>
      <c r="C198" s="81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4"/>
      <c r="S198" s="4"/>
      <c r="T198" s="4"/>
      <c r="U198" s="4"/>
      <c r="V198" s="4"/>
      <c r="W198" s="4"/>
      <c r="X198" s="4"/>
      <c r="Y198" s="4"/>
      <c r="Z198" s="140"/>
      <c r="AA198" s="6"/>
      <c r="AB198" s="62"/>
      <c r="AC198" s="105"/>
      <c r="AD198" s="6"/>
      <c r="AE198" s="62"/>
      <c r="AF198" s="62"/>
      <c r="AG198" s="62"/>
      <c r="AH198" s="62"/>
      <c r="AI198" s="62"/>
      <c r="AJ198" s="62"/>
      <c r="AK198" s="62"/>
    </row>
    <row r="199" spans="1:37" ht="15.75" customHeight="1">
      <c r="A199" s="85"/>
      <c r="B199" s="63"/>
      <c r="C199" s="81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4"/>
      <c r="S199" s="4"/>
      <c r="T199" s="4"/>
      <c r="U199" s="4"/>
      <c r="V199" s="4"/>
      <c r="W199" s="4"/>
      <c r="X199" s="4"/>
      <c r="Y199" s="4"/>
      <c r="Z199" s="140"/>
      <c r="AA199" s="6"/>
      <c r="AB199" s="62"/>
      <c r="AC199" s="105"/>
      <c r="AD199" s="6"/>
      <c r="AE199" s="62"/>
      <c r="AF199" s="62"/>
      <c r="AG199" s="62"/>
      <c r="AH199" s="62"/>
      <c r="AI199" s="62"/>
      <c r="AJ199" s="62"/>
      <c r="AK199" s="62"/>
    </row>
    <row r="200" spans="1:37" ht="15.75" customHeight="1">
      <c r="A200" s="85"/>
      <c r="B200" s="63"/>
      <c r="C200" s="81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4"/>
      <c r="S200" s="4"/>
      <c r="T200" s="4"/>
      <c r="U200" s="4"/>
      <c r="V200" s="4"/>
      <c r="W200" s="4"/>
      <c r="X200" s="4"/>
      <c r="Y200" s="4"/>
      <c r="Z200" s="140"/>
      <c r="AA200" s="6"/>
      <c r="AB200" s="62"/>
      <c r="AC200" s="105"/>
      <c r="AD200" s="6"/>
      <c r="AE200" s="62"/>
      <c r="AF200" s="62"/>
      <c r="AG200" s="62"/>
      <c r="AH200" s="62"/>
      <c r="AI200" s="62"/>
      <c r="AJ200" s="62"/>
      <c r="AK200" s="62"/>
    </row>
    <row r="201" spans="1:37" ht="15.75" customHeight="1">
      <c r="A201" s="85"/>
      <c r="B201" s="63"/>
      <c r="C201" s="81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4"/>
      <c r="S201" s="4"/>
      <c r="T201" s="4"/>
      <c r="U201" s="4"/>
      <c r="V201" s="4"/>
      <c r="W201" s="4"/>
      <c r="X201" s="4"/>
      <c r="Y201" s="4"/>
      <c r="Z201" s="140"/>
      <c r="AA201" s="6"/>
      <c r="AB201" s="62"/>
      <c r="AC201" s="105"/>
      <c r="AD201" s="6"/>
      <c r="AE201" s="62"/>
      <c r="AF201" s="62"/>
      <c r="AG201" s="62"/>
      <c r="AH201" s="62"/>
      <c r="AI201" s="62"/>
      <c r="AJ201" s="62"/>
      <c r="AK201" s="62"/>
    </row>
    <row r="202" spans="1:37" ht="15.75" customHeight="1">
      <c r="A202" s="85"/>
      <c r="B202" s="63"/>
      <c r="C202" s="81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4"/>
      <c r="S202" s="4"/>
      <c r="T202" s="4"/>
      <c r="U202" s="4"/>
      <c r="V202" s="4"/>
      <c r="W202" s="4"/>
      <c r="X202" s="4"/>
      <c r="Y202" s="4"/>
      <c r="Z202" s="140"/>
      <c r="AA202" s="6"/>
      <c r="AB202" s="62"/>
      <c r="AC202" s="105"/>
      <c r="AD202" s="6"/>
      <c r="AE202" s="62"/>
      <c r="AF202" s="62"/>
      <c r="AG202" s="62"/>
      <c r="AH202" s="62"/>
      <c r="AI202" s="62"/>
      <c r="AJ202" s="62"/>
      <c r="AK202" s="62"/>
    </row>
    <row r="203" spans="1:37" ht="15.75" customHeight="1">
      <c r="A203" s="85"/>
      <c r="B203" s="63"/>
      <c r="C203" s="81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4"/>
      <c r="S203" s="4"/>
      <c r="T203" s="4"/>
      <c r="U203" s="4"/>
      <c r="V203" s="4"/>
      <c r="W203" s="4"/>
      <c r="X203" s="4"/>
      <c r="Y203" s="4"/>
      <c r="Z203" s="140"/>
      <c r="AA203" s="6"/>
      <c r="AB203" s="62"/>
      <c r="AC203" s="105"/>
      <c r="AD203" s="6"/>
      <c r="AE203" s="62"/>
      <c r="AF203" s="62"/>
      <c r="AG203" s="62"/>
      <c r="AH203" s="62"/>
      <c r="AI203" s="62"/>
      <c r="AJ203" s="62"/>
      <c r="AK203" s="62"/>
    </row>
    <row r="204" spans="1:37" ht="15.75" customHeight="1">
      <c r="A204" s="85"/>
      <c r="B204" s="63"/>
      <c r="C204" s="81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4"/>
      <c r="S204" s="4"/>
      <c r="T204" s="4"/>
      <c r="U204" s="4"/>
      <c r="V204" s="4"/>
      <c r="W204" s="4"/>
      <c r="X204" s="4"/>
      <c r="Y204" s="4"/>
      <c r="Z204" s="140"/>
      <c r="AA204" s="6"/>
      <c r="AB204" s="62"/>
      <c r="AC204" s="105"/>
      <c r="AD204" s="6"/>
      <c r="AE204" s="62"/>
      <c r="AF204" s="62"/>
      <c r="AG204" s="62"/>
      <c r="AH204" s="62"/>
      <c r="AI204" s="62"/>
      <c r="AJ204" s="62"/>
      <c r="AK204" s="62"/>
    </row>
    <row r="205" spans="1:37" ht="15.75" customHeight="1">
      <c r="A205" s="85"/>
      <c r="B205" s="63"/>
      <c r="C205" s="81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4"/>
      <c r="S205" s="4"/>
      <c r="T205" s="4"/>
      <c r="U205" s="4"/>
      <c r="V205" s="4"/>
      <c r="W205" s="4"/>
      <c r="X205" s="4"/>
      <c r="Y205" s="4"/>
      <c r="Z205" s="140"/>
      <c r="AA205" s="6"/>
      <c r="AB205" s="62"/>
      <c r="AC205" s="105"/>
      <c r="AD205" s="6"/>
      <c r="AE205" s="62"/>
      <c r="AF205" s="62"/>
      <c r="AG205" s="62"/>
      <c r="AH205" s="62"/>
      <c r="AI205" s="62"/>
      <c r="AJ205" s="62"/>
      <c r="AK205" s="62"/>
    </row>
    <row r="206" spans="1:37" ht="15.75" customHeight="1">
      <c r="A206" s="85"/>
      <c r="B206" s="63"/>
      <c r="C206" s="81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4"/>
      <c r="S206" s="4"/>
      <c r="T206" s="4"/>
      <c r="U206" s="4"/>
      <c r="V206" s="4"/>
      <c r="W206" s="4"/>
      <c r="X206" s="4"/>
      <c r="Y206" s="4"/>
      <c r="Z206" s="140"/>
      <c r="AA206" s="6"/>
      <c r="AB206" s="62"/>
      <c r="AC206" s="105"/>
      <c r="AD206" s="6"/>
      <c r="AE206" s="62"/>
      <c r="AF206" s="62"/>
      <c r="AG206" s="62"/>
      <c r="AH206" s="62"/>
      <c r="AI206" s="62"/>
      <c r="AJ206" s="62"/>
      <c r="AK206" s="62"/>
    </row>
    <row r="207" spans="1:37" ht="15.75" customHeight="1">
      <c r="A207" s="85"/>
      <c r="B207" s="63"/>
      <c r="C207" s="81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4"/>
      <c r="S207" s="4"/>
      <c r="T207" s="4"/>
      <c r="U207" s="4"/>
      <c r="V207" s="4"/>
      <c r="W207" s="4"/>
      <c r="X207" s="4"/>
      <c r="Y207" s="4"/>
      <c r="Z207" s="140"/>
      <c r="AA207" s="6"/>
      <c r="AB207" s="62"/>
      <c r="AC207" s="105"/>
      <c r="AD207" s="6"/>
      <c r="AE207" s="62"/>
      <c r="AF207" s="62"/>
      <c r="AG207" s="62"/>
      <c r="AH207" s="62"/>
      <c r="AI207" s="62"/>
      <c r="AJ207" s="62"/>
      <c r="AK207" s="62"/>
    </row>
    <row r="208" spans="1:37" ht="15.75" customHeight="1">
      <c r="A208" s="85"/>
      <c r="B208" s="63"/>
      <c r="C208" s="81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4"/>
      <c r="S208" s="4"/>
      <c r="T208" s="4"/>
      <c r="U208" s="4"/>
      <c r="V208" s="4"/>
      <c r="W208" s="4"/>
      <c r="X208" s="4"/>
      <c r="Y208" s="4"/>
      <c r="Z208" s="140"/>
      <c r="AA208" s="6"/>
      <c r="AB208" s="62"/>
      <c r="AC208" s="105"/>
      <c r="AD208" s="6"/>
      <c r="AE208" s="62"/>
      <c r="AF208" s="62"/>
      <c r="AG208" s="62"/>
      <c r="AH208" s="62"/>
      <c r="AI208" s="62"/>
      <c r="AJ208" s="62"/>
      <c r="AK208" s="62"/>
    </row>
    <row r="209" spans="1:37" ht="15.75" customHeight="1">
      <c r="A209" s="85"/>
      <c r="B209" s="63"/>
      <c r="C209" s="81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4"/>
      <c r="S209" s="4"/>
      <c r="T209" s="4"/>
      <c r="U209" s="4"/>
      <c r="V209" s="4"/>
      <c r="W209" s="4"/>
      <c r="X209" s="4"/>
      <c r="Y209" s="4"/>
      <c r="Z209" s="140"/>
      <c r="AA209" s="6"/>
      <c r="AB209" s="62"/>
      <c r="AC209" s="105"/>
      <c r="AD209" s="6"/>
      <c r="AE209" s="62"/>
      <c r="AF209" s="62"/>
      <c r="AG209" s="62"/>
      <c r="AH209" s="62"/>
      <c r="AI209" s="62"/>
      <c r="AJ209" s="62"/>
      <c r="AK209" s="62"/>
    </row>
    <row r="210" spans="1:37" ht="15.75" customHeight="1">
      <c r="A210" s="85"/>
      <c r="B210" s="63"/>
      <c r="C210" s="81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4"/>
      <c r="S210" s="4"/>
      <c r="T210" s="4"/>
      <c r="U210" s="4"/>
      <c r="V210" s="4"/>
      <c r="W210" s="4"/>
      <c r="X210" s="4"/>
      <c r="Y210" s="4"/>
      <c r="Z210" s="140"/>
      <c r="AA210" s="6"/>
      <c r="AB210" s="62"/>
      <c r="AC210" s="105"/>
      <c r="AD210" s="6"/>
      <c r="AE210" s="62"/>
      <c r="AF210" s="62"/>
      <c r="AG210" s="62"/>
      <c r="AH210" s="62"/>
      <c r="AI210" s="62"/>
      <c r="AJ210" s="62"/>
      <c r="AK210" s="62"/>
    </row>
    <row r="211" spans="1:37" ht="15.75" customHeight="1">
      <c r="A211" s="85"/>
      <c r="B211" s="63"/>
      <c r="C211" s="81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4"/>
      <c r="S211" s="4"/>
      <c r="T211" s="4"/>
      <c r="U211" s="4"/>
      <c r="V211" s="4"/>
      <c r="W211" s="4"/>
      <c r="X211" s="4"/>
      <c r="Y211" s="4"/>
      <c r="Z211" s="140"/>
      <c r="AA211" s="6"/>
      <c r="AB211" s="62"/>
      <c r="AC211" s="105"/>
      <c r="AD211" s="6"/>
      <c r="AE211" s="62"/>
      <c r="AF211" s="62"/>
      <c r="AG211" s="62"/>
      <c r="AH211" s="62"/>
      <c r="AI211" s="62"/>
      <c r="AJ211" s="62"/>
      <c r="AK211" s="62"/>
    </row>
    <row r="212" spans="1:37" ht="15.75" customHeight="1">
      <c r="A212" s="85"/>
      <c r="B212" s="63"/>
      <c r="C212" s="81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4"/>
      <c r="S212" s="4"/>
      <c r="T212" s="4"/>
      <c r="U212" s="4"/>
      <c r="V212" s="4"/>
      <c r="W212" s="4"/>
      <c r="X212" s="4"/>
      <c r="Y212" s="4"/>
      <c r="Z212" s="140"/>
      <c r="AA212" s="6"/>
      <c r="AB212" s="62"/>
      <c r="AC212" s="105"/>
      <c r="AD212" s="6"/>
      <c r="AE212" s="62"/>
      <c r="AF212" s="62"/>
      <c r="AG212" s="62"/>
      <c r="AH212" s="62"/>
      <c r="AI212" s="62"/>
      <c r="AJ212" s="62"/>
      <c r="AK212" s="62"/>
    </row>
    <row r="213" spans="1:37" ht="15.75" customHeight="1">
      <c r="A213" s="85"/>
      <c r="B213" s="63"/>
      <c r="C213" s="81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4"/>
      <c r="S213" s="4"/>
      <c r="T213" s="4"/>
      <c r="U213" s="4"/>
      <c r="V213" s="4"/>
      <c r="W213" s="4"/>
      <c r="X213" s="4"/>
      <c r="Y213" s="4"/>
      <c r="Z213" s="140"/>
      <c r="AA213" s="6"/>
      <c r="AB213" s="62"/>
      <c r="AC213" s="105"/>
      <c r="AD213" s="6"/>
      <c r="AE213" s="62"/>
      <c r="AF213" s="62"/>
      <c r="AG213" s="62"/>
      <c r="AH213" s="62"/>
      <c r="AI213" s="62"/>
      <c r="AJ213" s="62"/>
      <c r="AK213" s="62"/>
    </row>
    <row r="214" spans="1:37" ht="15.75" customHeight="1">
      <c r="A214" s="85"/>
      <c r="B214" s="63"/>
      <c r="C214" s="81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4"/>
      <c r="S214" s="4"/>
      <c r="T214" s="4"/>
      <c r="U214" s="4"/>
      <c r="V214" s="4"/>
      <c r="W214" s="4"/>
      <c r="X214" s="4"/>
      <c r="Y214" s="4"/>
      <c r="Z214" s="140"/>
      <c r="AA214" s="6"/>
      <c r="AB214" s="62"/>
      <c r="AC214" s="105"/>
      <c r="AD214" s="6"/>
      <c r="AE214" s="62"/>
      <c r="AF214" s="62"/>
      <c r="AG214" s="62"/>
      <c r="AH214" s="62"/>
      <c r="AI214" s="62"/>
      <c r="AJ214" s="62"/>
      <c r="AK214" s="62"/>
    </row>
    <row r="215" spans="1:37" ht="15.75" customHeight="1">
      <c r="A215" s="85"/>
      <c r="B215" s="63"/>
      <c r="C215" s="81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4"/>
      <c r="S215" s="4"/>
      <c r="T215" s="4"/>
      <c r="U215" s="4"/>
      <c r="V215" s="4"/>
      <c r="W215" s="4"/>
      <c r="X215" s="4"/>
      <c r="Y215" s="4"/>
      <c r="Z215" s="140"/>
      <c r="AA215" s="6"/>
      <c r="AB215" s="62"/>
      <c r="AC215" s="105"/>
      <c r="AD215" s="6"/>
      <c r="AE215" s="62"/>
      <c r="AF215" s="62"/>
      <c r="AG215" s="62"/>
      <c r="AH215" s="62"/>
      <c r="AI215" s="62"/>
      <c r="AJ215" s="62"/>
      <c r="AK215" s="62"/>
    </row>
    <row r="216" spans="1:37" ht="15.75" customHeight="1">
      <c r="A216" s="85"/>
      <c r="B216" s="63"/>
      <c r="C216" s="81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4"/>
      <c r="S216" s="4"/>
      <c r="T216" s="4"/>
      <c r="U216" s="4"/>
      <c r="V216" s="4"/>
      <c r="W216" s="4"/>
      <c r="X216" s="4"/>
      <c r="Y216" s="4"/>
      <c r="Z216" s="140"/>
      <c r="AA216" s="6"/>
      <c r="AB216" s="62"/>
      <c r="AC216" s="105"/>
      <c r="AD216" s="6"/>
      <c r="AE216" s="62"/>
      <c r="AF216" s="62"/>
      <c r="AG216" s="62"/>
      <c r="AH216" s="62"/>
      <c r="AI216" s="62"/>
      <c r="AJ216" s="62"/>
      <c r="AK216" s="62"/>
    </row>
    <row r="217" spans="1:37" ht="15.75" customHeight="1">
      <c r="A217" s="85"/>
      <c r="B217" s="63"/>
      <c r="C217" s="81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4"/>
      <c r="S217" s="4"/>
      <c r="T217" s="4"/>
      <c r="U217" s="4"/>
      <c r="V217" s="4"/>
      <c r="W217" s="4"/>
      <c r="X217" s="4"/>
      <c r="Y217" s="4"/>
      <c r="Z217" s="140"/>
      <c r="AA217" s="6"/>
      <c r="AB217" s="62"/>
      <c r="AC217" s="105"/>
      <c r="AD217" s="6"/>
      <c r="AE217" s="62"/>
      <c r="AF217" s="62"/>
      <c r="AG217" s="62"/>
      <c r="AH217" s="62"/>
      <c r="AI217" s="62"/>
      <c r="AJ217" s="62"/>
      <c r="AK217" s="62"/>
    </row>
    <row r="218" spans="1:37" ht="15.75" customHeight="1">
      <c r="A218" s="85"/>
      <c r="B218" s="63"/>
      <c r="C218" s="81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4"/>
      <c r="S218" s="4"/>
      <c r="T218" s="4"/>
      <c r="U218" s="4"/>
      <c r="V218" s="4"/>
      <c r="W218" s="4"/>
      <c r="X218" s="4"/>
      <c r="Y218" s="4"/>
      <c r="Z218" s="140"/>
      <c r="AA218" s="6"/>
      <c r="AB218" s="62"/>
      <c r="AC218" s="105"/>
      <c r="AD218" s="6"/>
      <c r="AE218" s="62"/>
      <c r="AF218" s="62"/>
      <c r="AG218" s="62"/>
      <c r="AH218" s="62"/>
      <c r="AI218" s="62"/>
      <c r="AJ218" s="62"/>
      <c r="AK218" s="62"/>
    </row>
    <row r="219" spans="1:37" ht="15.75" customHeight="1">
      <c r="A219" s="85"/>
      <c r="B219" s="63"/>
      <c r="C219" s="81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4"/>
      <c r="S219" s="4"/>
      <c r="T219" s="4"/>
      <c r="U219" s="4"/>
      <c r="V219" s="4"/>
      <c r="W219" s="4"/>
      <c r="X219" s="4"/>
      <c r="Y219" s="4"/>
      <c r="Z219" s="140"/>
      <c r="AA219" s="6"/>
      <c r="AB219" s="62"/>
      <c r="AC219" s="105"/>
      <c r="AD219" s="6"/>
      <c r="AE219" s="62"/>
      <c r="AF219" s="62"/>
      <c r="AG219" s="62"/>
      <c r="AH219" s="62"/>
      <c r="AI219" s="62"/>
      <c r="AJ219" s="62"/>
      <c r="AK219" s="62"/>
    </row>
    <row r="220" spans="1:37" ht="15.75" customHeight="1">
      <c r="A220" s="85"/>
      <c r="B220" s="63"/>
      <c r="C220" s="81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4"/>
      <c r="S220" s="4"/>
      <c r="T220" s="4"/>
      <c r="U220" s="4"/>
      <c r="V220" s="4"/>
      <c r="W220" s="4"/>
      <c r="X220" s="4"/>
      <c r="Y220" s="4"/>
      <c r="Z220" s="140"/>
      <c r="AA220" s="6"/>
      <c r="AB220" s="62"/>
      <c r="AC220" s="105"/>
      <c r="AD220" s="6"/>
      <c r="AE220" s="62"/>
      <c r="AF220" s="62"/>
      <c r="AG220" s="62"/>
      <c r="AH220" s="62"/>
      <c r="AI220" s="62"/>
      <c r="AJ220" s="62"/>
      <c r="AK220" s="62"/>
    </row>
    <row r="221" spans="1:37" ht="15.75" customHeight="1">
      <c r="A221" s="85"/>
      <c r="B221" s="63"/>
      <c r="C221" s="81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4"/>
      <c r="S221" s="4"/>
      <c r="T221" s="4"/>
      <c r="U221" s="4"/>
      <c r="V221" s="4"/>
      <c r="W221" s="4"/>
      <c r="X221" s="4"/>
      <c r="Y221" s="4"/>
      <c r="Z221" s="140"/>
      <c r="AA221" s="6"/>
      <c r="AB221" s="62"/>
      <c r="AC221" s="105"/>
      <c r="AD221" s="6"/>
      <c r="AE221" s="62"/>
      <c r="AF221" s="62"/>
      <c r="AG221" s="62"/>
      <c r="AH221" s="62"/>
      <c r="AI221" s="62"/>
      <c r="AJ221" s="62"/>
      <c r="AK221" s="62"/>
    </row>
    <row r="222" spans="1:37" ht="15.75" customHeight="1">
      <c r="A222" s="85"/>
      <c r="B222" s="63"/>
      <c r="C222" s="81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4"/>
      <c r="S222" s="4"/>
      <c r="T222" s="4"/>
      <c r="U222" s="4"/>
      <c r="V222" s="4"/>
      <c r="W222" s="4"/>
      <c r="X222" s="4"/>
      <c r="Y222" s="4"/>
      <c r="Z222" s="140"/>
      <c r="AA222" s="6"/>
      <c r="AB222" s="62"/>
      <c r="AC222" s="105"/>
      <c r="AD222" s="6"/>
      <c r="AE222" s="62"/>
      <c r="AF222" s="62"/>
      <c r="AG222" s="62"/>
      <c r="AH222" s="62"/>
      <c r="AI222" s="62"/>
      <c r="AJ222" s="62"/>
      <c r="AK222" s="62"/>
    </row>
    <row r="223" spans="1:37" ht="15.75" customHeight="1">
      <c r="A223" s="85"/>
      <c r="B223" s="63"/>
      <c r="C223" s="81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4"/>
      <c r="S223" s="4"/>
      <c r="T223" s="4"/>
      <c r="U223" s="4"/>
      <c r="V223" s="4"/>
      <c r="W223" s="4"/>
      <c r="X223" s="4"/>
      <c r="Y223" s="4"/>
      <c r="Z223" s="140"/>
      <c r="AA223" s="6"/>
      <c r="AB223" s="62"/>
      <c r="AC223" s="105"/>
      <c r="AD223" s="6"/>
      <c r="AE223" s="62"/>
      <c r="AF223" s="62"/>
      <c r="AG223" s="62"/>
      <c r="AH223" s="62"/>
      <c r="AI223" s="62"/>
      <c r="AJ223" s="62"/>
      <c r="AK223" s="62"/>
    </row>
    <row r="224" spans="1:37" ht="15.75" customHeight="1">
      <c r="A224" s="85"/>
      <c r="B224" s="63"/>
      <c r="C224" s="81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4"/>
      <c r="S224" s="4"/>
      <c r="T224" s="4"/>
      <c r="U224" s="4"/>
      <c r="V224" s="4"/>
      <c r="W224" s="4"/>
      <c r="X224" s="4"/>
      <c r="Y224" s="4"/>
      <c r="Z224" s="140"/>
      <c r="AA224" s="6"/>
      <c r="AB224" s="62"/>
      <c r="AC224" s="105"/>
      <c r="AD224" s="6"/>
      <c r="AE224" s="62"/>
      <c r="AF224" s="62"/>
      <c r="AG224" s="62"/>
      <c r="AH224" s="62"/>
      <c r="AI224" s="62"/>
      <c r="AJ224" s="62"/>
      <c r="AK224" s="62"/>
    </row>
    <row r="225" spans="1:37" ht="15.75" customHeight="1">
      <c r="A225" s="85"/>
      <c r="B225" s="63"/>
      <c r="C225" s="81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4"/>
      <c r="S225" s="4"/>
      <c r="T225" s="4"/>
      <c r="U225" s="4"/>
      <c r="V225" s="4"/>
      <c r="W225" s="4"/>
      <c r="X225" s="4"/>
      <c r="Y225" s="4"/>
      <c r="Z225" s="140"/>
      <c r="AA225" s="6"/>
      <c r="AB225" s="62"/>
      <c r="AC225" s="105"/>
      <c r="AD225" s="6"/>
      <c r="AE225" s="62"/>
      <c r="AF225" s="62"/>
      <c r="AG225" s="62"/>
      <c r="AH225" s="62"/>
      <c r="AI225" s="62"/>
      <c r="AJ225" s="62"/>
      <c r="AK225" s="62"/>
    </row>
    <row r="226" spans="1:37" ht="15.75" customHeight="1">
      <c r="A226" s="85"/>
      <c r="B226" s="63"/>
      <c r="C226" s="81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4"/>
      <c r="S226" s="4"/>
      <c r="T226" s="4"/>
      <c r="U226" s="4"/>
      <c r="V226" s="4"/>
      <c r="W226" s="4"/>
      <c r="X226" s="4"/>
      <c r="Y226" s="4"/>
      <c r="Z226" s="140"/>
      <c r="AA226" s="6"/>
      <c r="AB226" s="62"/>
      <c r="AC226" s="105"/>
      <c r="AD226" s="6"/>
      <c r="AE226" s="62"/>
      <c r="AF226" s="62"/>
      <c r="AG226" s="62"/>
      <c r="AH226" s="62"/>
      <c r="AI226" s="62"/>
      <c r="AJ226" s="62"/>
      <c r="AK226" s="62"/>
    </row>
    <row r="227" spans="1:37" ht="15.75" customHeight="1">
      <c r="A227" s="85"/>
      <c r="B227" s="63"/>
      <c r="C227" s="81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4"/>
      <c r="S227" s="4"/>
      <c r="T227" s="4"/>
      <c r="U227" s="4"/>
      <c r="V227" s="4"/>
      <c r="W227" s="4"/>
      <c r="X227" s="4"/>
      <c r="Y227" s="4"/>
      <c r="Z227" s="140"/>
      <c r="AA227" s="6"/>
      <c r="AB227" s="62"/>
      <c r="AC227" s="105"/>
      <c r="AD227" s="6"/>
      <c r="AE227" s="62"/>
      <c r="AF227" s="62"/>
      <c r="AG227" s="62"/>
      <c r="AH227" s="62"/>
      <c r="AI227" s="62"/>
      <c r="AJ227" s="62"/>
      <c r="AK227" s="62"/>
    </row>
    <row r="228" spans="1:37" ht="15.75" customHeight="1">
      <c r="A228" s="85"/>
      <c r="B228" s="63"/>
      <c r="C228" s="81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4"/>
      <c r="S228" s="4"/>
      <c r="T228" s="4"/>
      <c r="U228" s="4"/>
      <c r="V228" s="4"/>
      <c r="W228" s="4"/>
      <c r="X228" s="4"/>
      <c r="Y228" s="4"/>
      <c r="Z228" s="140"/>
      <c r="AA228" s="6"/>
      <c r="AB228" s="62"/>
      <c r="AC228" s="105"/>
      <c r="AD228" s="6"/>
      <c r="AE228" s="62"/>
      <c r="AF228" s="62"/>
      <c r="AG228" s="62"/>
      <c r="AH228" s="62"/>
      <c r="AI228" s="62"/>
      <c r="AJ228" s="62"/>
      <c r="AK228" s="62"/>
    </row>
    <row r="229" spans="1:37" ht="15.75" customHeight="1">
      <c r="A229" s="85"/>
      <c r="B229" s="63"/>
      <c r="C229" s="81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4"/>
      <c r="S229" s="4"/>
      <c r="T229" s="4"/>
      <c r="U229" s="4"/>
      <c r="V229" s="4"/>
      <c r="W229" s="4"/>
      <c r="X229" s="4"/>
      <c r="Y229" s="4"/>
      <c r="Z229" s="140"/>
      <c r="AA229" s="6"/>
      <c r="AB229" s="62"/>
      <c r="AC229" s="105"/>
      <c r="AD229" s="6"/>
      <c r="AE229" s="62"/>
      <c r="AF229" s="62"/>
      <c r="AG229" s="62"/>
      <c r="AH229" s="62"/>
      <c r="AI229" s="62"/>
      <c r="AJ229" s="62"/>
      <c r="AK229" s="62"/>
    </row>
    <row r="230" spans="1:37" ht="15.75" customHeight="1">
      <c r="A230" s="85"/>
      <c r="B230" s="63"/>
      <c r="C230" s="81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4"/>
      <c r="S230" s="4"/>
      <c r="T230" s="4"/>
      <c r="U230" s="4"/>
      <c r="V230" s="4"/>
      <c r="W230" s="4"/>
      <c r="X230" s="4"/>
      <c r="Y230" s="4"/>
      <c r="Z230" s="140"/>
      <c r="AA230" s="6"/>
      <c r="AB230" s="62"/>
      <c r="AC230" s="105"/>
      <c r="AD230" s="6"/>
      <c r="AE230" s="62"/>
      <c r="AF230" s="62"/>
      <c r="AG230" s="62"/>
      <c r="AH230" s="62"/>
      <c r="AI230" s="62"/>
      <c r="AJ230" s="62"/>
      <c r="AK230" s="62"/>
    </row>
    <row r="231" spans="1:37" ht="15.75" customHeight="1">
      <c r="A231" s="85"/>
      <c r="B231" s="63"/>
      <c r="C231" s="81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4"/>
      <c r="S231" s="4"/>
      <c r="T231" s="4"/>
      <c r="U231" s="4"/>
      <c r="V231" s="4"/>
      <c r="W231" s="4"/>
      <c r="X231" s="4"/>
      <c r="Y231" s="4"/>
      <c r="Z231" s="140"/>
      <c r="AA231" s="6"/>
      <c r="AB231" s="62"/>
      <c r="AC231" s="105"/>
      <c r="AD231" s="6"/>
      <c r="AE231" s="62"/>
      <c r="AF231" s="62"/>
      <c r="AG231" s="62"/>
      <c r="AH231" s="62"/>
      <c r="AI231" s="62"/>
      <c r="AJ231" s="62"/>
      <c r="AK231" s="62"/>
    </row>
    <row r="232" spans="1:37" ht="15.75" customHeight="1">
      <c r="A232" s="85"/>
      <c r="B232" s="63"/>
      <c r="C232" s="81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4"/>
      <c r="S232" s="4"/>
      <c r="T232" s="4"/>
      <c r="U232" s="4"/>
      <c r="V232" s="4"/>
      <c r="W232" s="4"/>
      <c r="X232" s="4"/>
      <c r="Y232" s="4"/>
      <c r="Z232" s="140"/>
      <c r="AA232" s="6"/>
      <c r="AB232" s="62"/>
      <c r="AC232" s="105"/>
      <c r="AD232" s="6"/>
      <c r="AE232" s="62"/>
      <c r="AF232" s="62"/>
      <c r="AG232" s="62"/>
      <c r="AH232" s="62"/>
      <c r="AI232" s="62"/>
      <c r="AJ232" s="62"/>
      <c r="AK232" s="62"/>
    </row>
    <row r="233" spans="1:37" ht="15.75" customHeight="1">
      <c r="A233" s="85"/>
      <c r="B233" s="63"/>
      <c r="C233" s="81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4"/>
      <c r="S233" s="4"/>
      <c r="T233" s="4"/>
      <c r="U233" s="4"/>
      <c r="V233" s="4"/>
      <c r="W233" s="4"/>
      <c r="X233" s="4"/>
      <c r="Y233" s="4"/>
      <c r="Z233" s="140"/>
      <c r="AA233" s="6"/>
      <c r="AB233" s="62"/>
      <c r="AC233" s="105"/>
      <c r="AD233" s="6"/>
      <c r="AE233" s="62"/>
      <c r="AF233" s="62"/>
      <c r="AG233" s="62"/>
      <c r="AH233" s="62"/>
      <c r="AI233" s="62"/>
      <c r="AJ233" s="62"/>
      <c r="AK233" s="62"/>
    </row>
    <row r="234" spans="1:37" ht="15.75" customHeight="1">
      <c r="A234" s="85"/>
      <c r="B234" s="63"/>
      <c r="C234" s="81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4"/>
      <c r="S234" s="4"/>
      <c r="T234" s="4"/>
      <c r="U234" s="4"/>
      <c r="V234" s="4"/>
      <c r="W234" s="4"/>
      <c r="X234" s="4"/>
      <c r="Y234" s="4"/>
      <c r="Z234" s="140"/>
      <c r="AA234" s="6"/>
      <c r="AB234" s="62"/>
      <c r="AC234" s="105"/>
      <c r="AD234" s="6"/>
      <c r="AE234" s="62"/>
      <c r="AF234" s="62"/>
      <c r="AG234" s="62"/>
      <c r="AH234" s="62"/>
      <c r="AI234" s="62"/>
      <c r="AJ234" s="62"/>
      <c r="AK234" s="62"/>
    </row>
    <row r="235" spans="1:37" ht="15.75" customHeight="1">
      <c r="A235" s="85"/>
      <c r="B235" s="63"/>
      <c r="C235" s="81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4"/>
      <c r="S235" s="4"/>
      <c r="T235" s="4"/>
      <c r="U235" s="4"/>
      <c r="V235" s="4"/>
      <c r="W235" s="4"/>
      <c r="X235" s="4"/>
      <c r="Y235" s="4"/>
      <c r="Z235" s="140"/>
      <c r="AA235" s="6"/>
      <c r="AB235" s="62"/>
      <c r="AC235" s="105"/>
      <c r="AD235" s="6"/>
      <c r="AE235" s="62"/>
      <c r="AF235" s="62"/>
      <c r="AG235" s="62"/>
      <c r="AH235" s="62"/>
      <c r="AI235" s="62"/>
      <c r="AJ235" s="62"/>
      <c r="AK235" s="62"/>
    </row>
    <row r="236" spans="1:37" ht="15.75" customHeight="1">
      <c r="A236" s="85"/>
      <c r="B236" s="63"/>
      <c r="C236" s="81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4"/>
      <c r="S236" s="4"/>
      <c r="T236" s="4"/>
      <c r="U236" s="4"/>
      <c r="V236" s="4"/>
      <c r="W236" s="4"/>
      <c r="X236" s="4"/>
      <c r="Y236" s="4"/>
      <c r="Z236" s="140"/>
      <c r="AA236" s="6"/>
      <c r="AB236" s="62"/>
      <c r="AC236" s="105"/>
      <c r="AD236" s="6"/>
      <c r="AE236" s="62"/>
      <c r="AF236" s="62"/>
      <c r="AG236" s="62"/>
      <c r="AH236" s="62"/>
      <c r="AI236" s="62"/>
      <c r="AJ236" s="62"/>
      <c r="AK236" s="62"/>
    </row>
    <row r="237" spans="1:37" ht="15.75" customHeight="1">
      <c r="A237" s="85"/>
      <c r="B237" s="63"/>
      <c r="C237" s="81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4"/>
      <c r="S237" s="4"/>
      <c r="T237" s="4"/>
      <c r="U237" s="4"/>
      <c r="V237" s="4"/>
      <c r="W237" s="4"/>
      <c r="X237" s="4"/>
      <c r="Y237" s="4"/>
      <c r="Z237" s="140"/>
      <c r="AA237" s="6"/>
      <c r="AB237" s="62"/>
      <c r="AC237" s="105"/>
      <c r="AD237" s="6"/>
      <c r="AE237" s="62"/>
      <c r="AF237" s="62"/>
      <c r="AG237" s="62"/>
      <c r="AH237" s="62"/>
      <c r="AI237" s="62"/>
      <c r="AJ237" s="62"/>
      <c r="AK237" s="62"/>
    </row>
    <row r="238" spans="1:37" ht="15.75" customHeight="1">
      <c r="A238" s="85"/>
      <c r="B238" s="63"/>
      <c r="C238" s="81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4"/>
      <c r="S238" s="4"/>
      <c r="T238" s="4"/>
      <c r="U238" s="4"/>
      <c r="V238" s="4"/>
      <c r="W238" s="4"/>
      <c r="X238" s="4"/>
      <c r="Y238" s="4"/>
      <c r="Z238" s="140"/>
      <c r="AA238" s="6"/>
      <c r="AB238" s="62"/>
      <c r="AC238" s="105"/>
      <c r="AD238" s="6"/>
      <c r="AE238" s="62"/>
      <c r="AF238" s="62"/>
      <c r="AG238" s="62"/>
      <c r="AH238" s="62"/>
      <c r="AI238" s="62"/>
      <c r="AJ238" s="62"/>
      <c r="AK238" s="62"/>
    </row>
    <row r="239" spans="1:37" ht="15.75" customHeight="1">
      <c r="A239" s="85"/>
      <c r="B239" s="63"/>
      <c r="C239" s="81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4"/>
      <c r="S239" s="4"/>
      <c r="T239" s="4"/>
      <c r="U239" s="4"/>
      <c r="V239" s="4"/>
      <c r="W239" s="4"/>
      <c r="X239" s="4"/>
      <c r="Y239" s="4"/>
      <c r="Z239" s="140"/>
      <c r="AA239" s="6"/>
      <c r="AB239" s="62"/>
      <c r="AC239" s="105"/>
      <c r="AD239" s="6"/>
      <c r="AE239" s="62"/>
      <c r="AF239" s="62"/>
      <c r="AG239" s="62"/>
      <c r="AH239" s="62"/>
      <c r="AI239" s="62"/>
      <c r="AJ239" s="62"/>
      <c r="AK239" s="62"/>
    </row>
    <row r="240" spans="1:37" ht="15.75" customHeight="1">
      <c r="A240" s="85"/>
      <c r="B240" s="63"/>
      <c r="C240" s="81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4"/>
      <c r="S240" s="4"/>
      <c r="T240" s="4"/>
      <c r="U240" s="4"/>
      <c r="V240" s="4"/>
      <c r="W240" s="4"/>
      <c r="X240" s="4"/>
      <c r="Y240" s="4"/>
      <c r="Z240" s="140"/>
      <c r="AA240" s="6"/>
      <c r="AB240" s="62"/>
      <c r="AC240" s="105"/>
      <c r="AD240" s="6"/>
      <c r="AE240" s="62"/>
      <c r="AF240" s="62"/>
      <c r="AG240" s="62"/>
      <c r="AH240" s="62"/>
      <c r="AI240" s="62"/>
      <c r="AJ240" s="62"/>
      <c r="AK240" s="62"/>
    </row>
    <row r="241" spans="1:37" ht="15.75" customHeight="1">
      <c r="A241" s="85"/>
      <c r="B241" s="63"/>
      <c r="C241" s="81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4"/>
      <c r="S241" s="4"/>
      <c r="T241" s="4"/>
      <c r="U241" s="4"/>
      <c r="V241" s="4"/>
      <c r="W241" s="4"/>
      <c r="X241" s="4"/>
      <c r="Y241" s="4"/>
      <c r="Z241" s="140"/>
      <c r="AA241" s="6"/>
      <c r="AB241" s="62"/>
      <c r="AC241" s="105"/>
      <c r="AD241" s="6"/>
      <c r="AE241" s="62"/>
      <c r="AF241" s="62"/>
      <c r="AG241" s="62"/>
      <c r="AH241" s="62"/>
      <c r="AI241" s="62"/>
      <c r="AJ241" s="62"/>
      <c r="AK241" s="62"/>
    </row>
    <row r="242" spans="1:37" ht="15.75" customHeight="1">
      <c r="A242" s="85"/>
      <c r="B242" s="63"/>
      <c r="C242" s="81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4"/>
      <c r="S242" s="4"/>
      <c r="T242" s="4"/>
      <c r="U242" s="4"/>
      <c r="V242" s="4"/>
      <c r="W242" s="4"/>
      <c r="X242" s="4"/>
      <c r="Y242" s="4"/>
      <c r="Z242" s="140"/>
      <c r="AA242" s="6"/>
      <c r="AB242" s="62"/>
      <c r="AC242" s="105"/>
      <c r="AD242" s="6"/>
      <c r="AE242" s="62"/>
      <c r="AF242" s="62"/>
      <c r="AG242" s="62"/>
      <c r="AH242" s="62"/>
      <c r="AI242" s="62"/>
      <c r="AJ242" s="62"/>
      <c r="AK242" s="62"/>
    </row>
    <row r="243" spans="1:37" ht="15.75" customHeight="1">
      <c r="A243" s="85"/>
      <c r="B243" s="63"/>
      <c r="C243" s="81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4"/>
      <c r="S243" s="4"/>
      <c r="T243" s="4"/>
      <c r="U243" s="4"/>
      <c r="V243" s="4"/>
      <c r="W243" s="4"/>
      <c r="X243" s="4"/>
      <c r="Y243" s="4"/>
      <c r="Z243" s="140"/>
      <c r="AA243" s="6"/>
      <c r="AB243" s="62"/>
      <c r="AC243" s="105"/>
      <c r="AD243" s="6"/>
      <c r="AE243" s="62"/>
      <c r="AF243" s="62"/>
      <c r="AG243" s="62"/>
      <c r="AH243" s="62"/>
      <c r="AI243" s="62"/>
      <c r="AJ243" s="62"/>
      <c r="AK243" s="62"/>
    </row>
    <row r="244" spans="1:37" ht="15.75" customHeight="1">
      <c r="A244" s="85"/>
      <c r="B244" s="63"/>
      <c r="C244" s="81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4"/>
      <c r="S244" s="4"/>
      <c r="T244" s="4"/>
      <c r="U244" s="4"/>
      <c r="V244" s="4"/>
      <c r="W244" s="4"/>
      <c r="X244" s="4"/>
      <c r="Y244" s="4"/>
      <c r="Z244" s="140"/>
      <c r="AA244" s="6"/>
      <c r="AB244" s="62"/>
      <c r="AC244" s="105"/>
      <c r="AD244" s="6"/>
      <c r="AE244" s="62"/>
      <c r="AF244" s="62"/>
      <c r="AG244" s="62"/>
      <c r="AH244" s="62"/>
      <c r="AI244" s="62"/>
      <c r="AJ244" s="62"/>
      <c r="AK244" s="62"/>
    </row>
    <row r="245" spans="1:37" ht="15.75" customHeight="1">
      <c r="A245" s="85"/>
      <c r="B245" s="63"/>
      <c r="C245" s="81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4"/>
      <c r="S245" s="4"/>
      <c r="T245" s="4"/>
      <c r="U245" s="4"/>
      <c r="V245" s="4"/>
      <c r="W245" s="4"/>
      <c r="X245" s="4"/>
      <c r="Y245" s="4"/>
      <c r="Z245" s="140"/>
      <c r="AA245" s="6"/>
      <c r="AB245" s="62"/>
      <c r="AC245" s="105"/>
      <c r="AD245" s="6"/>
      <c r="AE245" s="62"/>
      <c r="AF245" s="62"/>
      <c r="AG245" s="62"/>
      <c r="AH245" s="62"/>
      <c r="AI245" s="62"/>
      <c r="AJ245" s="62"/>
      <c r="AK245" s="62"/>
    </row>
    <row r="246" spans="1:37" ht="15.75" customHeight="1">
      <c r="A246" s="85"/>
      <c r="B246" s="63"/>
      <c r="C246" s="81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4"/>
      <c r="S246" s="4"/>
      <c r="T246" s="4"/>
      <c r="U246" s="4"/>
      <c r="V246" s="4"/>
      <c r="W246" s="4"/>
      <c r="X246" s="4"/>
      <c r="Y246" s="4"/>
      <c r="Z246" s="140"/>
      <c r="AA246" s="6"/>
      <c r="AB246" s="62"/>
      <c r="AC246" s="105"/>
      <c r="AD246" s="6"/>
      <c r="AE246" s="62"/>
      <c r="AF246" s="62"/>
      <c r="AG246" s="62"/>
      <c r="AH246" s="62"/>
      <c r="AI246" s="62"/>
      <c r="AJ246" s="62"/>
      <c r="AK246" s="62"/>
    </row>
    <row r="247" spans="1:37" ht="15.75" customHeight="1">
      <c r="A247" s="85"/>
      <c r="B247" s="63"/>
      <c r="C247" s="81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4"/>
      <c r="S247" s="4"/>
      <c r="T247" s="4"/>
      <c r="U247" s="4"/>
      <c r="V247" s="4"/>
      <c r="W247" s="4"/>
      <c r="X247" s="4"/>
      <c r="Y247" s="4"/>
      <c r="Z247" s="140"/>
      <c r="AA247" s="6"/>
      <c r="AB247" s="62"/>
      <c r="AC247" s="105"/>
      <c r="AD247" s="6"/>
      <c r="AE247" s="62"/>
      <c r="AF247" s="62"/>
      <c r="AG247" s="62"/>
      <c r="AH247" s="62"/>
      <c r="AI247" s="62"/>
      <c r="AJ247" s="62"/>
      <c r="AK247" s="62"/>
    </row>
    <row r="248" spans="1:37" ht="15.75" customHeight="1">
      <c r="A248" s="85"/>
      <c r="B248" s="63"/>
      <c r="C248" s="81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4"/>
      <c r="S248" s="4"/>
      <c r="T248" s="4"/>
      <c r="U248" s="4"/>
      <c r="V248" s="4"/>
      <c r="W248" s="4"/>
      <c r="X248" s="4"/>
      <c r="Y248" s="4"/>
      <c r="Z248" s="140"/>
      <c r="AA248" s="6"/>
      <c r="AB248" s="62"/>
      <c r="AC248" s="105"/>
      <c r="AD248" s="6"/>
      <c r="AE248" s="62"/>
      <c r="AF248" s="62"/>
      <c r="AG248" s="62"/>
      <c r="AH248" s="62"/>
      <c r="AI248" s="62"/>
      <c r="AJ248" s="62"/>
      <c r="AK248" s="62"/>
    </row>
    <row r="249" spans="1:37" ht="15.75" customHeight="1">
      <c r="A249" s="85"/>
      <c r="B249" s="63"/>
      <c r="C249" s="81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4"/>
      <c r="S249" s="4"/>
      <c r="T249" s="4"/>
      <c r="U249" s="4"/>
      <c r="V249" s="4"/>
      <c r="W249" s="4"/>
      <c r="X249" s="4"/>
      <c r="Y249" s="4"/>
      <c r="Z249" s="140"/>
      <c r="AA249" s="6"/>
      <c r="AB249" s="62"/>
      <c r="AC249" s="105"/>
      <c r="AD249" s="6"/>
      <c r="AE249" s="62"/>
      <c r="AF249" s="62"/>
      <c r="AG249" s="62"/>
      <c r="AH249" s="62"/>
      <c r="AI249" s="62"/>
      <c r="AJ249" s="62"/>
      <c r="AK249" s="62"/>
    </row>
    <row r="250" spans="1:37" ht="15.75" customHeight="1">
      <c r="A250" s="85"/>
      <c r="B250" s="63"/>
      <c r="C250" s="81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4"/>
      <c r="S250" s="4"/>
      <c r="T250" s="4"/>
      <c r="U250" s="4"/>
      <c r="V250" s="4"/>
      <c r="W250" s="4"/>
      <c r="X250" s="4"/>
      <c r="Y250" s="4"/>
      <c r="Z250" s="140"/>
      <c r="AA250" s="6"/>
      <c r="AB250" s="62"/>
      <c r="AC250" s="105"/>
      <c r="AD250" s="6"/>
      <c r="AE250" s="62"/>
      <c r="AF250" s="62"/>
      <c r="AG250" s="62"/>
      <c r="AH250" s="62"/>
      <c r="AI250" s="62"/>
      <c r="AJ250" s="62"/>
      <c r="AK250" s="62"/>
    </row>
    <row r="251" spans="1:37" ht="15.75" customHeight="1">
      <c r="A251" s="85"/>
      <c r="B251" s="63"/>
      <c r="C251" s="81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4"/>
      <c r="S251" s="4"/>
      <c r="T251" s="4"/>
      <c r="U251" s="4"/>
      <c r="V251" s="4"/>
      <c r="W251" s="4"/>
      <c r="X251" s="4"/>
      <c r="Y251" s="4"/>
      <c r="Z251" s="140"/>
      <c r="AA251" s="6"/>
      <c r="AB251" s="62"/>
      <c r="AC251" s="105"/>
      <c r="AD251" s="6"/>
      <c r="AE251" s="62"/>
      <c r="AF251" s="62"/>
      <c r="AG251" s="62"/>
      <c r="AH251" s="62"/>
      <c r="AI251" s="62"/>
      <c r="AJ251" s="62"/>
      <c r="AK251" s="62"/>
    </row>
    <row r="252" spans="1:37" ht="15.75" customHeight="1">
      <c r="A252" s="85"/>
      <c r="B252" s="63"/>
      <c r="C252" s="81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4"/>
      <c r="S252" s="4"/>
      <c r="T252" s="4"/>
      <c r="U252" s="4"/>
      <c r="V252" s="4"/>
      <c r="W252" s="4"/>
      <c r="X252" s="4"/>
      <c r="Y252" s="4"/>
      <c r="Z252" s="140"/>
      <c r="AA252" s="6"/>
      <c r="AB252" s="62"/>
      <c r="AC252" s="105"/>
      <c r="AD252" s="6"/>
      <c r="AE252" s="62"/>
      <c r="AF252" s="62"/>
      <c r="AG252" s="62"/>
      <c r="AH252" s="62"/>
      <c r="AI252" s="62"/>
      <c r="AJ252" s="62"/>
      <c r="AK252" s="62"/>
    </row>
    <row r="253" spans="1:37" ht="15.75" customHeight="1">
      <c r="A253" s="85"/>
      <c r="B253" s="63"/>
      <c r="C253" s="81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4"/>
      <c r="S253" s="4"/>
      <c r="T253" s="4"/>
      <c r="U253" s="4"/>
      <c r="V253" s="4"/>
      <c r="W253" s="4"/>
      <c r="X253" s="4"/>
      <c r="Y253" s="4"/>
      <c r="Z253" s="140"/>
      <c r="AA253" s="6"/>
      <c r="AB253" s="62"/>
      <c r="AC253" s="105"/>
      <c r="AD253" s="6"/>
      <c r="AE253" s="62"/>
      <c r="AF253" s="62"/>
      <c r="AG253" s="62"/>
      <c r="AH253" s="62"/>
      <c r="AI253" s="62"/>
      <c r="AJ253" s="62"/>
      <c r="AK253" s="62"/>
    </row>
    <row r="254" spans="1:37" ht="15.75" customHeight="1">
      <c r="A254" s="85"/>
      <c r="B254" s="63"/>
      <c r="C254" s="81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4"/>
      <c r="S254" s="4"/>
      <c r="T254" s="4"/>
      <c r="U254" s="4"/>
      <c r="V254" s="4"/>
      <c r="W254" s="4"/>
      <c r="X254" s="4"/>
      <c r="Y254" s="4"/>
      <c r="Z254" s="140"/>
      <c r="AA254" s="6"/>
      <c r="AB254" s="62"/>
      <c r="AC254" s="105"/>
      <c r="AD254" s="6"/>
      <c r="AE254" s="62"/>
      <c r="AF254" s="62"/>
      <c r="AG254" s="62"/>
      <c r="AH254" s="62"/>
      <c r="AI254" s="62"/>
      <c r="AJ254" s="62"/>
      <c r="AK254" s="62"/>
    </row>
    <row r="255" spans="1:37" ht="15.75" customHeight="1">
      <c r="A255" s="85"/>
      <c r="B255" s="63"/>
      <c r="C255" s="81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4"/>
      <c r="S255" s="4"/>
      <c r="T255" s="4"/>
      <c r="U255" s="4"/>
      <c r="V255" s="4"/>
      <c r="W255" s="4"/>
      <c r="X255" s="4"/>
      <c r="Y255" s="4"/>
      <c r="Z255" s="140"/>
      <c r="AA255" s="6"/>
      <c r="AB255" s="62"/>
      <c r="AC255" s="105"/>
      <c r="AD255" s="6"/>
      <c r="AE255" s="62"/>
      <c r="AF255" s="62"/>
      <c r="AG255" s="62"/>
      <c r="AH255" s="62"/>
      <c r="AI255" s="62"/>
      <c r="AJ255" s="62"/>
      <c r="AK255" s="62"/>
    </row>
    <row r="256" spans="1:37" ht="15.75" customHeight="1">
      <c r="A256" s="85"/>
      <c r="B256" s="63"/>
      <c r="C256" s="81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4"/>
      <c r="S256" s="4"/>
      <c r="T256" s="4"/>
      <c r="U256" s="4"/>
      <c r="V256" s="4"/>
      <c r="W256" s="4"/>
      <c r="X256" s="4"/>
      <c r="Y256" s="4"/>
      <c r="Z256" s="140"/>
      <c r="AA256" s="6"/>
      <c r="AB256" s="62"/>
      <c r="AC256" s="105"/>
      <c r="AD256" s="6"/>
      <c r="AE256" s="62"/>
      <c r="AF256" s="62"/>
      <c r="AG256" s="62"/>
      <c r="AH256" s="62"/>
      <c r="AI256" s="62"/>
      <c r="AJ256" s="62"/>
      <c r="AK256" s="62"/>
    </row>
    <row r="257" spans="1:37" ht="15.75" customHeight="1">
      <c r="A257" s="85"/>
      <c r="B257" s="63"/>
      <c r="C257" s="81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4"/>
      <c r="S257" s="4"/>
      <c r="T257" s="4"/>
      <c r="U257" s="4"/>
      <c r="V257" s="4"/>
      <c r="W257" s="4"/>
      <c r="X257" s="4"/>
      <c r="Y257" s="4"/>
      <c r="Z257" s="140"/>
      <c r="AA257" s="6"/>
      <c r="AB257" s="62"/>
      <c r="AC257" s="105"/>
      <c r="AD257" s="6"/>
      <c r="AE257" s="62"/>
      <c r="AF257" s="62"/>
      <c r="AG257" s="62"/>
      <c r="AH257" s="62"/>
      <c r="AI257" s="62"/>
      <c r="AJ257" s="62"/>
      <c r="AK257" s="62"/>
    </row>
    <row r="258" spans="1:37" ht="15.75" customHeight="1">
      <c r="A258" s="85"/>
      <c r="B258" s="63"/>
      <c r="C258" s="81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4"/>
      <c r="S258" s="4"/>
      <c r="T258" s="4"/>
      <c r="U258" s="4"/>
      <c r="V258" s="4"/>
      <c r="W258" s="4"/>
      <c r="X258" s="4"/>
      <c r="Y258" s="4"/>
      <c r="Z258" s="140"/>
      <c r="AA258" s="6"/>
      <c r="AB258" s="62"/>
      <c r="AC258" s="105"/>
      <c r="AD258" s="6"/>
      <c r="AE258" s="62"/>
      <c r="AF258" s="62"/>
      <c r="AG258" s="62"/>
      <c r="AH258" s="62"/>
      <c r="AI258" s="62"/>
      <c r="AJ258" s="62"/>
      <c r="AK258" s="62"/>
    </row>
    <row r="259" spans="1:37" ht="15.75" customHeight="1">
      <c r="A259" s="85"/>
      <c r="B259" s="63"/>
      <c r="C259" s="81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4"/>
      <c r="S259" s="4"/>
      <c r="T259" s="4"/>
      <c r="U259" s="4"/>
      <c r="V259" s="4"/>
      <c r="W259" s="4"/>
      <c r="X259" s="4"/>
      <c r="Y259" s="4"/>
      <c r="Z259" s="140"/>
      <c r="AA259" s="6"/>
      <c r="AB259" s="62"/>
      <c r="AC259" s="105"/>
      <c r="AD259" s="6"/>
      <c r="AE259" s="62"/>
      <c r="AF259" s="62"/>
      <c r="AG259" s="62"/>
      <c r="AH259" s="62"/>
      <c r="AI259" s="62"/>
      <c r="AJ259" s="62"/>
      <c r="AK259" s="62"/>
    </row>
    <row r="260" spans="1:37" ht="15.75" customHeight="1">
      <c r="A260" s="85"/>
      <c r="B260" s="63"/>
      <c r="C260" s="81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4"/>
      <c r="S260" s="4"/>
      <c r="T260" s="4"/>
      <c r="U260" s="4"/>
      <c r="V260" s="4"/>
      <c r="W260" s="4"/>
      <c r="X260" s="4"/>
      <c r="Y260" s="4"/>
      <c r="Z260" s="140"/>
      <c r="AA260" s="6"/>
      <c r="AB260" s="62"/>
      <c r="AC260" s="105"/>
      <c r="AD260" s="6"/>
      <c r="AE260" s="62"/>
      <c r="AF260" s="62"/>
      <c r="AG260" s="62"/>
      <c r="AH260" s="62"/>
      <c r="AI260" s="62"/>
      <c r="AJ260" s="62"/>
      <c r="AK260" s="62"/>
    </row>
    <row r="261" spans="1:37" ht="15.75" customHeight="1">
      <c r="A261" s="85"/>
      <c r="B261" s="63"/>
      <c r="C261" s="81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4"/>
      <c r="S261" s="4"/>
      <c r="T261" s="4"/>
      <c r="U261" s="4"/>
      <c r="V261" s="4"/>
      <c r="W261" s="4"/>
      <c r="X261" s="4"/>
      <c r="Y261" s="4"/>
      <c r="Z261" s="140"/>
      <c r="AA261" s="6"/>
      <c r="AB261" s="62"/>
      <c r="AC261" s="105"/>
      <c r="AD261" s="6"/>
      <c r="AE261" s="62"/>
      <c r="AF261" s="62"/>
      <c r="AG261" s="62"/>
      <c r="AH261" s="62"/>
      <c r="AI261" s="62"/>
      <c r="AJ261" s="62"/>
      <c r="AK261" s="62"/>
    </row>
    <row r="262" spans="1:37" ht="15.75" customHeight="1">
      <c r="A262" s="85"/>
      <c r="B262" s="63"/>
      <c r="C262" s="81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4"/>
      <c r="S262" s="4"/>
      <c r="T262" s="4"/>
      <c r="U262" s="4"/>
      <c r="V262" s="4"/>
      <c r="W262" s="4"/>
      <c r="X262" s="4"/>
      <c r="Y262" s="4"/>
      <c r="Z262" s="140"/>
      <c r="AA262" s="6"/>
      <c r="AB262" s="62"/>
      <c r="AC262" s="105"/>
      <c r="AD262" s="6"/>
      <c r="AE262" s="62"/>
      <c r="AF262" s="62"/>
      <c r="AG262" s="62"/>
      <c r="AH262" s="62"/>
      <c r="AI262" s="62"/>
      <c r="AJ262" s="62"/>
      <c r="AK262" s="62"/>
    </row>
    <row r="263" spans="1:37" ht="15.75" customHeight="1">
      <c r="A263" s="85"/>
      <c r="B263" s="63"/>
      <c r="C263" s="81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4"/>
      <c r="S263" s="4"/>
      <c r="T263" s="4"/>
      <c r="U263" s="4"/>
      <c r="V263" s="4"/>
      <c r="W263" s="4"/>
      <c r="X263" s="4"/>
      <c r="Y263" s="4"/>
      <c r="Z263" s="140"/>
      <c r="AA263" s="6"/>
      <c r="AB263" s="62"/>
      <c r="AC263" s="105"/>
      <c r="AD263" s="6"/>
      <c r="AE263" s="62"/>
      <c r="AF263" s="62"/>
      <c r="AG263" s="62"/>
      <c r="AH263" s="62"/>
      <c r="AI263" s="62"/>
      <c r="AJ263" s="62"/>
      <c r="AK263" s="62"/>
    </row>
    <row r="264" spans="1:37" ht="15.75" customHeight="1">
      <c r="A264" s="85"/>
      <c r="B264" s="63"/>
      <c r="C264" s="81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4"/>
      <c r="S264" s="4"/>
      <c r="T264" s="4"/>
      <c r="U264" s="4"/>
      <c r="V264" s="4"/>
      <c r="W264" s="4"/>
      <c r="X264" s="4"/>
      <c r="Y264" s="4"/>
      <c r="Z264" s="140"/>
      <c r="AA264" s="6"/>
      <c r="AB264" s="62"/>
      <c r="AC264" s="105"/>
      <c r="AD264" s="6"/>
      <c r="AE264" s="62"/>
      <c r="AF264" s="62"/>
      <c r="AG264" s="62"/>
      <c r="AH264" s="62"/>
      <c r="AI264" s="62"/>
      <c r="AJ264" s="62"/>
      <c r="AK264" s="62"/>
    </row>
    <row r="265" spans="1:37" ht="15.75" customHeight="1">
      <c r="A265" s="85"/>
      <c r="B265" s="63"/>
      <c r="C265" s="81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4"/>
      <c r="S265" s="4"/>
      <c r="T265" s="4"/>
      <c r="U265" s="4"/>
      <c r="V265" s="4"/>
      <c r="W265" s="4"/>
      <c r="X265" s="4"/>
      <c r="Y265" s="4"/>
      <c r="Z265" s="140"/>
      <c r="AA265" s="6"/>
      <c r="AB265" s="62"/>
      <c r="AC265" s="105"/>
      <c r="AD265" s="6"/>
      <c r="AE265" s="62"/>
      <c r="AF265" s="62"/>
      <c r="AG265" s="62"/>
      <c r="AH265" s="62"/>
      <c r="AI265" s="62"/>
      <c r="AJ265" s="62"/>
      <c r="AK265" s="62"/>
    </row>
    <row r="266" spans="1:37" ht="15.75" customHeight="1">
      <c r="A266" s="85"/>
      <c r="B266" s="63"/>
      <c r="C266" s="81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4"/>
      <c r="S266" s="4"/>
      <c r="T266" s="4"/>
      <c r="U266" s="4"/>
      <c r="V266" s="4"/>
      <c r="W266" s="4"/>
      <c r="X266" s="4"/>
      <c r="Y266" s="4"/>
      <c r="Z266" s="140"/>
      <c r="AA266" s="6"/>
      <c r="AB266" s="62"/>
      <c r="AC266" s="105"/>
      <c r="AD266" s="6"/>
      <c r="AE266" s="62"/>
      <c r="AF266" s="62"/>
      <c r="AG266" s="62"/>
      <c r="AH266" s="62"/>
      <c r="AI266" s="62"/>
      <c r="AJ266" s="62"/>
      <c r="AK266" s="62"/>
    </row>
    <row r="267" spans="1:37" ht="15.75" customHeight="1">
      <c r="A267" s="85"/>
      <c r="B267" s="63"/>
      <c r="C267" s="81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4"/>
      <c r="S267" s="4"/>
      <c r="T267" s="4"/>
      <c r="U267" s="4"/>
      <c r="V267" s="4"/>
      <c r="W267" s="4"/>
      <c r="X267" s="4"/>
      <c r="Y267" s="4"/>
      <c r="Z267" s="140"/>
      <c r="AA267" s="6"/>
      <c r="AB267" s="62"/>
      <c r="AC267" s="105"/>
      <c r="AD267" s="6"/>
      <c r="AE267" s="62"/>
      <c r="AF267" s="62"/>
      <c r="AG267" s="62"/>
      <c r="AH267" s="62"/>
      <c r="AI267" s="62"/>
      <c r="AJ267" s="62"/>
      <c r="AK267" s="62"/>
    </row>
    <row r="268" spans="1:37" ht="15.75" customHeight="1">
      <c r="A268" s="85"/>
      <c r="B268" s="63"/>
      <c r="C268" s="81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4"/>
      <c r="S268" s="4"/>
      <c r="T268" s="4"/>
      <c r="U268" s="4"/>
      <c r="V268" s="4"/>
      <c r="W268" s="4"/>
      <c r="X268" s="4"/>
      <c r="Y268" s="4"/>
      <c r="Z268" s="140"/>
      <c r="AA268" s="6"/>
      <c r="AB268" s="62"/>
      <c r="AC268" s="105"/>
      <c r="AD268" s="6"/>
      <c r="AE268" s="62"/>
      <c r="AF268" s="62"/>
      <c r="AG268" s="62"/>
      <c r="AH268" s="62"/>
      <c r="AI268" s="62"/>
      <c r="AJ268" s="62"/>
      <c r="AK268" s="62"/>
    </row>
    <row r="269" spans="1:37" ht="15.75" customHeight="1">
      <c r="A269" s="85"/>
      <c r="B269" s="63"/>
      <c r="C269" s="81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4"/>
      <c r="S269" s="4"/>
      <c r="T269" s="4"/>
      <c r="U269" s="4"/>
      <c r="V269" s="4"/>
      <c r="W269" s="4"/>
      <c r="X269" s="4"/>
      <c r="Y269" s="4"/>
      <c r="Z269" s="140"/>
      <c r="AA269" s="6"/>
      <c r="AB269" s="62"/>
      <c r="AC269" s="105"/>
      <c r="AD269" s="6"/>
      <c r="AE269" s="62"/>
      <c r="AF269" s="62"/>
      <c r="AG269" s="62"/>
      <c r="AH269" s="62"/>
      <c r="AI269" s="62"/>
      <c r="AJ269" s="62"/>
      <c r="AK269" s="62"/>
    </row>
    <row r="270" spans="1:37" ht="15.75" customHeight="1">
      <c r="A270" s="85"/>
      <c r="B270" s="63"/>
      <c r="C270" s="81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4"/>
      <c r="S270" s="4"/>
      <c r="T270" s="4"/>
      <c r="U270" s="4"/>
      <c r="V270" s="4"/>
      <c r="W270" s="4"/>
      <c r="X270" s="4"/>
      <c r="Y270" s="4"/>
      <c r="Z270" s="140"/>
      <c r="AA270" s="6"/>
      <c r="AB270" s="62"/>
      <c r="AC270" s="105"/>
      <c r="AD270" s="6"/>
      <c r="AE270" s="62"/>
      <c r="AF270" s="62"/>
      <c r="AG270" s="62"/>
      <c r="AH270" s="62"/>
      <c r="AI270" s="62"/>
      <c r="AJ270" s="62"/>
      <c r="AK270" s="62"/>
    </row>
    <row r="271" spans="1:37" ht="15.75" customHeight="1">
      <c r="A271" s="85"/>
      <c r="B271" s="63"/>
      <c r="C271" s="81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4"/>
      <c r="S271" s="4"/>
      <c r="T271" s="4"/>
      <c r="U271" s="4"/>
      <c r="V271" s="4"/>
      <c r="W271" s="4"/>
      <c r="X271" s="4"/>
      <c r="Y271" s="4"/>
      <c r="Z271" s="140"/>
      <c r="AA271" s="6"/>
      <c r="AB271" s="62"/>
      <c r="AC271" s="105"/>
      <c r="AD271" s="6"/>
      <c r="AE271" s="62"/>
      <c r="AF271" s="62"/>
      <c r="AG271" s="62"/>
      <c r="AH271" s="62"/>
      <c r="AI271" s="62"/>
      <c r="AJ271" s="62"/>
      <c r="AK271" s="62"/>
    </row>
    <row r="272" spans="1:37" ht="15.75" customHeight="1">
      <c r="A272" s="85"/>
      <c r="B272" s="63"/>
      <c r="C272" s="81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4"/>
      <c r="S272" s="4"/>
      <c r="T272" s="4"/>
      <c r="U272" s="4"/>
      <c r="V272" s="4"/>
      <c r="W272" s="4"/>
      <c r="X272" s="4"/>
      <c r="Y272" s="4"/>
      <c r="Z272" s="140"/>
      <c r="AA272" s="6"/>
      <c r="AB272" s="62"/>
      <c r="AC272" s="105"/>
      <c r="AD272" s="6"/>
      <c r="AE272" s="62"/>
      <c r="AF272" s="62"/>
      <c r="AG272" s="62"/>
      <c r="AH272" s="62"/>
      <c r="AI272" s="62"/>
      <c r="AJ272" s="62"/>
      <c r="AK272" s="62"/>
    </row>
    <row r="273" spans="1:37" ht="15.75" customHeight="1">
      <c r="A273" s="85"/>
      <c r="B273" s="63"/>
      <c r="C273" s="81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4"/>
      <c r="S273" s="4"/>
      <c r="T273" s="4"/>
      <c r="U273" s="4"/>
      <c r="V273" s="4"/>
      <c r="W273" s="4"/>
      <c r="X273" s="4"/>
      <c r="Y273" s="4"/>
      <c r="Z273" s="140"/>
      <c r="AA273" s="6"/>
      <c r="AB273" s="62"/>
      <c r="AC273" s="105"/>
      <c r="AD273" s="6"/>
      <c r="AE273" s="62"/>
      <c r="AF273" s="62"/>
      <c r="AG273" s="62"/>
      <c r="AH273" s="62"/>
      <c r="AI273" s="62"/>
      <c r="AJ273" s="62"/>
      <c r="AK273" s="62"/>
    </row>
    <row r="274" spans="1:37" ht="15.75" customHeight="1">
      <c r="A274" s="85"/>
      <c r="B274" s="63"/>
      <c r="C274" s="81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4"/>
      <c r="S274" s="4"/>
      <c r="T274" s="4"/>
      <c r="U274" s="4"/>
      <c r="V274" s="4"/>
      <c r="W274" s="4"/>
      <c r="X274" s="4"/>
      <c r="Y274" s="4"/>
      <c r="Z274" s="140"/>
      <c r="AA274" s="6"/>
      <c r="AB274" s="62"/>
      <c r="AC274" s="105"/>
      <c r="AD274" s="6"/>
      <c r="AE274" s="62"/>
      <c r="AF274" s="62"/>
      <c r="AG274" s="62"/>
      <c r="AH274" s="62"/>
      <c r="AI274" s="62"/>
      <c r="AJ274" s="62"/>
      <c r="AK274" s="62"/>
    </row>
    <row r="275" spans="1:37" ht="15.75" customHeight="1">
      <c r="A275" s="85"/>
      <c r="B275" s="63"/>
      <c r="C275" s="81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4"/>
      <c r="S275" s="4"/>
      <c r="T275" s="4"/>
      <c r="U275" s="4"/>
      <c r="V275" s="4"/>
      <c r="W275" s="4"/>
      <c r="X275" s="4"/>
      <c r="Y275" s="4"/>
      <c r="Z275" s="140"/>
      <c r="AA275" s="6"/>
      <c r="AB275" s="62"/>
      <c r="AC275" s="105"/>
      <c r="AD275" s="6"/>
      <c r="AE275" s="62"/>
      <c r="AF275" s="62"/>
      <c r="AG275" s="62"/>
      <c r="AH275" s="62"/>
      <c r="AI275" s="62"/>
      <c r="AJ275" s="62"/>
      <c r="AK275" s="62"/>
    </row>
    <row r="276" spans="1:37" ht="15.75" customHeight="1">
      <c r="A276" s="85"/>
      <c r="B276" s="63"/>
      <c r="C276" s="81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4"/>
      <c r="S276" s="4"/>
      <c r="T276" s="4"/>
      <c r="U276" s="4"/>
      <c r="V276" s="4"/>
      <c r="W276" s="4"/>
      <c r="X276" s="4"/>
      <c r="Y276" s="4"/>
      <c r="Z276" s="140"/>
      <c r="AA276" s="6"/>
      <c r="AB276" s="62"/>
      <c r="AC276" s="105"/>
      <c r="AD276" s="6"/>
      <c r="AE276" s="62"/>
      <c r="AF276" s="62"/>
      <c r="AG276" s="62"/>
      <c r="AH276" s="62"/>
      <c r="AI276" s="62"/>
      <c r="AJ276" s="62"/>
      <c r="AK276" s="62"/>
    </row>
    <row r="277" spans="1:37" ht="15.75" customHeight="1">
      <c r="A277" s="85"/>
      <c r="B277" s="63"/>
      <c r="C277" s="81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4"/>
      <c r="S277" s="4"/>
      <c r="T277" s="4"/>
      <c r="U277" s="4"/>
      <c r="V277" s="4"/>
      <c r="W277" s="4"/>
      <c r="X277" s="4"/>
      <c r="Y277" s="4"/>
      <c r="Z277" s="140"/>
      <c r="AA277" s="6"/>
      <c r="AB277" s="62"/>
      <c r="AC277" s="105"/>
      <c r="AD277" s="6"/>
      <c r="AE277" s="62"/>
      <c r="AF277" s="62"/>
      <c r="AG277" s="62"/>
      <c r="AH277" s="62"/>
      <c r="AI277" s="62"/>
      <c r="AJ277" s="62"/>
      <c r="AK277" s="62"/>
    </row>
    <row r="278" spans="1:37" ht="15.75" customHeight="1">
      <c r="A278" s="85"/>
      <c r="B278" s="63"/>
      <c r="C278" s="81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4"/>
      <c r="S278" s="4"/>
      <c r="T278" s="4"/>
      <c r="U278" s="4"/>
      <c r="V278" s="4"/>
      <c r="W278" s="4"/>
      <c r="X278" s="4"/>
      <c r="Y278" s="4"/>
      <c r="Z278" s="140"/>
      <c r="AA278" s="6"/>
      <c r="AB278" s="62"/>
      <c r="AC278" s="105"/>
      <c r="AD278" s="6"/>
      <c r="AE278" s="62"/>
      <c r="AF278" s="62"/>
      <c r="AG278" s="62"/>
      <c r="AH278" s="62"/>
      <c r="AI278" s="62"/>
      <c r="AJ278" s="62"/>
      <c r="AK278" s="62"/>
    </row>
    <row r="279" spans="1:37" ht="15.75" customHeight="1">
      <c r="A279" s="85"/>
      <c r="B279" s="63"/>
      <c r="C279" s="81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4"/>
      <c r="S279" s="4"/>
      <c r="T279" s="4"/>
      <c r="U279" s="4"/>
      <c r="V279" s="4"/>
      <c r="W279" s="4"/>
      <c r="X279" s="4"/>
      <c r="Y279" s="4"/>
      <c r="Z279" s="140"/>
      <c r="AA279" s="6"/>
      <c r="AB279" s="62"/>
      <c r="AC279" s="105"/>
      <c r="AD279" s="6"/>
      <c r="AE279" s="62"/>
      <c r="AF279" s="62"/>
      <c r="AG279" s="62"/>
      <c r="AH279" s="62"/>
      <c r="AI279" s="62"/>
      <c r="AJ279" s="62"/>
      <c r="AK279" s="62"/>
    </row>
    <row r="280" spans="1:37" ht="15.75" customHeight="1">
      <c r="A280" s="85"/>
      <c r="B280" s="63"/>
      <c r="C280" s="81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4"/>
      <c r="S280" s="4"/>
      <c r="T280" s="4"/>
      <c r="U280" s="4"/>
      <c r="V280" s="4"/>
      <c r="W280" s="4"/>
      <c r="X280" s="4"/>
      <c r="Y280" s="4"/>
      <c r="Z280" s="140"/>
      <c r="AA280" s="6"/>
      <c r="AB280" s="62"/>
      <c r="AC280" s="105"/>
      <c r="AD280" s="6"/>
      <c r="AE280" s="62"/>
      <c r="AF280" s="62"/>
      <c r="AG280" s="62"/>
      <c r="AH280" s="62"/>
      <c r="AI280" s="62"/>
      <c r="AJ280" s="62"/>
      <c r="AK280" s="62"/>
    </row>
    <row r="281" spans="1:37" ht="15.75" customHeight="1">
      <c r="A281" s="85"/>
      <c r="B281" s="63"/>
      <c r="C281" s="81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4"/>
      <c r="S281" s="4"/>
      <c r="T281" s="4"/>
      <c r="U281" s="4"/>
      <c r="V281" s="4"/>
      <c r="W281" s="4"/>
      <c r="X281" s="4"/>
      <c r="Y281" s="4"/>
      <c r="Z281" s="140"/>
      <c r="AA281" s="6"/>
      <c r="AB281" s="62"/>
      <c r="AC281" s="105"/>
      <c r="AD281" s="6"/>
      <c r="AE281" s="62"/>
      <c r="AF281" s="62"/>
      <c r="AG281" s="62"/>
      <c r="AH281" s="62"/>
      <c r="AI281" s="62"/>
      <c r="AJ281" s="62"/>
      <c r="AK281" s="62"/>
    </row>
    <row r="282" spans="1:37" ht="15.75" customHeight="1">
      <c r="A282" s="85"/>
      <c r="B282" s="63"/>
      <c r="C282" s="81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4"/>
      <c r="S282" s="4"/>
      <c r="T282" s="4"/>
      <c r="U282" s="4"/>
      <c r="V282" s="4"/>
      <c r="W282" s="4"/>
      <c r="X282" s="4"/>
      <c r="Y282" s="4"/>
      <c r="Z282" s="140"/>
      <c r="AA282" s="6"/>
      <c r="AB282" s="62"/>
      <c r="AC282" s="105"/>
      <c r="AD282" s="6"/>
      <c r="AE282" s="62"/>
      <c r="AF282" s="62"/>
      <c r="AG282" s="62"/>
      <c r="AH282" s="62"/>
      <c r="AI282" s="62"/>
      <c r="AJ282" s="62"/>
      <c r="AK282" s="62"/>
    </row>
    <row r="283" spans="1:37" ht="15.75" customHeight="1">
      <c r="A283" s="85"/>
      <c r="B283" s="63"/>
      <c r="C283" s="81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4"/>
      <c r="S283" s="4"/>
      <c r="T283" s="4"/>
      <c r="U283" s="4"/>
      <c r="V283" s="4"/>
      <c r="W283" s="4"/>
      <c r="X283" s="4"/>
      <c r="Y283" s="4"/>
      <c r="Z283" s="140"/>
      <c r="AA283" s="6"/>
      <c r="AB283" s="62"/>
      <c r="AC283" s="105"/>
      <c r="AD283" s="6"/>
      <c r="AE283" s="62"/>
      <c r="AF283" s="62"/>
      <c r="AG283" s="62"/>
      <c r="AH283" s="62"/>
      <c r="AI283" s="62"/>
      <c r="AJ283" s="62"/>
      <c r="AK283" s="62"/>
    </row>
    <row r="284" spans="1:37" ht="15.75" customHeight="1">
      <c r="A284" s="85"/>
      <c r="B284" s="63"/>
      <c r="C284" s="81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4"/>
      <c r="S284" s="4"/>
      <c r="T284" s="4"/>
      <c r="U284" s="4"/>
      <c r="V284" s="4"/>
      <c r="W284" s="4"/>
      <c r="X284" s="4"/>
      <c r="Y284" s="4"/>
      <c r="Z284" s="140"/>
      <c r="AA284" s="6"/>
      <c r="AB284" s="62"/>
      <c r="AC284" s="105"/>
      <c r="AD284" s="6"/>
      <c r="AE284" s="62"/>
      <c r="AF284" s="62"/>
      <c r="AG284" s="62"/>
      <c r="AH284" s="62"/>
      <c r="AI284" s="62"/>
      <c r="AJ284" s="62"/>
      <c r="AK284" s="62"/>
    </row>
    <row r="285" spans="1:37" ht="15.75" customHeight="1">
      <c r="A285" s="85"/>
      <c r="B285" s="63"/>
      <c r="C285" s="81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4"/>
      <c r="S285" s="4"/>
      <c r="T285" s="4"/>
      <c r="U285" s="4"/>
      <c r="V285" s="4"/>
      <c r="W285" s="4"/>
      <c r="X285" s="4"/>
      <c r="Y285" s="4"/>
      <c r="Z285" s="140"/>
      <c r="AA285" s="6"/>
      <c r="AB285" s="62"/>
      <c r="AC285" s="105"/>
      <c r="AD285" s="6"/>
      <c r="AE285" s="62"/>
      <c r="AF285" s="62"/>
      <c r="AG285" s="62"/>
      <c r="AH285" s="62"/>
      <c r="AI285" s="62"/>
      <c r="AJ285" s="62"/>
      <c r="AK285" s="62"/>
    </row>
    <row r="286" spans="1:37" ht="15.75" customHeight="1">
      <c r="A286" s="85"/>
      <c r="B286" s="63"/>
      <c r="C286" s="81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4"/>
      <c r="S286" s="4"/>
      <c r="T286" s="4"/>
      <c r="U286" s="4"/>
      <c r="V286" s="4"/>
      <c r="W286" s="4"/>
      <c r="X286" s="4"/>
      <c r="Y286" s="4"/>
      <c r="Z286" s="140"/>
      <c r="AA286" s="6"/>
      <c r="AB286" s="62"/>
      <c r="AC286" s="105"/>
      <c r="AD286" s="6"/>
      <c r="AE286" s="62"/>
      <c r="AF286" s="62"/>
      <c r="AG286" s="62"/>
      <c r="AH286" s="62"/>
      <c r="AI286" s="62"/>
      <c r="AJ286" s="62"/>
      <c r="AK286" s="62"/>
    </row>
    <row r="287" spans="1:37" ht="15.75" customHeight="1">
      <c r="A287" s="85"/>
      <c r="B287" s="63"/>
      <c r="C287" s="81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4"/>
      <c r="S287" s="4"/>
      <c r="T287" s="4"/>
      <c r="U287" s="4"/>
      <c r="V287" s="4"/>
      <c r="W287" s="4"/>
      <c r="X287" s="4"/>
      <c r="Y287" s="4"/>
      <c r="Z287" s="140"/>
      <c r="AA287" s="6"/>
      <c r="AB287" s="62"/>
      <c r="AC287" s="105"/>
      <c r="AD287" s="6"/>
      <c r="AE287" s="62"/>
      <c r="AF287" s="62"/>
      <c r="AG287" s="62"/>
      <c r="AH287" s="62"/>
      <c r="AI287" s="62"/>
      <c r="AJ287" s="62"/>
      <c r="AK287" s="62"/>
    </row>
    <row r="288" spans="1:37" ht="15.75" customHeight="1">
      <c r="A288" s="85"/>
      <c r="B288" s="63"/>
      <c r="C288" s="81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4"/>
      <c r="S288" s="4"/>
      <c r="T288" s="4"/>
      <c r="U288" s="4"/>
      <c r="V288" s="4"/>
      <c r="W288" s="4"/>
      <c r="X288" s="4"/>
      <c r="Y288" s="4"/>
      <c r="Z288" s="140"/>
      <c r="AA288" s="6"/>
      <c r="AB288" s="62"/>
      <c r="AC288" s="105"/>
      <c r="AD288" s="6"/>
      <c r="AE288" s="62"/>
      <c r="AF288" s="62"/>
      <c r="AG288" s="62"/>
      <c r="AH288" s="62"/>
      <c r="AI288" s="62"/>
      <c r="AJ288" s="62"/>
      <c r="AK288" s="62"/>
    </row>
    <row r="289" spans="1:37" ht="15.75" customHeight="1">
      <c r="A289" s="85"/>
      <c r="B289" s="63"/>
      <c r="C289" s="81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4"/>
      <c r="S289" s="4"/>
      <c r="T289" s="4"/>
      <c r="U289" s="4"/>
      <c r="V289" s="4"/>
      <c r="W289" s="4"/>
      <c r="X289" s="4"/>
      <c r="Y289" s="4"/>
      <c r="Z289" s="140"/>
      <c r="AA289" s="6"/>
      <c r="AB289" s="62"/>
      <c r="AC289" s="105"/>
      <c r="AD289" s="6"/>
      <c r="AE289" s="62"/>
      <c r="AF289" s="62"/>
      <c r="AG289" s="62"/>
      <c r="AH289" s="62"/>
      <c r="AI289" s="62"/>
      <c r="AJ289" s="62"/>
      <c r="AK289" s="62"/>
    </row>
    <row r="290" spans="1:37" ht="15.75" customHeight="1">
      <c r="A290" s="85"/>
      <c r="B290" s="63"/>
      <c r="C290" s="81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4"/>
      <c r="S290" s="4"/>
      <c r="T290" s="4"/>
      <c r="U290" s="4"/>
      <c r="V290" s="4"/>
      <c r="W290" s="4"/>
      <c r="X290" s="4"/>
      <c r="Y290" s="4"/>
      <c r="Z290" s="140"/>
      <c r="AA290" s="6"/>
      <c r="AB290" s="62"/>
      <c r="AC290" s="105"/>
      <c r="AD290" s="6"/>
      <c r="AE290" s="62"/>
      <c r="AF290" s="62"/>
      <c r="AG290" s="62"/>
      <c r="AH290" s="62"/>
      <c r="AI290" s="62"/>
      <c r="AJ290" s="62"/>
      <c r="AK290" s="62"/>
    </row>
    <row r="291" spans="1:37" ht="15.75" customHeight="1">
      <c r="A291" s="85"/>
      <c r="B291" s="63"/>
      <c r="C291" s="81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4"/>
      <c r="S291" s="4"/>
      <c r="T291" s="4"/>
      <c r="U291" s="4"/>
      <c r="V291" s="4"/>
      <c r="W291" s="4"/>
      <c r="X291" s="4"/>
      <c r="Y291" s="4"/>
      <c r="Z291" s="140"/>
      <c r="AA291" s="6"/>
      <c r="AB291" s="62"/>
      <c r="AC291" s="105"/>
      <c r="AD291" s="6"/>
      <c r="AE291" s="62"/>
      <c r="AF291" s="62"/>
      <c r="AG291" s="62"/>
      <c r="AH291" s="62"/>
      <c r="AI291" s="62"/>
      <c r="AJ291" s="62"/>
      <c r="AK291" s="62"/>
    </row>
    <row r="292" spans="1:37" ht="15.75" customHeight="1">
      <c r="A292" s="85"/>
      <c r="B292" s="63"/>
      <c r="C292" s="81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4"/>
      <c r="S292" s="4"/>
      <c r="T292" s="4"/>
      <c r="U292" s="4"/>
      <c r="V292" s="4"/>
      <c r="W292" s="4"/>
      <c r="X292" s="4"/>
      <c r="Y292" s="4"/>
      <c r="Z292" s="140"/>
      <c r="AA292" s="6"/>
      <c r="AB292" s="62"/>
      <c r="AC292" s="105"/>
      <c r="AD292" s="6"/>
      <c r="AE292" s="62"/>
      <c r="AF292" s="62"/>
      <c r="AG292" s="62"/>
      <c r="AH292" s="62"/>
      <c r="AI292" s="62"/>
      <c r="AJ292" s="62"/>
      <c r="AK292" s="62"/>
    </row>
    <row r="293" spans="1:37" ht="15.75" customHeight="1">
      <c r="A293" s="85"/>
      <c r="B293" s="63"/>
      <c r="C293" s="81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4"/>
      <c r="S293" s="4"/>
      <c r="T293" s="4"/>
      <c r="U293" s="4"/>
      <c r="V293" s="4"/>
      <c r="W293" s="4"/>
      <c r="X293" s="4"/>
      <c r="Y293" s="4"/>
      <c r="Z293" s="140"/>
      <c r="AA293" s="6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</row>
    <row r="294" spans="1:37" ht="15.75" customHeight="1">
      <c r="A294" s="85"/>
      <c r="B294" s="63"/>
      <c r="C294" s="81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4"/>
      <c r="S294" s="4"/>
      <c r="T294" s="4"/>
      <c r="U294" s="4"/>
      <c r="V294" s="4"/>
      <c r="W294" s="4"/>
      <c r="X294" s="4"/>
      <c r="Y294" s="4"/>
      <c r="Z294" s="140"/>
      <c r="AA294" s="6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</row>
    <row r="295" spans="1:37" ht="15.75" customHeight="1">
      <c r="A295" s="85"/>
      <c r="B295" s="63"/>
      <c r="C295" s="81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4"/>
      <c r="S295" s="4"/>
      <c r="T295" s="4"/>
      <c r="U295" s="4"/>
      <c r="V295" s="4"/>
      <c r="W295" s="4"/>
      <c r="X295" s="4"/>
      <c r="Y295" s="4"/>
      <c r="Z295" s="140"/>
      <c r="AA295" s="6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</row>
    <row r="296" spans="1:37" ht="15.75" customHeight="1">
      <c r="A296" s="85"/>
      <c r="B296" s="63"/>
      <c r="C296" s="81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4"/>
      <c r="S296" s="4"/>
      <c r="T296" s="4"/>
      <c r="U296" s="4"/>
      <c r="V296" s="4"/>
      <c r="W296" s="4"/>
      <c r="X296" s="4"/>
      <c r="Y296" s="4"/>
      <c r="Z296" s="140"/>
      <c r="AA296" s="6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</row>
    <row r="297" spans="1:37" ht="15.75" customHeight="1">
      <c r="A297" s="85"/>
      <c r="B297" s="63"/>
      <c r="C297" s="81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4"/>
      <c r="S297" s="4"/>
      <c r="T297" s="4"/>
      <c r="U297" s="4"/>
      <c r="V297" s="4"/>
      <c r="W297" s="4"/>
      <c r="X297" s="4"/>
      <c r="Y297" s="4"/>
      <c r="Z297" s="140"/>
      <c r="AA297" s="6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</row>
    <row r="298" spans="1:37" ht="15.75" customHeight="1">
      <c r="A298" s="85"/>
      <c r="B298" s="63"/>
      <c r="C298" s="81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4"/>
      <c r="S298" s="4"/>
      <c r="T298" s="4"/>
      <c r="U298" s="4"/>
      <c r="V298" s="4"/>
      <c r="W298" s="4"/>
      <c r="X298" s="4"/>
      <c r="Y298" s="4"/>
      <c r="Z298" s="140"/>
      <c r="AA298" s="6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</row>
    <row r="299" spans="1:37" ht="15.75" customHeight="1">
      <c r="A299" s="85"/>
      <c r="B299" s="63"/>
      <c r="C299" s="81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4"/>
      <c r="S299" s="4"/>
      <c r="T299" s="4"/>
      <c r="U299" s="4"/>
      <c r="V299" s="4"/>
      <c r="W299" s="4"/>
      <c r="X299" s="4"/>
      <c r="Y299" s="4"/>
      <c r="Z299" s="140"/>
      <c r="AA299" s="6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</row>
    <row r="300" spans="1:37" ht="15.75" customHeight="1"/>
    <row r="301" spans="1:37" ht="15.75" customHeight="1"/>
    <row r="302" spans="1:37" ht="15.75" customHeight="1"/>
    <row r="303" spans="1:37" ht="15.75" customHeight="1"/>
    <row r="304" spans="1:3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sortState ref="B17:AJ103">
    <sortCondition ref="H17:H103"/>
  </sortState>
  <mergeCells count="19">
    <mergeCell ref="A1:C1"/>
    <mergeCell ref="B13:B15"/>
    <mergeCell ref="AA13:AA15"/>
    <mergeCell ref="Z13:Z15"/>
    <mergeCell ref="R13:Y13"/>
    <mergeCell ref="H13:Q13"/>
    <mergeCell ref="G13:G15"/>
    <mergeCell ref="F13:F15"/>
    <mergeCell ref="E13:E15"/>
    <mergeCell ref="C13:D15"/>
    <mergeCell ref="A13:A15"/>
    <mergeCell ref="V5:AA7"/>
    <mergeCell ref="Z11:AA11"/>
    <mergeCell ref="AE13:AE15"/>
    <mergeCell ref="AD13:AD15"/>
    <mergeCell ref="A3:AA3"/>
    <mergeCell ref="A4:AA4"/>
    <mergeCell ref="R9:Y10"/>
    <mergeCell ref="AC13:AC15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3366"/>
    <outlinePr summaryBelow="0" summaryRight="0"/>
  </sheetPr>
  <dimension ref="A1:Y297"/>
  <sheetViews>
    <sheetView zoomScale="85" zoomScaleNormal="85" workbookViewId="0">
      <selection activeCell="Q82" sqref="Q82"/>
    </sheetView>
  </sheetViews>
  <sheetFormatPr defaultColWidth="11.33203125" defaultRowHeight="18" customHeight="1"/>
  <cols>
    <col min="1" max="1" width="4.109375" customWidth="1"/>
    <col min="2" max="2" width="9.6640625" customWidth="1"/>
    <col min="3" max="3" width="16.33203125" customWidth="1"/>
    <col min="4" max="4" width="6.6640625" customWidth="1"/>
    <col min="5" max="5" width="8.88671875" customWidth="1"/>
    <col min="6" max="6" width="5.5546875" customWidth="1"/>
    <col min="7" max="7" width="13.21875" customWidth="1"/>
    <col min="8" max="8" width="10.109375" customWidth="1"/>
    <col min="9" max="9" width="11.33203125" customWidth="1"/>
    <col min="10" max="10" width="9.88671875" customWidth="1"/>
    <col min="11" max="11" width="11.33203125" customWidth="1"/>
    <col min="12" max="12" width="9.109375" customWidth="1"/>
    <col min="13" max="13" width="5.6640625" style="159" customWidth="1"/>
    <col min="14" max="14" width="5.6640625" customWidth="1"/>
    <col min="15" max="15" width="5.5546875" customWidth="1"/>
    <col min="16" max="16" width="6.33203125" customWidth="1"/>
    <col min="17" max="17" width="20.88671875" style="340" customWidth="1"/>
    <col min="18" max="18" width="1.6640625" customWidth="1"/>
    <col min="19" max="19" width="11.33203125" style="193" customWidth="1"/>
    <col min="21" max="22" width="11.33203125" customWidth="1"/>
    <col min="34" max="34" width="11.33203125" customWidth="1"/>
  </cols>
  <sheetData>
    <row r="1" spans="1:25" ht="18" customHeight="1">
      <c r="A1" s="710" t="s">
        <v>0</v>
      </c>
      <c r="B1" s="711"/>
      <c r="C1" s="711"/>
      <c r="D1" s="1"/>
      <c r="E1" s="2"/>
      <c r="F1" s="2"/>
      <c r="G1" s="2"/>
      <c r="H1" s="2"/>
      <c r="I1" s="2"/>
      <c r="J1" s="2"/>
      <c r="K1" s="2"/>
      <c r="L1" s="2"/>
      <c r="M1" s="4"/>
      <c r="N1" s="4"/>
      <c r="O1" s="2"/>
      <c r="P1" s="2"/>
      <c r="Q1" s="332"/>
      <c r="R1" s="2"/>
    </row>
    <row r="2" spans="1:25" ht="18" customHeight="1">
      <c r="A2" s="8" t="s">
        <v>1</v>
      </c>
      <c r="B2" s="8"/>
      <c r="C2" s="8"/>
      <c r="D2" s="8"/>
      <c r="E2" s="6"/>
      <c r="F2" s="6"/>
      <c r="G2" s="6"/>
      <c r="H2" s="6"/>
      <c r="I2" s="6"/>
      <c r="J2" s="6"/>
      <c r="K2" s="6"/>
      <c r="L2" s="6"/>
      <c r="M2" s="4"/>
      <c r="N2" s="4"/>
      <c r="O2" s="2"/>
      <c r="P2" s="2"/>
      <c r="Q2" s="332"/>
      <c r="R2" s="2"/>
    </row>
    <row r="3" spans="1:25" ht="26.25" customHeight="1">
      <c r="A3" s="799" t="s">
        <v>143</v>
      </c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333"/>
      <c r="R3" s="11"/>
    </row>
    <row r="4" spans="1:25" ht="18" customHeight="1">
      <c r="A4" s="713" t="s">
        <v>142</v>
      </c>
      <c r="B4" s="711"/>
      <c r="C4" s="711"/>
      <c r="D4" s="711"/>
      <c r="E4" s="711"/>
      <c r="F4" s="711"/>
      <c r="G4" s="711"/>
      <c r="H4" s="711"/>
      <c r="I4" s="711"/>
      <c r="J4" s="711"/>
      <c r="K4" s="711"/>
      <c r="L4" s="711"/>
      <c r="M4" s="711"/>
      <c r="N4" s="711"/>
      <c r="O4" s="711"/>
      <c r="P4" s="711"/>
      <c r="Q4" s="334"/>
      <c r="R4" s="14"/>
    </row>
    <row r="5" spans="1:25" ht="15.95" customHeight="1">
      <c r="A5" s="451" t="s">
        <v>83</v>
      </c>
      <c r="B5" s="371"/>
      <c r="C5" s="371"/>
      <c r="D5" s="371"/>
      <c r="E5" s="16"/>
      <c r="F5" s="16"/>
      <c r="G5" s="16"/>
      <c r="H5" s="16"/>
      <c r="I5" s="18"/>
      <c r="J5" s="18"/>
      <c r="K5" s="18"/>
      <c r="L5" s="18"/>
      <c r="M5" s="18"/>
      <c r="N5" s="18"/>
      <c r="O5" s="18"/>
      <c r="P5" s="18"/>
      <c r="Q5" s="335"/>
      <c r="R5" s="18"/>
      <c r="S5" s="18"/>
      <c r="T5" s="18"/>
      <c r="U5" s="5"/>
      <c r="V5" s="17"/>
      <c r="W5" s="5"/>
      <c r="X5" s="17"/>
      <c r="Y5" s="5"/>
    </row>
    <row r="6" spans="1:25" ht="15.95" customHeight="1">
      <c r="A6" s="370" t="s">
        <v>4</v>
      </c>
      <c r="B6" s="5"/>
      <c r="C6" s="5"/>
      <c r="D6" s="8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"/>
      <c r="R6" s="3"/>
      <c r="S6" s="3"/>
      <c r="T6" s="3"/>
      <c r="U6" s="19"/>
      <c r="V6" s="19"/>
      <c r="W6" s="19"/>
    </row>
    <row r="7" spans="1:25" ht="15.95" customHeight="1">
      <c r="A7" s="370" t="s">
        <v>5</v>
      </c>
      <c r="B7" s="5"/>
      <c r="C7" s="5"/>
      <c r="D7" s="8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"/>
      <c r="R7" s="3"/>
      <c r="S7" s="3"/>
      <c r="T7" s="3"/>
      <c r="U7" s="19"/>
      <c r="V7" s="19"/>
      <c r="W7" s="19"/>
    </row>
    <row r="8" spans="1:25" ht="15.95" customHeight="1">
      <c r="A8" s="371" t="s">
        <v>6</v>
      </c>
      <c r="M8"/>
      <c r="Q8"/>
      <c r="S8"/>
      <c r="V8" s="17"/>
      <c r="W8" s="5"/>
      <c r="X8" s="17"/>
      <c r="Y8" s="5"/>
    </row>
    <row r="9" spans="1:25" ht="15.95" customHeight="1">
      <c r="A9" s="370" t="s">
        <v>141</v>
      </c>
      <c r="L9" s="510"/>
      <c r="M9" s="510"/>
      <c r="N9" s="740" t="s">
        <v>140</v>
      </c>
      <c r="O9" s="740"/>
      <c r="P9" s="740"/>
      <c r="Q9" s="740"/>
      <c r="R9" s="510"/>
      <c r="S9"/>
      <c r="V9" s="203"/>
      <c r="W9" s="5"/>
      <c r="X9" s="17"/>
      <c r="Y9" s="5"/>
    </row>
    <row r="10" spans="1:25" ht="15.95" customHeight="1">
      <c r="A10" s="370" t="s">
        <v>7</v>
      </c>
      <c r="K10" s="510"/>
      <c r="L10" s="510"/>
      <c r="M10" s="510"/>
      <c r="N10" s="740"/>
      <c r="O10" s="740"/>
      <c r="P10" s="740"/>
      <c r="Q10" s="740"/>
      <c r="R10" s="510"/>
      <c r="S10"/>
      <c r="V10" s="17"/>
      <c r="W10" s="5"/>
      <c r="X10" s="17"/>
      <c r="Y10" s="5"/>
    </row>
    <row r="11" spans="1:25" ht="18" customHeight="1">
      <c r="A11" s="89"/>
      <c r="B11" s="90" t="s">
        <v>84</v>
      </c>
      <c r="C11" s="294" t="s">
        <v>85</v>
      </c>
      <c r="D11" s="295"/>
      <c r="E11" s="92"/>
      <c r="F11" s="92"/>
      <c r="G11" s="92"/>
      <c r="H11" s="93"/>
      <c r="I11" s="87"/>
      <c r="J11" s="87"/>
      <c r="K11" s="87"/>
      <c r="L11" s="87"/>
      <c r="M11" s="375"/>
      <c r="N11" s="375"/>
      <c r="O11" s="375"/>
      <c r="P11" s="375"/>
      <c r="Q11" s="336"/>
      <c r="R11" s="94"/>
    </row>
    <row r="12" spans="1:25" ht="12" customHeight="1">
      <c r="A12" s="89"/>
      <c r="B12" s="94"/>
      <c r="C12" s="450" t="s">
        <v>86</v>
      </c>
      <c r="D12" s="295"/>
      <c r="E12" s="92"/>
      <c r="F12" s="92"/>
      <c r="G12" s="92"/>
      <c r="H12" s="93"/>
      <c r="I12" s="87"/>
      <c r="J12" s="87"/>
      <c r="K12" s="87"/>
      <c r="L12" s="87"/>
      <c r="M12" s="375"/>
      <c r="N12" s="375"/>
      <c r="O12" s="375"/>
      <c r="P12" s="375"/>
      <c r="Q12" s="336"/>
      <c r="R12" s="94"/>
    </row>
    <row r="13" spans="1:25" ht="7.5" customHeight="1" thickBot="1">
      <c r="A13" s="98"/>
      <c r="B13" s="2"/>
      <c r="C13" s="2"/>
      <c r="D13" s="2"/>
      <c r="E13" s="2"/>
      <c r="F13" s="2"/>
      <c r="G13" s="2"/>
      <c r="H13" s="4"/>
      <c r="I13" s="4"/>
      <c r="J13" s="4"/>
      <c r="K13" s="4"/>
      <c r="L13" s="4"/>
      <c r="M13" s="4"/>
      <c r="N13" s="4"/>
      <c r="O13" s="2"/>
      <c r="P13" s="2"/>
      <c r="Q13" s="332"/>
      <c r="R13" s="6"/>
    </row>
    <row r="14" spans="1:25" ht="23.25" customHeight="1">
      <c r="A14" s="784" t="s">
        <v>8</v>
      </c>
      <c r="B14" s="758" t="s">
        <v>9</v>
      </c>
      <c r="C14" s="778" t="s">
        <v>10</v>
      </c>
      <c r="D14" s="794"/>
      <c r="E14" s="746" t="s">
        <v>11</v>
      </c>
      <c r="F14" s="775" t="s">
        <v>13</v>
      </c>
      <c r="G14" s="775" t="s">
        <v>87</v>
      </c>
      <c r="H14" s="260" t="s">
        <v>88</v>
      </c>
      <c r="I14" s="260" t="s">
        <v>89</v>
      </c>
      <c r="J14" s="260" t="s">
        <v>90</v>
      </c>
      <c r="K14" s="260" t="s">
        <v>91</v>
      </c>
      <c r="L14" s="260" t="s">
        <v>92</v>
      </c>
      <c r="M14" s="758" t="s">
        <v>93</v>
      </c>
      <c r="N14" s="758" t="s">
        <v>94</v>
      </c>
      <c r="O14" s="733" t="s">
        <v>33</v>
      </c>
      <c r="P14" s="721" t="s">
        <v>50</v>
      </c>
      <c r="Q14" s="791" t="s">
        <v>17</v>
      </c>
      <c r="R14" s="6"/>
    </row>
    <row r="15" spans="1:25" ht="23.25" customHeight="1" thickBot="1">
      <c r="A15" s="797"/>
      <c r="B15" s="798"/>
      <c r="C15" s="795"/>
      <c r="D15" s="796"/>
      <c r="E15" s="747"/>
      <c r="F15" s="798"/>
      <c r="G15" s="777"/>
      <c r="H15" s="261" t="s">
        <v>95</v>
      </c>
      <c r="I15" s="261" t="s">
        <v>96</v>
      </c>
      <c r="J15" s="261" t="s">
        <v>77</v>
      </c>
      <c r="K15" s="261" t="s">
        <v>76</v>
      </c>
      <c r="L15" s="261" t="s">
        <v>97</v>
      </c>
      <c r="M15" s="793"/>
      <c r="N15" s="798"/>
      <c r="O15" s="798"/>
      <c r="P15" s="798"/>
      <c r="Q15" s="792"/>
      <c r="R15" s="6"/>
    </row>
    <row r="16" spans="1:25" ht="15" customHeight="1">
      <c r="A16" s="23">
        <v>1</v>
      </c>
      <c r="B16" s="660" t="s">
        <v>152</v>
      </c>
      <c r="C16" s="200" t="s">
        <v>153</v>
      </c>
      <c r="D16" s="216" t="s">
        <v>154</v>
      </c>
      <c r="E16" s="268" t="s">
        <v>155</v>
      </c>
      <c r="F16" s="268" t="s">
        <v>156</v>
      </c>
      <c r="G16" s="389" t="s">
        <v>434</v>
      </c>
      <c r="H16" s="289"/>
      <c r="I16" s="289"/>
      <c r="J16" s="289"/>
      <c r="K16" s="289"/>
      <c r="L16" s="289"/>
      <c r="M16" s="331"/>
      <c r="N16" s="341">
        <v>0</v>
      </c>
      <c r="O16" s="341">
        <f t="shared" ref="O16:O80" si="0">SUM(H16:M16)-N16</f>
        <v>0</v>
      </c>
      <c r="P16" s="342">
        <f t="shared" ref="P16:P80" si="1">ROUND(O16,0)</f>
        <v>0</v>
      </c>
      <c r="Q16" s="343" t="s">
        <v>28</v>
      </c>
      <c r="R16" s="6"/>
    </row>
    <row r="17" spans="1:18" ht="15" customHeight="1">
      <c r="A17" s="32">
        <v>2</v>
      </c>
      <c r="B17" s="661" t="s">
        <v>157</v>
      </c>
      <c r="C17" s="199" t="s">
        <v>158</v>
      </c>
      <c r="D17" s="217" t="s">
        <v>159</v>
      </c>
      <c r="E17" s="269" t="s">
        <v>160</v>
      </c>
      <c r="F17" s="269" t="s">
        <v>161</v>
      </c>
      <c r="G17" s="390" t="s">
        <v>434</v>
      </c>
      <c r="H17" s="223"/>
      <c r="I17" s="223"/>
      <c r="J17" s="223"/>
      <c r="K17" s="223"/>
      <c r="L17" s="223"/>
      <c r="M17" s="344"/>
      <c r="N17" s="345">
        <v>0</v>
      </c>
      <c r="O17" s="345">
        <f t="shared" si="0"/>
        <v>0</v>
      </c>
      <c r="P17" s="346">
        <f t="shared" si="1"/>
        <v>0</v>
      </c>
      <c r="Q17" s="347" t="s">
        <v>28</v>
      </c>
      <c r="R17" s="6"/>
    </row>
    <row r="18" spans="1:18" ht="15" customHeight="1">
      <c r="A18" s="32">
        <v>3</v>
      </c>
      <c r="B18" s="661" t="s">
        <v>162</v>
      </c>
      <c r="C18" s="199" t="s">
        <v>163</v>
      </c>
      <c r="D18" s="217" t="s">
        <v>164</v>
      </c>
      <c r="E18" s="269" t="s">
        <v>165</v>
      </c>
      <c r="F18" s="269" t="s">
        <v>161</v>
      </c>
      <c r="G18" s="390" t="s">
        <v>434</v>
      </c>
      <c r="H18" s="223"/>
      <c r="I18" s="223"/>
      <c r="J18" s="223"/>
      <c r="K18" s="223"/>
      <c r="L18" s="223"/>
      <c r="M18" s="344"/>
      <c r="N18" s="345">
        <v>0</v>
      </c>
      <c r="O18" s="345">
        <f t="shared" si="0"/>
        <v>0</v>
      </c>
      <c r="P18" s="346">
        <f t="shared" si="1"/>
        <v>0</v>
      </c>
      <c r="Q18" s="347" t="s">
        <v>28</v>
      </c>
      <c r="R18" s="6"/>
    </row>
    <row r="19" spans="1:18" ht="15" customHeight="1">
      <c r="A19" s="32">
        <v>4</v>
      </c>
      <c r="B19" s="661" t="s">
        <v>166</v>
      </c>
      <c r="C19" s="199" t="s">
        <v>167</v>
      </c>
      <c r="D19" s="217" t="s">
        <v>168</v>
      </c>
      <c r="E19" s="269" t="s">
        <v>169</v>
      </c>
      <c r="F19" s="269" t="s">
        <v>161</v>
      </c>
      <c r="G19" s="390" t="s">
        <v>434</v>
      </c>
      <c r="H19" s="223"/>
      <c r="I19" s="223"/>
      <c r="J19" s="223"/>
      <c r="K19" s="223"/>
      <c r="L19" s="223"/>
      <c r="M19" s="344"/>
      <c r="N19" s="345">
        <v>0</v>
      </c>
      <c r="O19" s="345">
        <f t="shared" si="0"/>
        <v>0</v>
      </c>
      <c r="P19" s="346">
        <f t="shared" si="1"/>
        <v>0</v>
      </c>
      <c r="Q19" s="347"/>
      <c r="R19" s="6"/>
    </row>
    <row r="20" spans="1:18" ht="15" customHeight="1">
      <c r="A20" s="32">
        <v>5</v>
      </c>
      <c r="B20" s="661" t="s">
        <v>170</v>
      </c>
      <c r="C20" s="199" t="s">
        <v>163</v>
      </c>
      <c r="D20" s="217" t="s">
        <v>171</v>
      </c>
      <c r="E20" s="269" t="s">
        <v>172</v>
      </c>
      <c r="F20" s="269" t="s">
        <v>161</v>
      </c>
      <c r="G20" s="390" t="s">
        <v>434</v>
      </c>
      <c r="H20" s="223"/>
      <c r="I20" s="223"/>
      <c r="J20" s="223"/>
      <c r="K20" s="223"/>
      <c r="L20" s="223"/>
      <c r="M20" s="344"/>
      <c r="N20" s="345">
        <v>0</v>
      </c>
      <c r="O20" s="345">
        <f t="shared" si="0"/>
        <v>0</v>
      </c>
      <c r="P20" s="346">
        <f t="shared" si="1"/>
        <v>0</v>
      </c>
      <c r="Q20" s="347"/>
      <c r="R20" s="105"/>
    </row>
    <row r="21" spans="1:18" ht="15" customHeight="1">
      <c r="A21" s="32">
        <v>6</v>
      </c>
      <c r="B21" s="661" t="s">
        <v>173</v>
      </c>
      <c r="C21" s="199" t="s">
        <v>174</v>
      </c>
      <c r="D21" s="217" t="s">
        <v>175</v>
      </c>
      <c r="E21" s="269" t="s">
        <v>176</v>
      </c>
      <c r="F21" s="269" t="s">
        <v>161</v>
      </c>
      <c r="G21" s="390" t="s">
        <v>434</v>
      </c>
      <c r="H21" s="223"/>
      <c r="I21" s="223"/>
      <c r="J21" s="223"/>
      <c r="K21" s="223"/>
      <c r="L21" s="223"/>
      <c r="M21" s="344"/>
      <c r="N21" s="345">
        <v>0</v>
      </c>
      <c r="O21" s="345">
        <f t="shared" si="0"/>
        <v>0</v>
      </c>
      <c r="P21" s="346">
        <f t="shared" si="1"/>
        <v>0</v>
      </c>
      <c r="Q21" s="347"/>
      <c r="R21" s="6"/>
    </row>
    <row r="22" spans="1:18" ht="15" customHeight="1">
      <c r="A22" s="32">
        <v>7</v>
      </c>
      <c r="B22" s="661" t="s">
        <v>177</v>
      </c>
      <c r="C22" s="199" t="s">
        <v>178</v>
      </c>
      <c r="D22" s="217" t="s">
        <v>179</v>
      </c>
      <c r="E22" s="269" t="s">
        <v>180</v>
      </c>
      <c r="F22" s="269" t="s">
        <v>161</v>
      </c>
      <c r="G22" s="390" t="s">
        <v>434</v>
      </c>
      <c r="H22" s="223"/>
      <c r="I22" s="223"/>
      <c r="J22" s="223"/>
      <c r="K22" s="223"/>
      <c r="L22" s="223"/>
      <c r="M22" s="344"/>
      <c r="N22" s="345">
        <v>0</v>
      </c>
      <c r="O22" s="345">
        <f t="shared" si="0"/>
        <v>0</v>
      </c>
      <c r="P22" s="346">
        <f t="shared" si="1"/>
        <v>0</v>
      </c>
      <c r="Q22" s="347"/>
      <c r="R22" s="6"/>
    </row>
    <row r="23" spans="1:18" ht="15" customHeight="1">
      <c r="A23" s="32">
        <v>8</v>
      </c>
      <c r="B23" s="661" t="s">
        <v>181</v>
      </c>
      <c r="C23" s="199" t="s">
        <v>182</v>
      </c>
      <c r="D23" s="217" t="s">
        <v>183</v>
      </c>
      <c r="E23" s="269" t="s">
        <v>184</v>
      </c>
      <c r="F23" s="269" t="s">
        <v>161</v>
      </c>
      <c r="G23" s="390" t="s">
        <v>434</v>
      </c>
      <c r="H23" s="223"/>
      <c r="I23" s="223"/>
      <c r="J23" s="223"/>
      <c r="K23" s="223"/>
      <c r="L23" s="223"/>
      <c r="M23" s="344"/>
      <c r="N23" s="345">
        <v>0</v>
      </c>
      <c r="O23" s="345">
        <f t="shared" si="0"/>
        <v>0</v>
      </c>
      <c r="P23" s="346">
        <f t="shared" si="1"/>
        <v>0</v>
      </c>
      <c r="Q23" s="347"/>
      <c r="R23" s="6"/>
    </row>
    <row r="24" spans="1:18" ht="15" customHeight="1">
      <c r="A24" s="32">
        <v>9</v>
      </c>
      <c r="B24" s="661" t="s">
        <v>185</v>
      </c>
      <c r="C24" s="199" t="s">
        <v>186</v>
      </c>
      <c r="D24" s="217" t="s">
        <v>183</v>
      </c>
      <c r="E24" s="269" t="s">
        <v>187</v>
      </c>
      <c r="F24" s="269" t="s">
        <v>161</v>
      </c>
      <c r="G24" s="390" t="s">
        <v>434</v>
      </c>
      <c r="H24" s="223"/>
      <c r="I24" s="223"/>
      <c r="J24" s="223"/>
      <c r="K24" s="223"/>
      <c r="L24" s="223"/>
      <c r="M24" s="344"/>
      <c r="N24" s="345">
        <v>0</v>
      </c>
      <c r="O24" s="345">
        <f t="shared" si="0"/>
        <v>0</v>
      </c>
      <c r="P24" s="346">
        <f t="shared" si="1"/>
        <v>0</v>
      </c>
      <c r="Q24" s="347"/>
      <c r="R24" s="6"/>
    </row>
    <row r="25" spans="1:18" ht="15" customHeight="1">
      <c r="A25" s="32">
        <v>10</v>
      </c>
      <c r="B25" s="661" t="s">
        <v>188</v>
      </c>
      <c r="C25" s="199" t="s">
        <v>189</v>
      </c>
      <c r="D25" s="217" t="s">
        <v>190</v>
      </c>
      <c r="E25" s="269" t="s">
        <v>191</v>
      </c>
      <c r="F25" s="269" t="s">
        <v>161</v>
      </c>
      <c r="G25" s="390" t="s">
        <v>434</v>
      </c>
      <c r="H25" s="223"/>
      <c r="I25" s="223"/>
      <c r="J25" s="223"/>
      <c r="K25" s="223"/>
      <c r="L25" s="223"/>
      <c r="M25" s="344"/>
      <c r="N25" s="345">
        <v>0</v>
      </c>
      <c r="O25" s="345">
        <f t="shared" si="0"/>
        <v>0</v>
      </c>
      <c r="P25" s="346">
        <f t="shared" si="1"/>
        <v>0</v>
      </c>
      <c r="Q25" s="347"/>
      <c r="R25" s="6"/>
    </row>
    <row r="26" spans="1:18" ht="15" customHeight="1">
      <c r="A26" s="32">
        <v>11</v>
      </c>
      <c r="B26" s="661" t="s">
        <v>192</v>
      </c>
      <c r="C26" s="199" t="s">
        <v>193</v>
      </c>
      <c r="D26" s="217" t="s">
        <v>194</v>
      </c>
      <c r="E26" s="269" t="s">
        <v>195</v>
      </c>
      <c r="F26" s="269" t="s">
        <v>161</v>
      </c>
      <c r="G26" s="390" t="s">
        <v>434</v>
      </c>
      <c r="H26" s="223"/>
      <c r="I26" s="223"/>
      <c r="J26" s="223"/>
      <c r="K26" s="223"/>
      <c r="L26" s="223"/>
      <c r="M26" s="344"/>
      <c r="N26" s="345">
        <v>0</v>
      </c>
      <c r="O26" s="345">
        <f t="shared" si="0"/>
        <v>0</v>
      </c>
      <c r="P26" s="346">
        <f t="shared" si="1"/>
        <v>0</v>
      </c>
      <c r="Q26" s="347"/>
      <c r="R26" s="6"/>
    </row>
    <row r="27" spans="1:18" ht="15" customHeight="1">
      <c r="A27" s="32">
        <v>12</v>
      </c>
      <c r="B27" s="661" t="s">
        <v>196</v>
      </c>
      <c r="C27" s="199" t="s">
        <v>197</v>
      </c>
      <c r="D27" s="217" t="s">
        <v>198</v>
      </c>
      <c r="E27" s="269" t="s">
        <v>199</v>
      </c>
      <c r="F27" s="269" t="s">
        <v>161</v>
      </c>
      <c r="G27" s="390" t="s">
        <v>434</v>
      </c>
      <c r="H27" s="223"/>
      <c r="I27" s="223"/>
      <c r="J27" s="223"/>
      <c r="K27" s="223"/>
      <c r="L27" s="223"/>
      <c r="M27" s="344"/>
      <c r="N27" s="345">
        <v>0</v>
      </c>
      <c r="O27" s="345">
        <f t="shared" si="0"/>
        <v>0</v>
      </c>
      <c r="P27" s="346">
        <f t="shared" si="1"/>
        <v>0</v>
      </c>
      <c r="Q27" s="347"/>
      <c r="R27" s="6"/>
    </row>
    <row r="28" spans="1:18" ht="15" customHeight="1">
      <c r="A28" s="32">
        <v>13</v>
      </c>
      <c r="B28" s="661" t="s">
        <v>200</v>
      </c>
      <c r="C28" s="199" t="s">
        <v>201</v>
      </c>
      <c r="D28" s="217" t="s">
        <v>202</v>
      </c>
      <c r="E28" s="269" t="s">
        <v>203</v>
      </c>
      <c r="F28" s="269" t="s">
        <v>161</v>
      </c>
      <c r="G28" s="390" t="s">
        <v>434</v>
      </c>
      <c r="H28" s="223"/>
      <c r="I28" s="223"/>
      <c r="J28" s="223"/>
      <c r="K28" s="223"/>
      <c r="L28" s="223"/>
      <c r="M28" s="344"/>
      <c r="N28" s="345">
        <v>0</v>
      </c>
      <c r="O28" s="345">
        <f t="shared" si="0"/>
        <v>0</v>
      </c>
      <c r="P28" s="346">
        <f t="shared" si="1"/>
        <v>0</v>
      </c>
      <c r="Q28" s="347"/>
      <c r="R28" s="6"/>
    </row>
    <row r="29" spans="1:18" ht="15" customHeight="1">
      <c r="A29" s="32">
        <v>14</v>
      </c>
      <c r="B29" s="661" t="s">
        <v>204</v>
      </c>
      <c r="C29" s="199" t="s">
        <v>205</v>
      </c>
      <c r="D29" s="217" t="s">
        <v>206</v>
      </c>
      <c r="E29" s="269" t="s">
        <v>207</v>
      </c>
      <c r="F29" s="269" t="s">
        <v>161</v>
      </c>
      <c r="G29" s="390" t="s">
        <v>434</v>
      </c>
      <c r="H29" s="223"/>
      <c r="I29" s="223"/>
      <c r="J29" s="223"/>
      <c r="K29" s="223"/>
      <c r="L29" s="223"/>
      <c r="M29" s="344"/>
      <c r="N29" s="345">
        <v>0</v>
      </c>
      <c r="O29" s="345">
        <f t="shared" si="0"/>
        <v>0</v>
      </c>
      <c r="P29" s="346">
        <f t="shared" si="1"/>
        <v>0</v>
      </c>
      <c r="Q29" s="347"/>
      <c r="R29" s="113"/>
    </row>
    <row r="30" spans="1:18" ht="15" customHeight="1">
      <c r="A30" s="32">
        <v>15</v>
      </c>
      <c r="B30" s="661" t="s">
        <v>208</v>
      </c>
      <c r="C30" s="199" t="s">
        <v>209</v>
      </c>
      <c r="D30" s="217" t="s">
        <v>210</v>
      </c>
      <c r="E30" s="269" t="s">
        <v>211</v>
      </c>
      <c r="F30" s="269" t="s">
        <v>161</v>
      </c>
      <c r="G30" s="390" t="s">
        <v>434</v>
      </c>
      <c r="H30" s="223"/>
      <c r="I30" s="223"/>
      <c r="J30" s="223"/>
      <c r="K30" s="223"/>
      <c r="L30" s="223"/>
      <c r="M30" s="344"/>
      <c r="N30" s="345">
        <v>0</v>
      </c>
      <c r="O30" s="345">
        <f t="shared" si="0"/>
        <v>0</v>
      </c>
      <c r="P30" s="346">
        <f t="shared" si="1"/>
        <v>0</v>
      </c>
      <c r="Q30" s="347"/>
      <c r="R30" s="6"/>
    </row>
    <row r="31" spans="1:18" ht="15" customHeight="1">
      <c r="A31" s="32">
        <v>16</v>
      </c>
      <c r="B31" s="661" t="s">
        <v>212</v>
      </c>
      <c r="C31" s="199" t="s">
        <v>213</v>
      </c>
      <c r="D31" s="217" t="s">
        <v>214</v>
      </c>
      <c r="E31" s="269" t="s">
        <v>215</v>
      </c>
      <c r="F31" s="269" t="s">
        <v>161</v>
      </c>
      <c r="G31" s="390" t="s">
        <v>434</v>
      </c>
      <c r="H31" s="223"/>
      <c r="I31" s="223"/>
      <c r="J31" s="223"/>
      <c r="K31" s="223"/>
      <c r="L31" s="223"/>
      <c r="M31" s="344"/>
      <c r="N31" s="345">
        <v>0</v>
      </c>
      <c r="O31" s="345">
        <f t="shared" si="0"/>
        <v>0</v>
      </c>
      <c r="P31" s="346">
        <f t="shared" si="1"/>
        <v>0</v>
      </c>
      <c r="Q31" s="347"/>
      <c r="R31" s="6"/>
    </row>
    <row r="32" spans="1:18" ht="15" customHeight="1">
      <c r="A32" s="32">
        <v>17</v>
      </c>
      <c r="B32" s="661" t="s">
        <v>216</v>
      </c>
      <c r="C32" s="199" t="s">
        <v>217</v>
      </c>
      <c r="D32" s="217" t="s">
        <v>218</v>
      </c>
      <c r="E32" s="269" t="s">
        <v>219</v>
      </c>
      <c r="F32" s="269" t="s">
        <v>161</v>
      </c>
      <c r="G32" s="390" t="s">
        <v>434</v>
      </c>
      <c r="H32" s="223"/>
      <c r="I32" s="223"/>
      <c r="J32" s="223"/>
      <c r="K32" s="223"/>
      <c r="L32" s="223"/>
      <c r="M32" s="344"/>
      <c r="N32" s="345">
        <v>0</v>
      </c>
      <c r="O32" s="345">
        <f t="shared" si="0"/>
        <v>0</v>
      </c>
      <c r="P32" s="346">
        <f t="shared" si="1"/>
        <v>0</v>
      </c>
      <c r="Q32" s="347"/>
      <c r="R32" s="6"/>
    </row>
    <row r="33" spans="1:18" ht="15" customHeight="1">
      <c r="A33" s="32">
        <v>18</v>
      </c>
      <c r="B33" s="661" t="s">
        <v>220</v>
      </c>
      <c r="C33" s="199" t="s">
        <v>221</v>
      </c>
      <c r="D33" s="217" t="s">
        <v>222</v>
      </c>
      <c r="E33" s="269" t="s">
        <v>223</v>
      </c>
      <c r="F33" s="269" t="s">
        <v>161</v>
      </c>
      <c r="G33" s="390" t="s">
        <v>434</v>
      </c>
      <c r="H33" s="223"/>
      <c r="I33" s="223"/>
      <c r="J33" s="223"/>
      <c r="K33" s="223"/>
      <c r="L33" s="223"/>
      <c r="M33" s="344"/>
      <c r="N33" s="345">
        <v>0</v>
      </c>
      <c r="O33" s="345">
        <f t="shared" si="0"/>
        <v>0</v>
      </c>
      <c r="P33" s="346">
        <f t="shared" si="1"/>
        <v>0</v>
      </c>
      <c r="Q33" s="347"/>
      <c r="R33" s="6"/>
    </row>
    <row r="34" spans="1:18" ht="15" customHeight="1">
      <c r="A34" s="32">
        <v>19</v>
      </c>
      <c r="B34" s="661" t="s">
        <v>224</v>
      </c>
      <c r="C34" s="199" t="s">
        <v>225</v>
      </c>
      <c r="D34" s="217" t="s">
        <v>226</v>
      </c>
      <c r="E34" s="269" t="s">
        <v>227</v>
      </c>
      <c r="F34" s="269" t="s">
        <v>156</v>
      </c>
      <c r="G34" s="390" t="s">
        <v>434</v>
      </c>
      <c r="H34" s="223"/>
      <c r="I34" s="223"/>
      <c r="J34" s="223"/>
      <c r="K34" s="223"/>
      <c r="L34" s="223"/>
      <c r="M34" s="344"/>
      <c r="N34" s="345">
        <v>0</v>
      </c>
      <c r="O34" s="345">
        <f t="shared" si="0"/>
        <v>0</v>
      </c>
      <c r="P34" s="346">
        <f t="shared" si="1"/>
        <v>0</v>
      </c>
      <c r="Q34" s="347"/>
      <c r="R34" s="6"/>
    </row>
    <row r="35" spans="1:18" ht="15" customHeight="1">
      <c r="A35" s="32">
        <v>20</v>
      </c>
      <c r="B35" s="661" t="s">
        <v>228</v>
      </c>
      <c r="C35" s="199" t="s">
        <v>229</v>
      </c>
      <c r="D35" s="217" t="s">
        <v>226</v>
      </c>
      <c r="E35" s="269" t="s">
        <v>230</v>
      </c>
      <c r="F35" s="269" t="s">
        <v>156</v>
      </c>
      <c r="G35" s="390" t="s">
        <v>434</v>
      </c>
      <c r="H35" s="223"/>
      <c r="I35" s="223"/>
      <c r="J35" s="223"/>
      <c r="K35" s="223"/>
      <c r="L35" s="223"/>
      <c r="M35" s="344"/>
      <c r="N35" s="345">
        <v>0</v>
      </c>
      <c r="O35" s="345">
        <f t="shared" si="0"/>
        <v>0</v>
      </c>
      <c r="P35" s="346">
        <f t="shared" si="1"/>
        <v>0</v>
      </c>
      <c r="Q35" s="347"/>
      <c r="R35" s="6"/>
    </row>
    <row r="36" spans="1:18" ht="15" customHeight="1">
      <c r="A36" s="32">
        <v>21</v>
      </c>
      <c r="B36" s="661" t="s">
        <v>231</v>
      </c>
      <c r="C36" s="199" t="s">
        <v>232</v>
      </c>
      <c r="D36" s="217" t="s">
        <v>233</v>
      </c>
      <c r="E36" s="269" t="s">
        <v>234</v>
      </c>
      <c r="F36" s="269" t="s">
        <v>161</v>
      </c>
      <c r="G36" s="390" t="s">
        <v>434</v>
      </c>
      <c r="H36" s="223"/>
      <c r="I36" s="223"/>
      <c r="J36" s="223"/>
      <c r="K36" s="223"/>
      <c r="L36" s="223"/>
      <c r="M36" s="344"/>
      <c r="N36" s="345">
        <v>0</v>
      </c>
      <c r="O36" s="345">
        <f t="shared" si="0"/>
        <v>0</v>
      </c>
      <c r="P36" s="346">
        <f t="shared" si="1"/>
        <v>0</v>
      </c>
      <c r="Q36" s="347"/>
      <c r="R36" s="6"/>
    </row>
    <row r="37" spans="1:18" ht="15" customHeight="1">
      <c r="A37" s="32">
        <v>22</v>
      </c>
      <c r="B37" s="661" t="s">
        <v>235</v>
      </c>
      <c r="C37" s="199" t="s">
        <v>236</v>
      </c>
      <c r="D37" s="217" t="s">
        <v>237</v>
      </c>
      <c r="E37" s="269" t="s">
        <v>238</v>
      </c>
      <c r="F37" s="269" t="s">
        <v>161</v>
      </c>
      <c r="G37" s="390" t="s">
        <v>434</v>
      </c>
      <c r="H37" s="223"/>
      <c r="I37" s="223"/>
      <c r="J37" s="223"/>
      <c r="K37" s="223"/>
      <c r="L37" s="223"/>
      <c r="M37" s="344"/>
      <c r="N37" s="345">
        <v>0</v>
      </c>
      <c r="O37" s="345">
        <f t="shared" si="0"/>
        <v>0</v>
      </c>
      <c r="P37" s="346">
        <f t="shared" si="1"/>
        <v>0</v>
      </c>
      <c r="Q37" s="347"/>
      <c r="R37" s="6"/>
    </row>
    <row r="38" spans="1:18" ht="15" customHeight="1">
      <c r="A38" s="32">
        <v>23</v>
      </c>
      <c r="B38" s="661" t="s">
        <v>239</v>
      </c>
      <c r="C38" s="199" t="s">
        <v>240</v>
      </c>
      <c r="D38" s="217" t="s">
        <v>237</v>
      </c>
      <c r="E38" s="269" t="s">
        <v>241</v>
      </c>
      <c r="F38" s="269" t="s">
        <v>161</v>
      </c>
      <c r="G38" s="390" t="s">
        <v>434</v>
      </c>
      <c r="H38" s="223"/>
      <c r="I38" s="223"/>
      <c r="J38" s="223"/>
      <c r="K38" s="223"/>
      <c r="L38" s="223"/>
      <c r="M38" s="344"/>
      <c r="N38" s="345">
        <v>0</v>
      </c>
      <c r="O38" s="345">
        <f t="shared" si="0"/>
        <v>0</v>
      </c>
      <c r="P38" s="346">
        <f t="shared" si="1"/>
        <v>0</v>
      </c>
      <c r="Q38" s="347"/>
      <c r="R38" s="6"/>
    </row>
    <row r="39" spans="1:18" ht="15" customHeight="1">
      <c r="A39" s="32">
        <v>24</v>
      </c>
      <c r="B39" s="661" t="s">
        <v>242</v>
      </c>
      <c r="C39" s="199" t="s">
        <v>243</v>
      </c>
      <c r="D39" s="217" t="s">
        <v>237</v>
      </c>
      <c r="E39" s="269" t="s">
        <v>244</v>
      </c>
      <c r="F39" s="269" t="s">
        <v>161</v>
      </c>
      <c r="G39" s="390" t="s">
        <v>434</v>
      </c>
      <c r="H39" s="223"/>
      <c r="I39" s="223"/>
      <c r="J39" s="223"/>
      <c r="K39" s="223"/>
      <c r="L39" s="223"/>
      <c r="M39" s="344"/>
      <c r="N39" s="345">
        <v>0</v>
      </c>
      <c r="O39" s="345">
        <f t="shared" si="0"/>
        <v>0</v>
      </c>
      <c r="P39" s="346">
        <f t="shared" si="1"/>
        <v>0</v>
      </c>
      <c r="Q39" s="347"/>
      <c r="R39" s="6"/>
    </row>
    <row r="40" spans="1:18" ht="15" customHeight="1">
      <c r="A40" s="32">
        <v>25</v>
      </c>
      <c r="B40" s="661" t="s">
        <v>245</v>
      </c>
      <c r="C40" s="199" t="s">
        <v>246</v>
      </c>
      <c r="D40" s="217" t="s">
        <v>247</v>
      </c>
      <c r="E40" s="269" t="s">
        <v>248</v>
      </c>
      <c r="F40" s="269" t="s">
        <v>161</v>
      </c>
      <c r="G40" s="390" t="s">
        <v>434</v>
      </c>
      <c r="H40" s="223"/>
      <c r="I40" s="223"/>
      <c r="J40" s="223"/>
      <c r="K40" s="223"/>
      <c r="L40" s="223"/>
      <c r="M40" s="344"/>
      <c r="N40" s="345">
        <v>0</v>
      </c>
      <c r="O40" s="345">
        <f t="shared" si="0"/>
        <v>0</v>
      </c>
      <c r="P40" s="346">
        <f t="shared" si="1"/>
        <v>0</v>
      </c>
      <c r="Q40" s="347"/>
      <c r="R40" s="6"/>
    </row>
    <row r="41" spans="1:18" ht="15" customHeight="1">
      <c r="A41" s="32">
        <v>26</v>
      </c>
      <c r="B41" s="661" t="s">
        <v>249</v>
      </c>
      <c r="C41" s="199" t="s">
        <v>250</v>
      </c>
      <c r="D41" s="217" t="s">
        <v>251</v>
      </c>
      <c r="E41" s="269" t="s">
        <v>252</v>
      </c>
      <c r="F41" s="269" t="s">
        <v>161</v>
      </c>
      <c r="G41" s="390" t="s">
        <v>434</v>
      </c>
      <c r="H41" s="223"/>
      <c r="I41" s="223"/>
      <c r="J41" s="223"/>
      <c r="K41" s="223"/>
      <c r="L41" s="223"/>
      <c r="M41" s="344"/>
      <c r="N41" s="345">
        <v>0</v>
      </c>
      <c r="O41" s="345">
        <f t="shared" si="0"/>
        <v>0</v>
      </c>
      <c r="P41" s="346">
        <f t="shared" si="1"/>
        <v>0</v>
      </c>
      <c r="Q41" s="347"/>
      <c r="R41" s="6"/>
    </row>
    <row r="42" spans="1:18" ht="15" customHeight="1">
      <c r="A42" s="32">
        <v>27</v>
      </c>
      <c r="B42" s="661" t="s">
        <v>253</v>
      </c>
      <c r="C42" s="199" t="s">
        <v>254</v>
      </c>
      <c r="D42" s="217" t="s">
        <v>255</v>
      </c>
      <c r="E42" s="269" t="s">
        <v>256</v>
      </c>
      <c r="F42" s="269" t="s">
        <v>161</v>
      </c>
      <c r="G42" s="390" t="s">
        <v>434</v>
      </c>
      <c r="H42" s="223"/>
      <c r="I42" s="223"/>
      <c r="J42" s="223"/>
      <c r="K42" s="223"/>
      <c r="L42" s="223"/>
      <c r="M42" s="344"/>
      <c r="N42" s="345">
        <v>0</v>
      </c>
      <c r="O42" s="345">
        <f t="shared" si="0"/>
        <v>0</v>
      </c>
      <c r="P42" s="346">
        <f t="shared" si="1"/>
        <v>0</v>
      </c>
      <c r="Q42" s="347"/>
      <c r="R42" s="6"/>
    </row>
    <row r="43" spans="1:18" ht="15" customHeight="1">
      <c r="A43" s="32">
        <v>28</v>
      </c>
      <c r="B43" s="661" t="s">
        <v>257</v>
      </c>
      <c r="C43" s="199" t="s">
        <v>258</v>
      </c>
      <c r="D43" s="217" t="s">
        <v>259</v>
      </c>
      <c r="E43" s="269" t="s">
        <v>260</v>
      </c>
      <c r="F43" s="269" t="s">
        <v>161</v>
      </c>
      <c r="G43" s="390" t="s">
        <v>434</v>
      </c>
      <c r="H43" s="223"/>
      <c r="I43" s="223"/>
      <c r="J43" s="223"/>
      <c r="K43" s="223"/>
      <c r="L43" s="223"/>
      <c r="M43" s="344"/>
      <c r="N43" s="345">
        <v>0</v>
      </c>
      <c r="O43" s="345">
        <f t="shared" si="0"/>
        <v>0</v>
      </c>
      <c r="P43" s="346">
        <f t="shared" si="1"/>
        <v>0</v>
      </c>
      <c r="Q43" s="347"/>
      <c r="R43" s="6"/>
    </row>
    <row r="44" spans="1:18" ht="15" customHeight="1">
      <c r="A44" s="32">
        <v>29</v>
      </c>
      <c r="B44" s="661" t="s">
        <v>261</v>
      </c>
      <c r="C44" s="199" t="s">
        <v>262</v>
      </c>
      <c r="D44" s="217" t="s">
        <v>263</v>
      </c>
      <c r="E44" s="269" t="s">
        <v>264</v>
      </c>
      <c r="F44" s="269" t="s">
        <v>161</v>
      </c>
      <c r="G44" s="390" t="s">
        <v>434</v>
      </c>
      <c r="H44" s="223"/>
      <c r="I44" s="223"/>
      <c r="J44" s="223"/>
      <c r="K44" s="223"/>
      <c r="L44" s="223"/>
      <c r="M44" s="344"/>
      <c r="N44" s="345">
        <v>0</v>
      </c>
      <c r="O44" s="345">
        <f t="shared" si="0"/>
        <v>0</v>
      </c>
      <c r="P44" s="346">
        <f t="shared" si="1"/>
        <v>0</v>
      </c>
      <c r="Q44" s="347"/>
      <c r="R44" s="6"/>
    </row>
    <row r="45" spans="1:18" ht="15" customHeight="1">
      <c r="A45" s="59">
        <v>30</v>
      </c>
      <c r="B45" s="662" t="s">
        <v>265</v>
      </c>
      <c r="C45" s="270" t="s">
        <v>266</v>
      </c>
      <c r="D45" s="271" t="s">
        <v>263</v>
      </c>
      <c r="E45" s="272" t="s">
        <v>267</v>
      </c>
      <c r="F45" s="272" t="s">
        <v>161</v>
      </c>
      <c r="G45" s="391" t="s">
        <v>434</v>
      </c>
      <c r="H45" s="288"/>
      <c r="I45" s="288"/>
      <c r="J45" s="288"/>
      <c r="K45" s="288"/>
      <c r="L45" s="288"/>
      <c r="M45" s="559"/>
      <c r="N45" s="449">
        <v>0</v>
      </c>
      <c r="O45" s="449">
        <f t="shared" si="0"/>
        <v>0</v>
      </c>
      <c r="P45" s="690">
        <f t="shared" si="1"/>
        <v>0</v>
      </c>
      <c r="Q45" s="461"/>
      <c r="R45" s="6"/>
    </row>
    <row r="46" spans="1:18" ht="15" customHeight="1" thickBot="1">
      <c r="A46" s="145">
        <v>31</v>
      </c>
      <c r="B46" s="663" t="s">
        <v>268</v>
      </c>
      <c r="C46" s="254" t="s">
        <v>269</v>
      </c>
      <c r="D46" s="302" t="s">
        <v>270</v>
      </c>
      <c r="E46" s="290" t="s">
        <v>271</v>
      </c>
      <c r="F46" s="290" t="s">
        <v>161</v>
      </c>
      <c r="G46" s="648" t="s">
        <v>434</v>
      </c>
      <c r="H46" s="693"/>
      <c r="I46" s="694"/>
      <c r="J46" s="694"/>
      <c r="K46" s="694"/>
      <c r="L46" s="694"/>
      <c r="M46" s="348"/>
      <c r="N46" s="349">
        <v>0</v>
      </c>
      <c r="O46" s="349">
        <f t="shared" si="0"/>
        <v>0</v>
      </c>
      <c r="P46" s="695">
        <f t="shared" si="1"/>
        <v>0</v>
      </c>
      <c r="Q46" s="696"/>
      <c r="R46" s="6"/>
    </row>
    <row r="47" spans="1:18" ht="15" customHeight="1">
      <c r="A47" s="643">
        <v>1</v>
      </c>
      <c r="B47" s="664" t="s">
        <v>272</v>
      </c>
      <c r="C47" s="655" t="s">
        <v>273</v>
      </c>
      <c r="D47" s="656" t="s">
        <v>274</v>
      </c>
      <c r="E47" s="654" t="s">
        <v>275</v>
      </c>
      <c r="F47" s="654" t="s">
        <v>161</v>
      </c>
      <c r="G47" s="644" t="s">
        <v>435</v>
      </c>
      <c r="H47" s="536"/>
      <c r="I47" s="609"/>
      <c r="J47" s="609"/>
      <c r="K47" s="609"/>
      <c r="L47" s="609"/>
      <c r="M47" s="462"/>
      <c r="N47" s="463">
        <v>0</v>
      </c>
      <c r="O47" s="463">
        <f t="shared" si="0"/>
        <v>0</v>
      </c>
      <c r="P47" s="691">
        <f t="shared" si="1"/>
        <v>0</v>
      </c>
      <c r="Q47" s="692"/>
      <c r="R47" s="6"/>
    </row>
    <row r="48" spans="1:18" ht="15" customHeight="1">
      <c r="A48" s="32">
        <v>2</v>
      </c>
      <c r="B48" s="661" t="s">
        <v>276</v>
      </c>
      <c r="C48" s="199" t="s">
        <v>277</v>
      </c>
      <c r="D48" s="217" t="s">
        <v>154</v>
      </c>
      <c r="E48" s="269" t="s">
        <v>278</v>
      </c>
      <c r="F48" s="269" t="s">
        <v>161</v>
      </c>
      <c r="G48" s="390" t="s">
        <v>435</v>
      </c>
      <c r="H48" s="536"/>
      <c r="I48" s="609"/>
      <c r="J48" s="609"/>
      <c r="K48" s="609"/>
      <c r="L48" s="609"/>
      <c r="M48" s="344"/>
      <c r="N48" s="345">
        <v>0</v>
      </c>
      <c r="O48" s="345">
        <f t="shared" si="0"/>
        <v>0</v>
      </c>
      <c r="P48" s="346">
        <f t="shared" si="1"/>
        <v>0</v>
      </c>
      <c r="Q48" s="347"/>
      <c r="R48" s="6"/>
    </row>
    <row r="49" spans="1:18" ht="15" customHeight="1">
      <c r="A49" s="32">
        <v>3</v>
      </c>
      <c r="B49" s="661" t="s">
        <v>279</v>
      </c>
      <c r="C49" s="199" t="s">
        <v>280</v>
      </c>
      <c r="D49" s="217" t="s">
        <v>281</v>
      </c>
      <c r="E49" s="269" t="s">
        <v>282</v>
      </c>
      <c r="F49" s="269" t="s">
        <v>161</v>
      </c>
      <c r="G49" s="390" t="s">
        <v>435</v>
      </c>
      <c r="H49" s="536"/>
      <c r="I49" s="609"/>
      <c r="J49" s="609"/>
      <c r="K49" s="609"/>
      <c r="L49" s="609"/>
      <c r="M49" s="344"/>
      <c r="N49" s="345">
        <v>0</v>
      </c>
      <c r="O49" s="345">
        <f t="shared" si="0"/>
        <v>0</v>
      </c>
      <c r="P49" s="346">
        <f t="shared" si="1"/>
        <v>0</v>
      </c>
      <c r="Q49" s="347"/>
      <c r="R49" s="6"/>
    </row>
    <row r="50" spans="1:18" ht="15" customHeight="1">
      <c r="A50" s="32">
        <v>4</v>
      </c>
      <c r="B50" s="661" t="s">
        <v>283</v>
      </c>
      <c r="C50" s="199" t="s">
        <v>284</v>
      </c>
      <c r="D50" s="217" t="s">
        <v>159</v>
      </c>
      <c r="E50" s="269" t="s">
        <v>285</v>
      </c>
      <c r="F50" s="269" t="s">
        <v>161</v>
      </c>
      <c r="G50" s="390" t="s">
        <v>435</v>
      </c>
      <c r="H50" s="536"/>
      <c r="I50" s="609"/>
      <c r="J50" s="609"/>
      <c r="K50" s="609"/>
      <c r="L50" s="609"/>
      <c r="M50" s="344"/>
      <c r="N50" s="345">
        <v>0</v>
      </c>
      <c r="O50" s="345">
        <f t="shared" si="0"/>
        <v>0</v>
      </c>
      <c r="P50" s="346">
        <f t="shared" si="1"/>
        <v>0</v>
      </c>
      <c r="Q50" s="347"/>
      <c r="R50" s="6"/>
    </row>
    <row r="51" spans="1:18" ht="15" customHeight="1">
      <c r="A51" s="32">
        <v>5</v>
      </c>
      <c r="B51" s="661" t="s">
        <v>286</v>
      </c>
      <c r="C51" s="199" t="s">
        <v>287</v>
      </c>
      <c r="D51" s="217" t="s">
        <v>288</v>
      </c>
      <c r="E51" s="269" t="s">
        <v>289</v>
      </c>
      <c r="F51" s="269" t="s">
        <v>161</v>
      </c>
      <c r="G51" s="390" t="s">
        <v>435</v>
      </c>
      <c r="H51" s="536"/>
      <c r="I51" s="609"/>
      <c r="J51" s="609"/>
      <c r="K51" s="609"/>
      <c r="L51" s="609"/>
      <c r="M51" s="344"/>
      <c r="N51" s="345">
        <v>0</v>
      </c>
      <c r="O51" s="345">
        <f t="shared" si="0"/>
        <v>0</v>
      </c>
      <c r="P51" s="346">
        <f t="shared" si="1"/>
        <v>0</v>
      </c>
      <c r="Q51" s="347"/>
      <c r="R51" s="6"/>
    </row>
    <row r="52" spans="1:18" ht="15" customHeight="1">
      <c r="A52" s="32">
        <v>6</v>
      </c>
      <c r="B52" s="661" t="s">
        <v>290</v>
      </c>
      <c r="C52" s="199" t="s">
        <v>291</v>
      </c>
      <c r="D52" s="217" t="s">
        <v>171</v>
      </c>
      <c r="E52" s="269" t="s">
        <v>292</v>
      </c>
      <c r="F52" s="269" t="s">
        <v>161</v>
      </c>
      <c r="G52" s="390" t="s">
        <v>435</v>
      </c>
      <c r="H52" s="536"/>
      <c r="I52" s="609"/>
      <c r="J52" s="609"/>
      <c r="K52" s="609"/>
      <c r="L52" s="609"/>
      <c r="M52" s="344"/>
      <c r="N52" s="345">
        <v>0</v>
      </c>
      <c r="O52" s="345">
        <f t="shared" si="0"/>
        <v>0</v>
      </c>
      <c r="P52" s="346">
        <f t="shared" si="1"/>
        <v>0</v>
      </c>
      <c r="Q52" s="347"/>
      <c r="R52" s="6"/>
    </row>
    <row r="53" spans="1:18" ht="15" customHeight="1">
      <c r="A53" s="32">
        <v>7</v>
      </c>
      <c r="B53" s="665" t="s">
        <v>293</v>
      </c>
      <c r="C53" s="180" t="s">
        <v>294</v>
      </c>
      <c r="D53" s="217" t="s">
        <v>175</v>
      </c>
      <c r="E53" s="190" t="s">
        <v>295</v>
      </c>
      <c r="F53" s="190" t="s">
        <v>161</v>
      </c>
      <c r="G53" s="390" t="s">
        <v>435</v>
      </c>
      <c r="H53" s="536"/>
      <c r="I53" s="609"/>
      <c r="J53" s="609"/>
      <c r="K53" s="609"/>
      <c r="L53" s="609"/>
      <c r="M53" s="344"/>
      <c r="N53" s="345">
        <v>0</v>
      </c>
      <c r="O53" s="345">
        <f t="shared" si="0"/>
        <v>0</v>
      </c>
      <c r="P53" s="346">
        <f t="shared" si="1"/>
        <v>0</v>
      </c>
      <c r="Q53" s="347"/>
      <c r="R53" s="6"/>
    </row>
    <row r="54" spans="1:18" ht="15" customHeight="1">
      <c r="A54" s="32">
        <v>8</v>
      </c>
      <c r="B54" s="661" t="s">
        <v>296</v>
      </c>
      <c r="C54" s="199" t="s">
        <v>297</v>
      </c>
      <c r="D54" s="217" t="s">
        <v>298</v>
      </c>
      <c r="E54" s="269" t="s">
        <v>299</v>
      </c>
      <c r="F54" s="269" t="s">
        <v>161</v>
      </c>
      <c r="G54" s="390" t="s">
        <v>435</v>
      </c>
      <c r="H54" s="536"/>
      <c r="I54" s="609"/>
      <c r="J54" s="609"/>
      <c r="K54" s="609"/>
      <c r="L54" s="609"/>
      <c r="M54" s="344"/>
      <c r="N54" s="345">
        <v>0</v>
      </c>
      <c r="O54" s="345">
        <f t="shared" si="0"/>
        <v>0</v>
      </c>
      <c r="P54" s="346">
        <f t="shared" si="1"/>
        <v>0</v>
      </c>
      <c r="Q54" s="347"/>
      <c r="R54" s="6"/>
    </row>
    <row r="55" spans="1:18" ht="15" customHeight="1">
      <c r="A55" s="32">
        <v>9</v>
      </c>
      <c r="B55" s="665" t="s">
        <v>300</v>
      </c>
      <c r="C55" s="180" t="s">
        <v>301</v>
      </c>
      <c r="D55" s="217" t="s">
        <v>183</v>
      </c>
      <c r="E55" s="190" t="s">
        <v>302</v>
      </c>
      <c r="F55" s="190" t="s">
        <v>161</v>
      </c>
      <c r="G55" s="390" t="s">
        <v>435</v>
      </c>
      <c r="H55" s="537"/>
      <c r="I55" s="610"/>
      <c r="J55" s="610"/>
      <c r="K55" s="610"/>
      <c r="L55" s="610"/>
      <c r="M55" s="344"/>
      <c r="N55" s="345">
        <v>0</v>
      </c>
      <c r="O55" s="345">
        <f t="shared" si="0"/>
        <v>0</v>
      </c>
      <c r="P55" s="346">
        <f t="shared" si="1"/>
        <v>0</v>
      </c>
      <c r="Q55" s="347"/>
      <c r="R55" s="6"/>
    </row>
    <row r="56" spans="1:18" ht="15" customHeight="1">
      <c r="A56" s="32">
        <v>10</v>
      </c>
      <c r="B56" s="665" t="s">
        <v>303</v>
      </c>
      <c r="C56" s="180" t="s">
        <v>304</v>
      </c>
      <c r="D56" s="217" t="s">
        <v>305</v>
      </c>
      <c r="E56" s="190" t="s">
        <v>306</v>
      </c>
      <c r="F56" s="190" t="s">
        <v>156</v>
      </c>
      <c r="G56" s="390" t="s">
        <v>435</v>
      </c>
      <c r="H56" s="537"/>
      <c r="I56" s="610"/>
      <c r="J56" s="610"/>
      <c r="K56" s="610"/>
      <c r="L56" s="610"/>
      <c r="M56" s="344"/>
      <c r="N56" s="345">
        <v>0</v>
      </c>
      <c r="O56" s="345">
        <f t="shared" si="0"/>
        <v>0</v>
      </c>
      <c r="P56" s="346">
        <f t="shared" si="1"/>
        <v>0</v>
      </c>
      <c r="Q56" s="347"/>
      <c r="R56" s="6"/>
    </row>
    <row r="57" spans="1:18" ht="15" customHeight="1">
      <c r="A57" s="32">
        <v>11</v>
      </c>
      <c r="B57" s="665" t="s">
        <v>307</v>
      </c>
      <c r="C57" s="180" t="s">
        <v>308</v>
      </c>
      <c r="D57" s="217" t="s">
        <v>309</v>
      </c>
      <c r="E57" s="190" t="s">
        <v>310</v>
      </c>
      <c r="F57" s="190" t="s">
        <v>161</v>
      </c>
      <c r="G57" s="390" t="s">
        <v>435</v>
      </c>
      <c r="H57" s="537"/>
      <c r="I57" s="610"/>
      <c r="J57" s="610"/>
      <c r="K57" s="610"/>
      <c r="L57" s="610"/>
      <c r="M57" s="344"/>
      <c r="N57" s="345">
        <v>0</v>
      </c>
      <c r="O57" s="345">
        <f t="shared" si="0"/>
        <v>0</v>
      </c>
      <c r="P57" s="346">
        <f t="shared" si="1"/>
        <v>0</v>
      </c>
      <c r="Q57" s="347"/>
      <c r="R57" s="6"/>
    </row>
    <row r="58" spans="1:18" ht="15" customHeight="1">
      <c r="A58" s="32">
        <v>12</v>
      </c>
      <c r="B58" s="661" t="s">
        <v>311</v>
      </c>
      <c r="C58" s="199" t="s">
        <v>312</v>
      </c>
      <c r="D58" s="217" t="s">
        <v>194</v>
      </c>
      <c r="E58" s="269" t="s">
        <v>313</v>
      </c>
      <c r="F58" s="269" t="s">
        <v>161</v>
      </c>
      <c r="G58" s="390" t="s">
        <v>435</v>
      </c>
      <c r="H58" s="537"/>
      <c r="I58" s="610"/>
      <c r="J58" s="610"/>
      <c r="K58" s="610"/>
      <c r="L58" s="610"/>
      <c r="M58" s="344"/>
      <c r="N58" s="345">
        <v>0</v>
      </c>
      <c r="O58" s="345">
        <f t="shared" si="0"/>
        <v>0</v>
      </c>
      <c r="P58" s="346">
        <f t="shared" si="1"/>
        <v>0</v>
      </c>
      <c r="Q58" s="347"/>
      <c r="R58" s="6"/>
    </row>
    <row r="59" spans="1:18" ht="15" customHeight="1">
      <c r="A59" s="32">
        <v>13</v>
      </c>
      <c r="B59" s="661" t="s">
        <v>314</v>
      </c>
      <c r="C59" s="199" t="s">
        <v>315</v>
      </c>
      <c r="D59" s="217" t="s">
        <v>194</v>
      </c>
      <c r="E59" s="269" t="s">
        <v>316</v>
      </c>
      <c r="F59" s="269" t="s">
        <v>161</v>
      </c>
      <c r="G59" s="390" t="s">
        <v>435</v>
      </c>
      <c r="H59" s="537"/>
      <c r="I59" s="610"/>
      <c r="J59" s="610"/>
      <c r="K59" s="610"/>
      <c r="L59" s="610"/>
      <c r="M59" s="344"/>
      <c r="N59" s="345">
        <v>0</v>
      </c>
      <c r="O59" s="345">
        <f t="shared" si="0"/>
        <v>0</v>
      </c>
      <c r="P59" s="346">
        <f t="shared" si="1"/>
        <v>0</v>
      </c>
      <c r="Q59" s="350"/>
      <c r="R59" s="6"/>
    </row>
    <row r="60" spans="1:18" ht="15" customHeight="1">
      <c r="A60" s="32">
        <v>14</v>
      </c>
      <c r="B60" s="661" t="s">
        <v>317</v>
      </c>
      <c r="C60" s="199" t="s">
        <v>318</v>
      </c>
      <c r="D60" s="217" t="s">
        <v>319</v>
      </c>
      <c r="E60" s="269" t="s">
        <v>320</v>
      </c>
      <c r="F60" s="269" t="s">
        <v>161</v>
      </c>
      <c r="G60" s="390" t="s">
        <v>435</v>
      </c>
      <c r="H60" s="537"/>
      <c r="I60" s="610"/>
      <c r="J60" s="610"/>
      <c r="K60" s="610"/>
      <c r="L60" s="610"/>
      <c r="M60" s="344"/>
      <c r="N60" s="345">
        <v>0</v>
      </c>
      <c r="O60" s="345">
        <f t="shared" si="0"/>
        <v>0</v>
      </c>
      <c r="P60" s="346">
        <f t="shared" si="1"/>
        <v>0</v>
      </c>
      <c r="Q60" s="350"/>
      <c r="R60" s="6"/>
    </row>
    <row r="61" spans="1:18" ht="15" customHeight="1">
      <c r="A61" s="32">
        <v>15</v>
      </c>
      <c r="B61" s="661" t="s">
        <v>321</v>
      </c>
      <c r="C61" s="199" t="s">
        <v>318</v>
      </c>
      <c r="D61" s="217" t="s">
        <v>322</v>
      </c>
      <c r="E61" s="269" t="s">
        <v>323</v>
      </c>
      <c r="F61" s="269" t="s">
        <v>161</v>
      </c>
      <c r="G61" s="390" t="s">
        <v>435</v>
      </c>
      <c r="H61" s="537"/>
      <c r="I61" s="610"/>
      <c r="J61" s="610"/>
      <c r="K61" s="610"/>
      <c r="L61" s="610"/>
      <c r="M61" s="344"/>
      <c r="N61" s="345">
        <v>0</v>
      </c>
      <c r="O61" s="345">
        <f t="shared" si="0"/>
        <v>0</v>
      </c>
      <c r="P61" s="346">
        <f t="shared" si="1"/>
        <v>0</v>
      </c>
      <c r="Q61" s="350"/>
      <c r="R61" s="6"/>
    </row>
    <row r="62" spans="1:18" ht="15" customHeight="1">
      <c r="A62" s="32">
        <v>16</v>
      </c>
      <c r="B62" s="665" t="s">
        <v>324</v>
      </c>
      <c r="C62" s="180" t="s">
        <v>325</v>
      </c>
      <c r="D62" s="217" t="s">
        <v>233</v>
      </c>
      <c r="E62" s="190" t="s">
        <v>326</v>
      </c>
      <c r="F62" s="190" t="s">
        <v>161</v>
      </c>
      <c r="G62" s="390" t="s">
        <v>435</v>
      </c>
      <c r="H62" s="537"/>
      <c r="I62" s="610"/>
      <c r="J62" s="610"/>
      <c r="K62" s="610"/>
      <c r="L62" s="610"/>
      <c r="M62" s="344"/>
      <c r="N62" s="345">
        <v>0</v>
      </c>
      <c r="O62" s="345">
        <f t="shared" si="0"/>
        <v>0</v>
      </c>
      <c r="P62" s="346">
        <f t="shared" si="1"/>
        <v>0</v>
      </c>
      <c r="Q62" s="350"/>
      <c r="R62" s="6"/>
    </row>
    <row r="63" spans="1:18" ht="15" customHeight="1">
      <c r="A63" s="32">
        <v>17</v>
      </c>
      <c r="B63" s="661" t="s">
        <v>327</v>
      </c>
      <c r="C63" s="199" t="s">
        <v>328</v>
      </c>
      <c r="D63" s="217" t="s">
        <v>233</v>
      </c>
      <c r="E63" s="269" t="s">
        <v>329</v>
      </c>
      <c r="F63" s="269" t="s">
        <v>161</v>
      </c>
      <c r="G63" s="390" t="s">
        <v>435</v>
      </c>
      <c r="H63" s="537"/>
      <c r="I63" s="610"/>
      <c r="J63" s="610"/>
      <c r="K63" s="610"/>
      <c r="L63" s="610"/>
      <c r="M63" s="344"/>
      <c r="N63" s="345">
        <v>0</v>
      </c>
      <c r="O63" s="345">
        <f t="shared" si="0"/>
        <v>0</v>
      </c>
      <c r="P63" s="346">
        <f t="shared" si="1"/>
        <v>0</v>
      </c>
      <c r="Q63" s="350"/>
      <c r="R63" s="6"/>
    </row>
    <row r="64" spans="1:18" ht="15" customHeight="1">
      <c r="A64" s="32">
        <v>18</v>
      </c>
      <c r="B64" s="665" t="s">
        <v>330</v>
      </c>
      <c r="C64" s="180" t="s">
        <v>331</v>
      </c>
      <c r="D64" s="217" t="s">
        <v>332</v>
      </c>
      <c r="E64" s="190" t="s">
        <v>333</v>
      </c>
      <c r="F64" s="190" t="s">
        <v>161</v>
      </c>
      <c r="G64" s="390" t="s">
        <v>435</v>
      </c>
      <c r="H64" s="537"/>
      <c r="I64" s="610"/>
      <c r="J64" s="610"/>
      <c r="K64" s="610"/>
      <c r="L64" s="610"/>
      <c r="M64" s="344"/>
      <c r="N64" s="345">
        <v>0</v>
      </c>
      <c r="O64" s="345">
        <f t="shared" si="0"/>
        <v>0</v>
      </c>
      <c r="P64" s="346">
        <f t="shared" si="1"/>
        <v>0</v>
      </c>
      <c r="Q64" s="350"/>
      <c r="R64" s="6"/>
    </row>
    <row r="65" spans="1:18" ht="15" customHeight="1">
      <c r="A65" s="32">
        <v>19</v>
      </c>
      <c r="B65" s="665" t="s">
        <v>334</v>
      </c>
      <c r="C65" s="180" t="s">
        <v>335</v>
      </c>
      <c r="D65" s="217" t="s">
        <v>255</v>
      </c>
      <c r="E65" s="190" t="s">
        <v>336</v>
      </c>
      <c r="F65" s="190" t="s">
        <v>161</v>
      </c>
      <c r="G65" s="390" t="s">
        <v>435</v>
      </c>
      <c r="H65" s="537"/>
      <c r="I65" s="610"/>
      <c r="J65" s="610"/>
      <c r="K65" s="610"/>
      <c r="L65" s="610"/>
      <c r="M65" s="344"/>
      <c r="N65" s="345">
        <v>0</v>
      </c>
      <c r="O65" s="345">
        <f t="shared" si="0"/>
        <v>0</v>
      </c>
      <c r="P65" s="346">
        <f t="shared" si="1"/>
        <v>0</v>
      </c>
      <c r="Q65" s="350"/>
      <c r="R65" s="6"/>
    </row>
    <row r="66" spans="1:18" ht="15" customHeight="1">
      <c r="A66" s="32">
        <v>20</v>
      </c>
      <c r="B66" s="665" t="s">
        <v>337</v>
      </c>
      <c r="C66" s="180" t="s">
        <v>338</v>
      </c>
      <c r="D66" s="217" t="s">
        <v>339</v>
      </c>
      <c r="E66" s="190" t="s">
        <v>340</v>
      </c>
      <c r="F66" s="190" t="s">
        <v>161</v>
      </c>
      <c r="G66" s="390" t="s">
        <v>435</v>
      </c>
      <c r="H66" s="537"/>
      <c r="I66" s="610"/>
      <c r="J66" s="610"/>
      <c r="K66" s="610"/>
      <c r="L66" s="610"/>
      <c r="M66" s="344"/>
      <c r="N66" s="345">
        <v>0</v>
      </c>
      <c r="O66" s="345">
        <f t="shared" si="0"/>
        <v>0</v>
      </c>
      <c r="P66" s="346">
        <f t="shared" si="1"/>
        <v>0</v>
      </c>
      <c r="Q66" s="350"/>
      <c r="R66" s="6"/>
    </row>
    <row r="67" spans="1:18" ht="15" customHeight="1">
      <c r="A67" s="32">
        <v>21</v>
      </c>
      <c r="B67" s="665" t="s">
        <v>341</v>
      </c>
      <c r="C67" s="180" t="s">
        <v>342</v>
      </c>
      <c r="D67" s="217" t="s">
        <v>343</v>
      </c>
      <c r="E67" s="190" t="s">
        <v>344</v>
      </c>
      <c r="F67" s="190" t="s">
        <v>161</v>
      </c>
      <c r="G67" s="390" t="s">
        <v>435</v>
      </c>
      <c r="H67" s="537"/>
      <c r="I67" s="610"/>
      <c r="J67" s="610"/>
      <c r="K67" s="610"/>
      <c r="L67" s="610"/>
      <c r="M67" s="344"/>
      <c r="N67" s="345">
        <v>0</v>
      </c>
      <c r="O67" s="345">
        <f t="shared" si="0"/>
        <v>0</v>
      </c>
      <c r="P67" s="346">
        <f t="shared" si="1"/>
        <v>0</v>
      </c>
      <c r="Q67" s="350"/>
      <c r="R67" s="6"/>
    </row>
    <row r="68" spans="1:18" ht="15" customHeight="1">
      <c r="A68" s="32">
        <v>22</v>
      </c>
      <c r="B68" s="661" t="s">
        <v>345</v>
      </c>
      <c r="C68" s="199" t="s">
        <v>346</v>
      </c>
      <c r="D68" s="217" t="s">
        <v>259</v>
      </c>
      <c r="E68" s="269" t="s">
        <v>347</v>
      </c>
      <c r="F68" s="269" t="s">
        <v>161</v>
      </c>
      <c r="G68" s="390" t="s">
        <v>435</v>
      </c>
      <c r="H68" s="537"/>
      <c r="I68" s="610"/>
      <c r="J68" s="610"/>
      <c r="K68" s="610"/>
      <c r="L68" s="610"/>
      <c r="M68" s="344"/>
      <c r="N68" s="345">
        <v>0</v>
      </c>
      <c r="O68" s="345">
        <f t="shared" si="0"/>
        <v>0</v>
      </c>
      <c r="P68" s="346">
        <f t="shared" si="1"/>
        <v>0</v>
      </c>
      <c r="Q68" s="347"/>
      <c r="R68" s="6"/>
    </row>
    <row r="69" spans="1:18" ht="15" customHeight="1">
      <c r="A69" s="32">
        <v>23</v>
      </c>
      <c r="B69" s="665" t="s">
        <v>348</v>
      </c>
      <c r="C69" s="180" t="s">
        <v>349</v>
      </c>
      <c r="D69" s="217" t="s">
        <v>350</v>
      </c>
      <c r="E69" s="190" t="s">
        <v>351</v>
      </c>
      <c r="F69" s="190" t="s">
        <v>161</v>
      </c>
      <c r="G69" s="390" t="s">
        <v>435</v>
      </c>
      <c r="H69" s="537"/>
      <c r="I69" s="610"/>
      <c r="J69" s="610"/>
      <c r="K69" s="610"/>
      <c r="L69" s="610"/>
      <c r="M69" s="344"/>
      <c r="N69" s="345">
        <v>0</v>
      </c>
      <c r="O69" s="345">
        <f t="shared" si="0"/>
        <v>0</v>
      </c>
      <c r="P69" s="346">
        <f t="shared" si="1"/>
        <v>0</v>
      </c>
      <c r="Q69" s="347"/>
      <c r="R69" s="6"/>
    </row>
    <row r="70" spans="1:18" ht="15" customHeight="1">
      <c r="A70" s="32">
        <v>24</v>
      </c>
      <c r="B70" s="665" t="s">
        <v>352</v>
      </c>
      <c r="C70" s="180" t="s">
        <v>353</v>
      </c>
      <c r="D70" s="217" t="s">
        <v>354</v>
      </c>
      <c r="E70" s="190" t="s">
        <v>355</v>
      </c>
      <c r="F70" s="190" t="s">
        <v>161</v>
      </c>
      <c r="G70" s="390" t="s">
        <v>435</v>
      </c>
      <c r="H70" s="537"/>
      <c r="I70" s="610"/>
      <c r="J70" s="610"/>
      <c r="K70" s="610"/>
      <c r="L70" s="610"/>
      <c r="M70" s="344"/>
      <c r="N70" s="345">
        <v>0</v>
      </c>
      <c r="O70" s="345">
        <f t="shared" si="0"/>
        <v>0</v>
      </c>
      <c r="P70" s="346">
        <f t="shared" si="1"/>
        <v>0</v>
      </c>
      <c r="Q70" s="347"/>
      <c r="R70" s="6"/>
    </row>
    <row r="71" spans="1:18" ht="15" customHeight="1">
      <c r="A71" s="32">
        <v>25</v>
      </c>
      <c r="B71" s="665" t="s">
        <v>356</v>
      </c>
      <c r="C71" s="180" t="s">
        <v>357</v>
      </c>
      <c r="D71" s="217" t="s">
        <v>354</v>
      </c>
      <c r="E71" s="190" t="s">
        <v>358</v>
      </c>
      <c r="F71" s="190" t="s">
        <v>161</v>
      </c>
      <c r="G71" s="390" t="s">
        <v>435</v>
      </c>
      <c r="H71" s="537"/>
      <c r="I71" s="610"/>
      <c r="J71" s="610"/>
      <c r="K71" s="610"/>
      <c r="L71" s="610"/>
      <c r="M71" s="344"/>
      <c r="N71" s="345">
        <v>0</v>
      </c>
      <c r="O71" s="345">
        <f t="shared" si="0"/>
        <v>0</v>
      </c>
      <c r="P71" s="346">
        <f t="shared" si="1"/>
        <v>0</v>
      </c>
      <c r="Q71" s="347"/>
      <c r="R71" s="6"/>
    </row>
    <row r="72" spans="1:18" ht="15" customHeight="1">
      <c r="A72" s="32">
        <v>26</v>
      </c>
      <c r="B72" s="661" t="s">
        <v>359</v>
      </c>
      <c r="C72" s="199" t="s">
        <v>297</v>
      </c>
      <c r="D72" s="217" t="s">
        <v>360</v>
      </c>
      <c r="E72" s="269" t="s">
        <v>361</v>
      </c>
      <c r="F72" s="269" t="s">
        <v>161</v>
      </c>
      <c r="G72" s="390" t="s">
        <v>435</v>
      </c>
      <c r="H72" s="537"/>
      <c r="I72" s="610"/>
      <c r="J72" s="610"/>
      <c r="K72" s="610"/>
      <c r="L72" s="610"/>
      <c r="M72" s="344"/>
      <c r="N72" s="345">
        <v>0</v>
      </c>
      <c r="O72" s="345">
        <f t="shared" si="0"/>
        <v>0</v>
      </c>
      <c r="P72" s="346">
        <f t="shared" si="1"/>
        <v>0</v>
      </c>
      <c r="Q72" s="607"/>
      <c r="R72" s="6"/>
    </row>
    <row r="73" spans="1:18" ht="15" customHeight="1">
      <c r="A73" s="32">
        <v>27</v>
      </c>
      <c r="B73" s="665" t="s">
        <v>362</v>
      </c>
      <c r="C73" s="180" t="s">
        <v>363</v>
      </c>
      <c r="D73" s="217" t="s">
        <v>364</v>
      </c>
      <c r="E73" s="190" t="s">
        <v>155</v>
      </c>
      <c r="F73" s="190" t="s">
        <v>161</v>
      </c>
      <c r="G73" s="390" t="s">
        <v>435</v>
      </c>
      <c r="H73" s="537"/>
      <c r="I73" s="610"/>
      <c r="J73" s="610"/>
      <c r="K73" s="610"/>
      <c r="L73" s="610"/>
      <c r="M73" s="344"/>
      <c r="N73" s="345">
        <v>0</v>
      </c>
      <c r="O73" s="345">
        <f t="shared" si="0"/>
        <v>0</v>
      </c>
      <c r="P73" s="346">
        <f t="shared" si="1"/>
        <v>0</v>
      </c>
      <c r="Q73" s="607"/>
      <c r="R73" s="6"/>
    </row>
    <row r="74" spans="1:18" ht="15" customHeight="1" thickBot="1">
      <c r="A74" s="59">
        <v>28</v>
      </c>
      <c r="B74" s="666" t="s">
        <v>365</v>
      </c>
      <c r="C74" s="273" t="s">
        <v>366</v>
      </c>
      <c r="D74" s="271" t="s">
        <v>367</v>
      </c>
      <c r="E74" s="274" t="s">
        <v>368</v>
      </c>
      <c r="F74" s="274" t="s">
        <v>161</v>
      </c>
      <c r="G74" s="391" t="s">
        <v>435</v>
      </c>
      <c r="H74" s="697"/>
      <c r="I74" s="698"/>
      <c r="J74" s="698"/>
      <c r="K74" s="698"/>
      <c r="L74" s="698"/>
      <c r="M74" s="559"/>
      <c r="N74" s="449">
        <v>0</v>
      </c>
      <c r="O74" s="449">
        <f t="shared" si="0"/>
        <v>0</v>
      </c>
      <c r="P74" s="690">
        <f t="shared" si="1"/>
        <v>0</v>
      </c>
      <c r="Q74" s="699"/>
      <c r="R74" s="6"/>
    </row>
    <row r="75" spans="1:18" ht="15" customHeight="1">
      <c r="A75" s="23">
        <v>1</v>
      </c>
      <c r="B75" s="660" t="s">
        <v>369</v>
      </c>
      <c r="C75" s="200" t="s">
        <v>370</v>
      </c>
      <c r="D75" s="216" t="s">
        <v>154</v>
      </c>
      <c r="E75" s="268" t="s">
        <v>371</v>
      </c>
      <c r="F75" s="268" t="s">
        <v>161</v>
      </c>
      <c r="G75" s="389" t="s">
        <v>436</v>
      </c>
      <c r="H75" s="657"/>
      <c r="I75" s="700"/>
      <c r="J75" s="700"/>
      <c r="K75" s="700"/>
      <c r="L75" s="700"/>
      <c r="M75" s="331"/>
      <c r="N75" s="341">
        <v>0</v>
      </c>
      <c r="O75" s="341">
        <f t="shared" si="0"/>
        <v>0</v>
      </c>
      <c r="P75" s="342">
        <f t="shared" si="1"/>
        <v>0</v>
      </c>
      <c r="Q75" s="701"/>
      <c r="R75" s="6"/>
    </row>
    <row r="76" spans="1:18" ht="15" customHeight="1">
      <c r="A76" s="651">
        <v>2</v>
      </c>
      <c r="B76" s="664" t="s">
        <v>372</v>
      </c>
      <c r="C76" s="655" t="s">
        <v>373</v>
      </c>
      <c r="D76" s="656" t="s">
        <v>374</v>
      </c>
      <c r="E76" s="654" t="s">
        <v>375</v>
      </c>
      <c r="F76" s="654" t="s">
        <v>156</v>
      </c>
      <c r="G76" s="644" t="s">
        <v>436</v>
      </c>
      <c r="H76" s="513"/>
      <c r="I76" s="514"/>
      <c r="J76" s="514"/>
      <c r="K76" s="514"/>
      <c r="L76" s="514"/>
      <c r="M76" s="462"/>
      <c r="N76" s="463">
        <v>0</v>
      </c>
      <c r="O76" s="463">
        <f t="shared" si="0"/>
        <v>0</v>
      </c>
      <c r="P76" s="691">
        <f t="shared" si="1"/>
        <v>0</v>
      </c>
      <c r="Q76" s="603"/>
      <c r="R76" s="6"/>
    </row>
    <row r="77" spans="1:18" ht="15" customHeight="1">
      <c r="A77" s="59">
        <v>3</v>
      </c>
      <c r="B77" s="665" t="s">
        <v>376</v>
      </c>
      <c r="C77" s="180" t="s">
        <v>377</v>
      </c>
      <c r="D77" s="217" t="s">
        <v>378</v>
      </c>
      <c r="E77" s="190" t="s">
        <v>379</v>
      </c>
      <c r="F77" s="190" t="s">
        <v>156</v>
      </c>
      <c r="G77" s="390" t="s">
        <v>436</v>
      </c>
      <c r="H77" s="121"/>
      <c r="I77" s="515"/>
      <c r="J77" s="515"/>
      <c r="K77" s="515"/>
      <c r="L77" s="515"/>
      <c r="M77" s="344"/>
      <c r="N77" s="345">
        <v>0</v>
      </c>
      <c r="O77" s="345">
        <f t="shared" si="0"/>
        <v>0</v>
      </c>
      <c r="P77" s="346">
        <f t="shared" si="1"/>
        <v>0</v>
      </c>
      <c r="Q77" s="604"/>
      <c r="R77" s="6"/>
    </row>
    <row r="78" spans="1:18" ht="15" customHeight="1">
      <c r="A78" s="59">
        <v>4</v>
      </c>
      <c r="B78" s="665" t="s">
        <v>380</v>
      </c>
      <c r="C78" s="180" t="s">
        <v>381</v>
      </c>
      <c r="D78" s="217" t="s">
        <v>382</v>
      </c>
      <c r="E78" s="190" t="s">
        <v>383</v>
      </c>
      <c r="F78" s="190" t="s">
        <v>161</v>
      </c>
      <c r="G78" s="390" t="s">
        <v>436</v>
      </c>
      <c r="H78" s="511"/>
      <c r="I78" s="512"/>
      <c r="J78" s="512"/>
      <c r="K78" s="512"/>
      <c r="L78" s="512"/>
      <c r="M78" s="344"/>
      <c r="N78" s="345">
        <v>0</v>
      </c>
      <c r="O78" s="345">
        <f t="shared" si="0"/>
        <v>0</v>
      </c>
      <c r="P78" s="346">
        <f t="shared" si="1"/>
        <v>0</v>
      </c>
      <c r="Q78" s="605"/>
      <c r="R78" s="6"/>
    </row>
    <row r="79" spans="1:18" ht="15" customHeight="1">
      <c r="A79" s="59">
        <v>5</v>
      </c>
      <c r="B79" s="665" t="s">
        <v>384</v>
      </c>
      <c r="C79" s="180" t="s">
        <v>385</v>
      </c>
      <c r="D79" s="217" t="s">
        <v>386</v>
      </c>
      <c r="E79" s="190" t="s">
        <v>387</v>
      </c>
      <c r="F79" s="190" t="s">
        <v>161</v>
      </c>
      <c r="G79" s="390" t="s">
        <v>436</v>
      </c>
      <c r="H79" s="511"/>
      <c r="I79" s="512"/>
      <c r="J79" s="512"/>
      <c r="K79" s="512"/>
      <c r="L79" s="512"/>
      <c r="M79" s="344"/>
      <c r="N79" s="345">
        <v>0</v>
      </c>
      <c r="O79" s="345">
        <f t="shared" si="0"/>
        <v>0</v>
      </c>
      <c r="P79" s="346">
        <f t="shared" si="1"/>
        <v>0</v>
      </c>
      <c r="Q79" s="604"/>
      <c r="R79" s="6"/>
    </row>
    <row r="80" spans="1:18" ht="15" customHeight="1">
      <c r="A80" s="59">
        <v>6</v>
      </c>
      <c r="B80" s="665" t="s">
        <v>388</v>
      </c>
      <c r="C80" s="180" t="s">
        <v>389</v>
      </c>
      <c r="D80" s="217" t="s">
        <v>390</v>
      </c>
      <c r="E80" s="190" t="s">
        <v>391</v>
      </c>
      <c r="F80" s="190" t="s">
        <v>161</v>
      </c>
      <c r="G80" s="390" t="s">
        <v>436</v>
      </c>
      <c r="H80" s="511"/>
      <c r="I80" s="512"/>
      <c r="J80" s="512"/>
      <c r="K80" s="512"/>
      <c r="L80" s="512"/>
      <c r="M80" s="344"/>
      <c r="N80" s="345">
        <v>0</v>
      </c>
      <c r="O80" s="345">
        <f t="shared" si="0"/>
        <v>0</v>
      </c>
      <c r="P80" s="346">
        <f t="shared" si="1"/>
        <v>0</v>
      </c>
      <c r="Q80" s="604"/>
      <c r="R80" s="6"/>
    </row>
    <row r="81" spans="1:18" ht="15" customHeight="1">
      <c r="A81" s="59">
        <v>7</v>
      </c>
      <c r="B81" s="665" t="s">
        <v>392</v>
      </c>
      <c r="C81" s="66" t="s">
        <v>393</v>
      </c>
      <c r="D81" s="68" t="s">
        <v>183</v>
      </c>
      <c r="E81" s="285" t="s">
        <v>394</v>
      </c>
      <c r="F81" s="69" t="s">
        <v>161</v>
      </c>
      <c r="G81" s="390" t="s">
        <v>436</v>
      </c>
      <c r="H81" s="511"/>
      <c r="I81" s="512"/>
      <c r="J81" s="512"/>
      <c r="K81" s="512"/>
      <c r="L81" s="512"/>
      <c r="M81" s="344"/>
      <c r="N81" s="345">
        <v>0</v>
      </c>
      <c r="O81" s="345">
        <f t="shared" ref="O81:O93" si="2">SUM(H81:M81)-N81</f>
        <v>0</v>
      </c>
      <c r="P81" s="346">
        <f t="shared" ref="P81:P93" si="3">ROUND(O81,0)</f>
        <v>0</v>
      </c>
      <c r="Q81" s="604"/>
      <c r="R81" s="6"/>
    </row>
    <row r="82" spans="1:18" ht="15" customHeight="1">
      <c r="A82" s="59">
        <v>8</v>
      </c>
      <c r="B82" s="665" t="s">
        <v>395</v>
      </c>
      <c r="C82" s="180" t="s">
        <v>396</v>
      </c>
      <c r="D82" s="217" t="s">
        <v>309</v>
      </c>
      <c r="E82" s="190" t="s">
        <v>397</v>
      </c>
      <c r="F82" s="190" t="s">
        <v>161</v>
      </c>
      <c r="G82" s="390" t="s">
        <v>436</v>
      </c>
      <c r="H82" s="511"/>
      <c r="I82" s="512"/>
      <c r="J82" s="512"/>
      <c r="K82" s="512"/>
      <c r="L82" s="512"/>
      <c r="M82" s="344"/>
      <c r="N82" s="345">
        <v>0</v>
      </c>
      <c r="O82" s="345">
        <f t="shared" si="2"/>
        <v>0</v>
      </c>
      <c r="P82" s="346">
        <f t="shared" si="3"/>
        <v>0</v>
      </c>
      <c r="Q82" s="604"/>
      <c r="R82" s="6"/>
    </row>
    <row r="83" spans="1:18" ht="15" customHeight="1">
      <c r="A83" s="59">
        <v>9</v>
      </c>
      <c r="B83" s="665" t="s">
        <v>398</v>
      </c>
      <c r="C83" s="66" t="s">
        <v>399</v>
      </c>
      <c r="D83" s="68" t="s">
        <v>214</v>
      </c>
      <c r="E83" s="69" t="s">
        <v>400</v>
      </c>
      <c r="F83" s="269" t="s">
        <v>161</v>
      </c>
      <c r="G83" s="390" t="s">
        <v>436</v>
      </c>
      <c r="H83" s="511"/>
      <c r="I83" s="512"/>
      <c r="J83" s="512"/>
      <c r="K83" s="512"/>
      <c r="L83" s="512"/>
      <c r="M83" s="344"/>
      <c r="N83" s="345">
        <v>0</v>
      </c>
      <c r="O83" s="345">
        <f t="shared" si="2"/>
        <v>0</v>
      </c>
      <c r="P83" s="346">
        <f t="shared" si="3"/>
        <v>0</v>
      </c>
      <c r="Q83" s="604"/>
      <c r="R83" s="6"/>
    </row>
    <row r="84" spans="1:18" ht="15" customHeight="1">
      <c r="A84" s="59">
        <v>10</v>
      </c>
      <c r="B84" s="665" t="s">
        <v>401</v>
      </c>
      <c r="C84" s="180" t="s">
        <v>402</v>
      </c>
      <c r="D84" s="217" t="s">
        <v>161</v>
      </c>
      <c r="E84" s="190" t="s">
        <v>403</v>
      </c>
      <c r="F84" s="190" t="s">
        <v>161</v>
      </c>
      <c r="G84" s="390" t="s">
        <v>436</v>
      </c>
      <c r="H84" s="511"/>
      <c r="I84" s="512"/>
      <c r="J84" s="512"/>
      <c r="K84" s="512"/>
      <c r="L84" s="512"/>
      <c r="M84" s="344"/>
      <c r="N84" s="345">
        <v>0</v>
      </c>
      <c r="O84" s="345">
        <f t="shared" si="2"/>
        <v>0</v>
      </c>
      <c r="P84" s="346">
        <f t="shared" si="3"/>
        <v>0</v>
      </c>
      <c r="Q84" s="604"/>
      <c r="R84" s="6"/>
    </row>
    <row r="85" spans="1:18" ht="15" customHeight="1">
      <c r="A85" s="59">
        <v>11</v>
      </c>
      <c r="B85" s="665" t="s">
        <v>404</v>
      </c>
      <c r="C85" s="180" t="s">
        <v>405</v>
      </c>
      <c r="D85" s="217" t="s">
        <v>251</v>
      </c>
      <c r="E85" s="190" t="s">
        <v>406</v>
      </c>
      <c r="F85" s="190" t="s">
        <v>161</v>
      </c>
      <c r="G85" s="390" t="s">
        <v>436</v>
      </c>
      <c r="H85" s="511"/>
      <c r="I85" s="512"/>
      <c r="J85" s="512"/>
      <c r="K85" s="512"/>
      <c r="L85" s="512"/>
      <c r="M85" s="344"/>
      <c r="N85" s="345">
        <v>0</v>
      </c>
      <c r="O85" s="345">
        <f t="shared" si="2"/>
        <v>0</v>
      </c>
      <c r="P85" s="346">
        <f t="shared" si="3"/>
        <v>0</v>
      </c>
      <c r="Q85" s="605"/>
      <c r="R85" s="6"/>
    </row>
    <row r="86" spans="1:18" ht="15" customHeight="1">
      <c r="A86" s="59">
        <v>12</v>
      </c>
      <c r="B86" s="665" t="s">
        <v>407</v>
      </c>
      <c r="C86" s="180" t="s">
        <v>408</v>
      </c>
      <c r="D86" s="217" t="s">
        <v>409</v>
      </c>
      <c r="E86" s="190" t="s">
        <v>410</v>
      </c>
      <c r="F86" s="190" t="s">
        <v>161</v>
      </c>
      <c r="G86" s="390" t="s">
        <v>436</v>
      </c>
      <c r="H86" s="511"/>
      <c r="I86" s="512"/>
      <c r="J86" s="512"/>
      <c r="K86" s="512"/>
      <c r="L86" s="512"/>
      <c r="M86" s="344"/>
      <c r="N86" s="345">
        <v>0</v>
      </c>
      <c r="O86" s="345">
        <f t="shared" si="2"/>
        <v>0</v>
      </c>
      <c r="P86" s="346">
        <f t="shared" si="3"/>
        <v>0</v>
      </c>
      <c r="Q86" s="604"/>
      <c r="R86" s="6"/>
    </row>
    <row r="87" spans="1:18" ht="15" customHeight="1">
      <c r="A87" s="59">
        <v>13</v>
      </c>
      <c r="B87" s="665" t="s">
        <v>411</v>
      </c>
      <c r="C87" s="180" t="s">
        <v>412</v>
      </c>
      <c r="D87" s="217" t="s">
        <v>413</v>
      </c>
      <c r="E87" s="190" t="s">
        <v>414</v>
      </c>
      <c r="F87" s="190" t="s">
        <v>161</v>
      </c>
      <c r="G87" s="390" t="s">
        <v>436</v>
      </c>
      <c r="H87" s="511"/>
      <c r="I87" s="512"/>
      <c r="J87" s="512"/>
      <c r="K87" s="512"/>
      <c r="L87" s="512"/>
      <c r="M87" s="344"/>
      <c r="N87" s="345">
        <v>0</v>
      </c>
      <c r="O87" s="345">
        <f t="shared" si="2"/>
        <v>0</v>
      </c>
      <c r="P87" s="346">
        <f t="shared" si="3"/>
        <v>0</v>
      </c>
      <c r="Q87" s="604"/>
      <c r="R87" s="6"/>
    </row>
    <row r="88" spans="1:18" ht="15" customHeight="1">
      <c r="A88" s="59">
        <v>14</v>
      </c>
      <c r="B88" s="665" t="s">
        <v>415</v>
      </c>
      <c r="C88" s="66" t="s">
        <v>416</v>
      </c>
      <c r="D88" s="68" t="s">
        <v>413</v>
      </c>
      <c r="E88" s="285" t="s">
        <v>417</v>
      </c>
      <c r="F88" s="69" t="s">
        <v>161</v>
      </c>
      <c r="G88" s="390" t="s">
        <v>436</v>
      </c>
      <c r="H88" s="511"/>
      <c r="I88" s="512"/>
      <c r="J88" s="512"/>
      <c r="K88" s="512"/>
      <c r="L88" s="512"/>
      <c r="M88" s="344"/>
      <c r="N88" s="345">
        <v>0</v>
      </c>
      <c r="O88" s="345">
        <f t="shared" si="2"/>
        <v>0</v>
      </c>
      <c r="P88" s="346">
        <f t="shared" si="3"/>
        <v>0</v>
      </c>
      <c r="Q88" s="604"/>
      <c r="R88" s="6"/>
    </row>
    <row r="89" spans="1:18" ht="15" customHeight="1">
      <c r="A89" s="59">
        <v>15</v>
      </c>
      <c r="B89" s="665" t="s">
        <v>418</v>
      </c>
      <c r="C89" s="180" t="s">
        <v>419</v>
      </c>
      <c r="D89" s="182" t="s">
        <v>413</v>
      </c>
      <c r="E89" s="190" t="s">
        <v>420</v>
      </c>
      <c r="F89" s="33" t="s">
        <v>161</v>
      </c>
      <c r="G89" s="390" t="s">
        <v>436</v>
      </c>
      <c r="H89" s="511"/>
      <c r="I89" s="512"/>
      <c r="J89" s="512"/>
      <c r="K89" s="512"/>
      <c r="L89" s="512"/>
      <c r="M89" s="344"/>
      <c r="N89" s="345">
        <v>0</v>
      </c>
      <c r="O89" s="345">
        <f t="shared" si="2"/>
        <v>0</v>
      </c>
      <c r="P89" s="346">
        <f t="shared" si="3"/>
        <v>0</v>
      </c>
      <c r="Q89" s="605"/>
      <c r="R89" s="6"/>
    </row>
    <row r="90" spans="1:18" ht="15" customHeight="1">
      <c r="A90" s="59">
        <v>16</v>
      </c>
      <c r="B90" s="665" t="s">
        <v>421</v>
      </c>
      <c r="C90" s="180" t="s">
        <v>422</v>
      </c>
      <c r="D90" s="217" t="s">
        <v>339</v>
      </c>
      <c r="E90" s="190" t="s">
        <v>423</v>
      </c>
      <c r="F90" s="190" t="s">
        <v>161</v>
      </c>
      <c r="G90" s="390" t="s">
        <v>436</v>
      </c>
      <c r="H90" s="511"/>
      <c r="I90" s="512"/>
      <c r="J90" s="512"/>
      <c r="K90" s="512"/>
      <c r="L90" s="512"/>
      <c r="M90" s="344"/>
      <c r="N90" s="345">
        <v>0</v>
      </c>
      <c r="O90" s="345">
        <f t="shared" si="2"/>
        <v>0</v>
      </c>
      <c r="P90" s="346">
        <f t="shared" si="3"/>
        <v>0</v>
      </c>
      <c r="Q90" s="604"/>
      <c r="R90" s="6"/>
    </row>
    <row r="91" spans="1:18" ht="15" customHeight="1">
      <c r="A91" s="59">
        <v>17</v>
      </c>
      <c r="B91" s="665" t="s">
        <v>424</v>
      </c>
      <c r="C91" s="180" t="s">
        <v>425</v>
      </c>
      <c r="D91" s="217" t="s">
        <v>426</v>
      </c>
      <c r="E91" s="190" t="s">
        <v>267</v>
      </c>
      <c r="F91" s="190" t="s">
        <v>161</v>
      </c>
      <c r="G91" s="390" t="s">
        <v>436</v>
      </c>
      <c r="H91" s="511"/>
      <c r="I91" s="512"/>
      <c r="J91" s="512"/>
      <c r="K91" s="512"/>
      <c r="L91" s="512"/>
      <c r="M91" s="344"/>
      <c r="N91" s="345">
        <v>0</v>
      </c>
      <c r="O91" s="345">
        <f t="shared" si="2"/>
        <v>0</v>
      </c>
      <c r="P91" s="346">
        <f t="shared" si="3"/>
        <v>0</v>
      </c>
      <c r="Q91" s="604"/>
      <c r="R91" s="6"/>
    </row>
    <row r="92" spans="1:18" ht="15" customHeight="1">
      <c r="A92" s="59">
        <v>18</v>
      </c>
      <c r="B92" s="665" t="s">
        <v>427</v>
      </c>
      <c r="C92" s="180" t="s">
        <v>428</v>
      </c>
      <c r="D92" s="217" t="s">
        <v>367</v>
      </c>
      <c r="E92" s="190" t="s">
        <v>429</v>
      </c>
      <c r="F92" s="190" t="s">
        <v>161</v>
      </c>
      <c r="G92" s="390" t="s">
        <v>436</v>
      </c>
      <c r="H92" s="511"/>
      <c r="I92" s="512"/>
      <c r="J92" s="512"/>
      <c r="K92" s="512"/>
      <c r="L92" s="512"/>
      <c r="M92" s="344"/>
      <c r="N92" s="345">
        <v>0</v>
      </c>
      <c r="O92" s="345">
        <f t="shared" si="2"/>
        <v>0</v>
      </c>
      <c r="P92" s="346">
        <f t="shared" si="3"/>
        <v>0</v>
      </c>
      <c r="Q92" s="604"/>
      <c r="R92" s="6"/>
    </row>
    <row r="93" spans="1:18" ht="15" customHeight="1">
      <c r="A93" s="59">
        <v>19</v>
      </c>
      <c r="B93" s="665" t="s">
        <v>430</v>
      </c>
      <c r="C93" s="180" t="s">
        <v>431</v>
      </c>
      <c r="D93" s="217" t="s">
        <v>432</v>
      </c>
      <c r="E93" s="190" t="s">
        <v>433</v>
      </c>
      <c r="F93" s="190" t="s">
        <v>161</v>
      </c>
      <c r="G93" s="390" t="s">
        <v>436</v>
      </c>
      <c r="H93" s="511"/>
      <c r="I93" s="512"/>
      <c r="J93" s="512"/>
      <c r="K93" s="512"/>
      <c r="L93" s="512"/>
      <c r="M93" s="344"/>
      <c r="N93" s="345">
        <v>0</v>
      </c>
      <c r="O93" s="345">
        <f t="shared" si="2"/>
        <v>0</v>
      </c>
      <c r="P93" s="346">
        <f t="shared" si="3"/>
        <v>0</v>
      </c>
      <c r="Q93" s="604"/>
      <c r="R93" s="6"/>
    </row>
    <row r="94" spans="1:18" ht="15" customHeight="1">
      <c r="A94" s="32"/>
      <c r="B94" s="190"/>
      <c r="C94" s="180"/>
      <c r="D94" s="217"/>
      <c r="E94" s="190"/>
      <c r="F94" s="190"/>
      <c r="G94" s="390"/>
      <c r="H94" s="511"/>
      <c r="I94" s="512"/>
      <c r="J94" s="512"/>
      <c r="K94" s="512"/>
      <c r="L94" s="512"/>
      <c r="M94" s="344"/>
      <c r="N94" s="345"/>
      <c r="O94" s="345"/>
      <c r="P94" s="346"/>
      <c r="Q94" s="604"/>
      <c r="R94" s="6"/>
    </row>
    <row r="95" spans="1:18" ht="15" customHeight="1">
      <c r="A95" s="32"/>
      <c r="B95" s="274"/>
      <c r="C95" s="276"/>
      <c r="D95" s="278"/>
      <c r="E95" s="358"/>
      <c r="F95" s="387"/>
      <c r="G95" s="391"/>
      <c r="H95" s="511"/>
      <c r="I95" s="512"/>
      <c r="J95" s="512"/>
      <c r="K95" s="512"/>
      <c r="L95" s="512"/>
      <c r="M95" s="344"/>
      <c r="N95" s="345"/>
      <c r="O95" s="345"/>
      <c r="P95" s="346"/>
      <c r="Q95" s="604"/>
      <c r="R95" s="6"/>
    </row>
    <row r="96" spans="1:18" ht="15" customHeight="1">
      <c r="A96" s="32"/>
      <c r="B96" s="274"/>
      <c r="C96" s="66"/>
      <c r="D96" s="68"/>
      <c r="E96" s="69"/>
      <c r="F96" s="69"/>
      <c r="G96" s="390"/>
      <c r="H96" s="511"/>
      <c r="I96" s="512"/>
      <c r="J96" s="512"/>
      <c r="K96" s="512"/>
      <c r="L96" s="512"/>
      <c r="M96" s="344"/>
      <c r="N96" s="345"/>
      <c r="O96" s="345"/>
      <c r="P96" s="346"/>
      <c r="Q96" s="604"/>
      <c r="R96" s="6"/>
    </row>
    <row r="97" spans="1:18" ht="15" customHeight="1">
      <c r="A97" s="32"/>
      <c r="B97" s="190"/>
      <c r="C97" s="180"/>
      <c r="D97" s="217"/>
      <c r="E97" s="190"/>
      <c r="F97" s="190"/>
      <c r="G97" s="390"/>
      <c r="H97" s="513"/>
      <c r="I97" s="514"/>
      <c r="J97" s="514"/>
      <c r="K97" s="514"/>
      <c r="L97" s="514"/>
      <c r="M97" s="559"/>
      <c r="N97" s="449"/>
      <c r="O97" s="449"/>
      <c r="P97" s="346"/>
      <c r="Q97" s="606"/>
      <c r="R97" s="6"/>
    </row>
    <row r="98" spans="1:18" ht="15" customHeight="1">
      <c r="A98" s="32"/>
      <c r="B98" s="190"/>
      <c r="C98" s="180"/>
      <c r="D98" s="217"/>
      <c r="E98" s="190"/>
      <c r="F98" s="190"/>
      <c r="G98" s="390"/>
      <c r="H98" s="518"/>
      <c r="I98" s="519"/>
      <c r="J98" s="519"/>
      <c r="K98" s="519"/>
      <c r="L98" s="519"/>
      <c r="M98" s="344"/>
      <c r="N98" s="345"/>
      <c r="O98" s="345"/>
      <c r="P98" s="346"/>
      <c r="Q98" s="607"/>
      <c r="R98" s="6"/>
    </row>
    <row r="99" spans="1:18" ht="18" customHeight="1">
      <c r="A99" s="32"/>
      <c r="B99" s="190"/>
      <c r="C99" s="66"/>
      <c r="D99" s="68"/>
      <c r="E99" s="285"/>
      <c r="F99" s="69"/>
      <c r="G99" s="390"/>
      <c r="H99" s="560"/>
      <c r="I99" s="560"/>
      <c r="J99" s="560"/>
      <c r="K99" s="560"/>
      <c r="L99" s="560"/>
      <c r="M99" s="344"/>
      <c r="N99" s="345"/>
      <c r="O99" s="345"/>
      <c r="P99" s="346"/>
      <c r="Q99" s="337"/>
      <c r="R99" s="6"/>
    </row>
    <row r="100" spans="1:18" ht="18" customHeight="1">
      <c r="A100" s="32"/>
      <c r="B100" s="190"/>
      <c r="C100" s="180"/>
      <c r="D100" s="182"/>
      <c r="E100" s="190"/>
      <c r="F100" s="33"/>
      <c r="G100" s="390"/>
      <c r="H100" s="560"/>
      <c r="I100" s="560"/>
      <c r="J100" s="560"/>
      <c r="K100" s="560"/>
      <c r="L100" s="560"/>
      <c r="M100" s="344"/>
      <c r="N100" s="345"/>
      <c r="O100" s="345"/>
      <c r="P100" s="346"/>
      <c r="Q100" s="337"/>
      <c r="R100" s="6"/>
    </row>
    <row r="101" spans="1:18" ht="18" customHeight="1">
      <c r="A101" s="32"/>
      <c r="B101" s="190"/>
      <c r="C101" s="180"/>
      <c r="D101" s="217"/>
      <c r="E101" s="190"/>
      <c r="F101" s="190"/>
      <c r="G101" s="390"/>
      <c r="H101" s="516"/>
      <c r="I101" s="517"/>
      <c r="J101" s="517"/>
      <c r="K101" s="517"/>
      <c r="L101" s="517"/>
      <c r="M101" s="344"/>
      <c r="N101" s="345"/>
      <c r="O101" s="345"/>
      <c r="P101" s="346"/>
      <c r="Q101" s="337"/>
      <c r="R101" s="6"/>
    </row>
    <row r="102" spans="1:18" ht="18" customHeight="1" thickBot="1">
      <c r="A102" s="145"/>
      <c r="B102" s="290"/>
      <c r="C102" s="71"/>
      <c r="D102" s="73"/>
      <c r="E102" s="291"/>
      <c r="F102" s="292"/>
      <c r="G102" s="293"/>
      <c r="H102" s="138"/>
      <c r="I102" s="138"/>
      <c r="J102" s="138"/>
      <c r="K102" s="138"/>
      <c r="L102" s="138"/>
      <c r="M102" s="328"/>
      <c r="N102" s="139"/>
      <c r="O102" s="139"/>
      <c r="P102" s="244"/>
      <c r="Q102" s="338"/>
      <c r="R102" s="6"/>
    </row>
    <row r="103" spans="1:18" ht="18" customHeight="1">
      <c r="A103" s="85"/>
      <c r="B103" s="63"/>
      <c r="C103" s="81"/>
      <c r="D103" s="63"/>
      <c r="E103" s="63"/>
      <c r="F103" s="63"/>
      <c r="G103" s="63"/>
      <c r="H103" s="4"/>
      <c r="I103" s="4"/>
      <c r="J103" s="4"/>
      <c r="K103" s="4"/>
      <c r="L103" s="4"/>
      <c r="M103" s="83"/>
      <c r="N103" s="83"/>
      <c r="O103" s="140"/>
      <c r="P103" s="6"/>
      <c r="Q103" s="339"/>
      <c r="R103" s="6"/>
    </row>
    <row r="104" spans="1:18" ht="18" customHeight="1">
      <c r="A104" s="85"/>
      <c r="B104" s="63"/>
      <c r="C104" s="81"/>
      <c r="D104" s="63"/>
      <c r="E104" s="63"/>
      <c r="F104" s="63"/>
      <c r="G104" s="63"/>
      <c r="H104" s="4"/>
      <c r="I104" s="4"/>
      <c r="J104" s="4"/>
      <c r="K104" s="4"/>
      <c r="L104" s="4"/>
      <c r="M104" s="83"/>
      <c r="N104" s="83"/>
      <c r="O104" s="140"/>
      <c r="P104" s="6"/>
      <c r="Q104" s="339"/>
      <c r="R104" s="6"/>
    </row>
    <row r="105" spans="1:18" ht="18" customHeight="1">
      <c r="A105" s="85"/>
      <c r="B105" s="63"/>
      <c r="C105" s="81"/>
      <c r="D105" s="63"/>
      <c r="E105" s="63"/>
      <c r="F105" s="63"/>
      <c r="G105" s="63"/>
      <c r="H105" s="4"/>
      <c r="I105" s="4"/>
      <c r="J105" s="4"/>
      <c r="K105" s="4"/>
      <c r="L105" s="4"/>
      <c r="M105" s="83"/>
      <c r="N105" s="83"/>
      <c r="O105" s="140"/>
      <c r="P105" s="6"/>
      <c r="Q105" s="339"/>
      <c r="R105" s="6"/>
    </row>
    <row r="106" spans="1:18" ht="18" customHeight="1">
      <c r="A106" s="85"/>
      <c r="B106" s="63"/>
      <c r="C106" s="81"/>
      <c r="D106" s="63"/>
      <c r="E106" s="63"/>
      <c r="F106" s="63"/>
      <c r="G106" s="63"/>
      <c r="H106" s="4"/>
      <c r="I106" s="4"/>
      <c r="J106" s="4"/>
      <c r="K106" s="4"/>
      <c r="L106" s="4"/>
      <c r="M106" s="83"/>
      <c r="N106" s="83"/>
      <c r="O106" s="140"/>
      <c r="P106" s="6"/>
      <c r="Q106" s="339"/>
      <c r="R106" s="6"/>
    </row>
    <row r="107" spans="1:18" ht="18" customHeight="1">
      <c r="A107" s="85"/>
      <c r="B107" s="63"/>
      <c r="C107" s="81"/>
      <c r="D107" s="63"/>
      <c r="E107" s="63"/>
      <c r="F107" s="63"/>
      <c r="G107" s="63"/>
      <c r="H107" s="4"/>
      <c r="I107" s="4"/>
      <c r="J107" s="4"/>
      <c r="K107" s="4"/>
      <c r="L107" s="4"/>
      <c r="M107" s="83"/>
      <c r="N107" s="83"/>
      <c r="O107" s="140"/>
      <c r="P107" s="6"/>
      <c r="Q107" s="339"/>
      <c r="R107" s="6"/>
    </row>
    <row r="108" spans="1:18" ht="18" customHeight="1">
      <c r="A108" s="85"/>
      <c r="B108" s="63"/>
      <c r="C108" s="81"/>
      <c r="D108" s="63"/>
      <c r="E108" s="63"/>
      <c r="F108" s="63"/>
      <c r="G108" s="63"/>
      <c r="H108" s="4"/>
      <c r="I108" s="4"/>
      <c r="J108" s="4"/>
      <c r="K108" s="4"/>
      <c r="L108" s="4"/>
      <c r="M108" s="83"/>
      <c r="N108" s="83"/>
      <c r="O108" s="140"/>
      <c r="P108" s="6"/>
      <c r="Q108" s="339"/>
      <c r="R108" s="6"/>
    </row>
    <row r="109" spans="1:18" ht="18" customHeight="1">
      <c r="A109" s="85"/>
      <c r="B109" s="63"/>
      <c r="C109" s="81"/>
      <c r="D109" s="63"/>
      <c r="E109" s="63"/>
      <c r="F109" s="63"/>
      <c r="G109" s="63"/>
      <c r="H109" s="4"/>
      <c r="I109" s="4"/>
      <c r="J109" s="4"/>
      <c r="K109" s="4"/>
      <c r="L109" s="4"/>
      <c r="M109" s="83"/>
      <c r="N109" s="83"/>
      <c r="O109" s="140"/>
      <c r="P109" s="6"/>
      <c r="Q109" s="339"/>
      <c r="R109" s="6"/>
    </row>
    <row r="110" spans="1:18" ht="18" customHeight="1">
      <c r="A110" s="85"/>
      <c r="B110" s="63"/>
      <c r="C110" s="81"/>
      <c r="D110" s="63"/>
      <c r="E110" s="63"/>
      <c r="F110" s="63"/>
      <c r="G110" s="63"/>
      <c r="H110" s="4"/>
      <c r="I110" s="4"/>
      <c r="J110" s="4"/>
      <c r="K110" s="4"/>
      <c r="L110" s="4"/>
      <c r="M110" s="83"/>
      <c r="N110" s="83"/>
      <c r="O110" s="140"/>
      <c r="P110" s="6"/>
      <c r="Q110" s="339"/>
      <c r="R110" s="6"/>
    </row>
    <row r="111" spans="1:18" ht="18" customHeight="1">
      <c r="A111" s="85"/>
      <c r="B111" s="63"/>
      <c r="C111" s="81"/>
      <c r="D111" s="63"/>
      <c r="E111" s="63"/>
      <c r="F111" s="63"/>
      <c r="G111" s="63"/>
      <c r="H111" s="4"/>
      <c r="I111" s="4"/>
      <c r="J111" s="4"/>
      <c r="K111" s="4"/>
      <c r="L111" s="4"/>
      <c r="M111" s="83"/>
      <c r="N111" s="83"/>
      <c r="O111" s="140"/>
      <c r="P111" s="6"/>
      <c r="Q111" s="339"/>
      <c r="R111" s="6"/>
    </row>
    <row r="112" spans="1:18" ht="18" customHeight="1">
      <c r="A112" s="85"/>
      <c r="B112" s="63"/>
      <c r="C112" s="81"/>
      <c r="D112" s="63"/>
      <c r="E112" s="63"/>
      <c r="F112" s="63"/>
      <c r="G112" s="63"/>
      <c r="H112" s="4"/>
      <c r="I112" s="4"/>
      <c r="J112" s="4"/>
      <c r="K112" s="4"/>
      <c r="L112" s="4"/>
      <c r="M112" s="83"/>
      <c r="N112" s="83"/>
      <c r="O112" s="140"/>
      <c r="P112" s="6"/>
      <c r="Q112" s="339"/>
      <c r="R112" s="6"/>
    </row>
    <row r="113" spans="1:18" ht="18" customHeight="1">
      <c r="A113" s="85"/>
      <c r="B113" s="63"/>
      <c r="C113" s="81"/>
      <c r="D113" s="63"/>
      <c r="E113" s="63"/>
      <c r="F113" s="63"/>
      <c r="G113" s="63"/>
      <c r="H113" s="4"/>
      <c r="I113" s="4"/>
      <c r="J113" s="4"/>
      <c r="K113" s="4"/>
      <c r="L113" s="4"/>
      <c r="M113" s="83"/>
      <c r="N113" s="83"/>
      <c r="O113" s="140"/>
      <c r="P113" s="6"/>
      <c r="Q113" s="339"/>
      <c r="R113" s="6"/>
    </row>
    <row r="114" spans="1:18" ht="18" customHeight="1">
      <c r="A114" s="85"/>
      <c r="B114" s="63"/>
      <c r="C114" s="81"/>
      <c r="D114" s="63"/>
      <c r="E114" s="63"/>
      <c r="F114" s="63"/>
      <c r="G114" s="63"/>
      <c r="H114" s="4"/>
      <c r="I114" s="4"/>
      <c r="J114" s="4"/>
      <c r="K114" s="4"/>
      <c r="L114" s="4"/>
      <c r="M114" s="83"/>
      <c r="N114" s="83"/>
      <c r="O114" s="140"/>
      <c r="P114" s="6"/>
      <c r="Q114" s="339"/>
      <c r="R114" s="6"/>
    </row>
    <row r="115" spans="1:18" ht="18" customHeight="1">
      <c r="A115" s="85"/>
      <c r="B115" s="63"/>
      <c r="C115" s="81"/>
      <c r="D115" s="63"/>
      <c r="E115" s="63"/>
      <c r="F115" s="63"/>
      <c r="G115" s="63"/>
      <c r="H115" s="4"/>
      <c r="I115" s="4"/>
      <c r="J115" s="4"/>
      <c r="K115" s="4"/>
      <c r="L115" s="4"/>
      <c r="M115" s="83"/>
      <c r="N115" s="83"/>
      <c r="O115" s="140"/>
      <c r="P115" s="6"/>
      <c r="Q115" s="339"/>
      <c r="R115" s="6"/>
    </row>
    <row r="116" spans="1:18" ht="18" customHeight="1">
      <c r="A116" s="85"/>
      <c r="B116" s="63"/>
      <c r="C116" s="81"/>
      <c r="D116" s="63"/>
      <c r="E116" s="63"/>
      <c r="F116" s="63"/>
      <c r="G116" s="63"/>
      <c r="H116" s="4"/>
      <c r="I116" s="4"/>
      <c r="J116" s="4"/>
      <c r="K116" s="4"/>
      <c r="L116" s="4"/>
      <c r="M116" s="83"/>
      <c r="N116" s="83"/>
      <c r="O116" s="140"/>
      <c r="P116" s="6"/>
      <c r="Q116" s="339"/>
      <c r="R116" s="6"/>
    </row>
    <row r="117" spans="1:18" ht="18" customHeight="1">
      <c r="A117" s="85"/>
      <c r="B117" s="63"/>
      <c r="C117" s="81"/>
      <c r="D117" s="63"/>
      <c r="E117" s="63"/>
      <c r="F117" s="63"/>
      <c r="G117" s="63"/>
      <c r="H117" s="4"/>
      <c r="I117" s="4"/>
      <c r="J117" s="4"/>
      <c r="K117" s="4"/>
      <c r="L117" s="4"/>
      <c r="M117" s="83"/>
      <c r="N117" s="83"/>
      <c r="O117" s="140"/>
      <c r="P117" s="6"/>
      <c r="Q117" s="339"/>
      <c r="R117" s="6"/>
    </row>
    <row r="118" spans="1:18" ht="18" customHeight="1">
      <c r="A118" s="85"/>
      <c r="B118" s="63"/>
      <c r="C118" s="81"/>
      <c r="D118" s="63"/>
      <c r="E118" s="63"/>
      <c r="F118" s="63"/>
      <c r="G118" s="63"/>
      <c r="H118" s="4"/>
      <c r="I118" s="4"/>
      <c r="J118" s="4"/>
      <c r="K118" s="4"/>
      <c r="L118" s="4"/>
      <c r="M118" s="83"/>
      <c r="N118" s="83"/>
      <c r="O118" s="140"/>
      <c r="P118" s="6"/>
      <c r="Q118" s="339"/>
      <c r="R118" s="6"/>
    </row>
    <row r="119" spans="1:18" ht="18" customHeight="1">
      <c r="A119" s="85"/>
      <c r="B119" s="63"/>
      <c r="C119" s="81"/>
      <c r="D119" s="63"/>
      <c r="E119" s="63"/>
      <c r="F119" s="63"/>
      <c r="G119" s="63"/>
      <c r="H119" s="4"/>
      <c r="I119" s="4"/>
      <c r="J119" s="4"/>
      <c r="K119" s="4"/>
      <c r="L119" s="4"/>
      <c r="M119" s="83"/>
      <c r="N119" s="83"/>
      <c r="O119" s="140"/>
      <c r="P119" s="6"/>
      <c r="Q119" s="339"/>
      <c r="R119" s="6"/>
    </row>
    <row r="120" spans="1:18" ht="18" customHeight="1">
      <c r="A120" s="85"/>
      <c r="B120" s="63"/>
      <c r="C120" s="81"/>
      <c r="D120" s="63"/>
      <c r="E120" s="63"/>
      <c r="F120" s="63"/>
      <c r="G120" s="63"/>
      <c r="H120" s="4"/>
      <c r="I120" s="4"/>
      <c r="J120" s="4"/>
      <c r="K120" s="4"/>
      <c r="L120" s="4"/>
      <c r="M120" s="83"/>
      <c r="N120" s="83"/>
      <c r="O120" s="140"/>
      <c r="P120" s="6"/>
      <c r="Q120" s="339"/>
      <c r="R120" s="6"/>
    </row>
    <row r="121" spans="1:18" ht="18" customHeight="1">
      <c r="A121" s="85"/>
      <c r="B121" s="63"/>
      <c r="C121" s="81"/>
      <c r="D121" s="63"/>
      <c r="E121" s="63"/>
      <c r="F121" s="63"/>
      <c r="G121" s="63"/>
      <c r="H121" s="4"/>
      <c r="I121" s="4"/>
      <c r="J121" s="4"/>
      <c r="K121" s="4"/>
      <c r="L121" s="4"/>
      <c r="M121" s="83"/>
      <c r="N121" s="83"/>
      <c r="O121" s="140"/>
      <c r="P121" s="6"/>
      <c r="Q121" s="339"/>
      <c r="R121" s="6"/>
    </row>
    <row r="122" spans="1:18" ht="18" customHeight="1">
      <c r="A122" s="85"/>
      <c r="B122" s="63"/>
      <c r="C122" s="81"/>
      <c r="D122" s="63"/>
      <c r="E122" s="63"/>
      <c r="F122" s="63"/>
      <c r="G122" s="63"/>
      <c r="H122" s="4"/>
      <c r="I122" s="4"/>
      <c r="J122" s="4"/>
      <c r="K122" s="4"/>
      <c r="L122" s="4"/>
      <c r="M122" s="83"/>
      <c r="N122" s="83"/>
      <c r="O122" s="140"/>
      <c r="P122" s="6"/>
      <c r="Q122" s="339"/>
      <c r="R122" s="6"/>
    </row>
    <row r="123" spans="1:18" ht="18" customHeight="1">
      <c r="A123" s="85"/>
      <c r="B123" s="63"/>
      <c r="C123" s="81"/>
      <c r="D123" s="63"/>
      <c r="E123" s="63"/>
      <c r="F123" s="63"/>
      <c r="G123" s="63"/>
      <c r="H123" s="4"/>
      <c r="I123" s="4"/>
      <c r="J123" s="4"/>
      <c r="K123" s="4"/>
      <c r="L123" s="4"/>
      <c r="M123" s="83"/>
      <c r="N123" s="83"/>
      <c r="O123" s="140"/>
      <c r="P123" s="6"/>
      <c r="Q123" s="339"/>
      <c r="R123" s="6"/>
    </row>
    <row r="124" spans="1:18" ht="18" customHeight="1">
      <c r="A124" s="85"/>
      <c r="B124" s="63"/>
      <c r="C124" s="81"/>
      <c r="D124" s="63"/>
      <c r="E124" s="63"/>
      <c r="F124" s="63"/>
      <c r="G124" s="63"/>
      <c r="H124" s="4"/>
      <c r="I124" s="4"/>
      <c r="J124" s="4"/>
      <c r="K124" s="4"/>
      <c r="L124" s="4"/>
      <c r="M124" s="83"/>
      <c r="N124" s="83"/>
      <c r="O124" s="140"/>
      <c r="P124" s="6"/>
      <c r="Q124" s="339"/>
      <c r="R124" s="6"/>
    </row>
    <row r="125" spans="1:18" ht="18" customHeight="1">
      <c r="A125" s="85"/>
      <c r="B125" s="63"/>
      <c r="C125" s="81"/>
      <c r="D125" s="63"/>
      <c r="E125" s="63"/>
      <c r="F125" s="63"/>
      <c r="G125" s="63"/>
      <c r="H125" s="4"/>
      <c r="I125" s="4"/>
      <c r="J125" s="4"/>
      <c r="K125" s="4"/>
      <c r="L125" s="4"/>
      <c r="M125" s="83"/>
      <c r="N125" s="83"/>
      <c r="O125" s="140"/>
      <c r="P125" s="6"/>
      <c r="Q125" s="339"/>
      <c r="R125" s="6"/>
    </row>
    <row r="126" spans="1:18" ht="18" customHeight="1">
      <c r="A126" s="85"/>
      <c r="B126" s="63"/>
      <c r="C126" s="81"/>
      <c r="D126" s="63"/>
      <c r="E126" s="63"/>
      <c r="F126" s="63"/>
      <c r="G126" s="63"/>
      <c r="H126" s="4"/>
      <c r="I126" s="4"/>
      <c r="J126" s="4"/>
      <c r="K126" s="4"/>
      <c r="L126" s="4"/>
      <c r="M126" s="83"/>
      <c r="N126" s="83"/>
      <c r="O126" s="140"/>
      <c r="P126" s="6"/>
      <c r="Q126" s="339"/>
      <c r="R126" s="6"/>
    </row>
    <row r="127" spans="1:18" ht="18" customHeight="1">
      <c r="A127" s="85"/>
      <c r="B127" s="63"/>
      <c r="C127" s="81"/>
      <c r="D127" s="63"/>
      <c r="E127" s="63"/>
      <c r="F127" s="63"/>
      <c r="G127" s="63"/>
      <c r="H127" s="4"/>
      <c r="I127" s="4"/>
      <c r="J127" s="4"/>
      <c r="K127" s="4"/>
      <c r="L127" s="4"/>
      <c r="M127" s="83"/>
      <c r="N127" s="83"/>
      <c r="O127" s="140"/>
      <c r="P127" s="6"/>
      <c r="Q127" s="339"/>
      <c r="R127" s="6"/>
    </row>
    <row r="128" spans="1:18" ht="18" customHeight="1">
      <c r="A128" s="85"/>
      <c r="B128" s="63"/>
      <c r="C128" s="81"/>
      <c r="D128" s="63"/>
      <c r="E128" s="63"/>
      <c r="F128" s="63"/>
      <c r="G128" s="63"/>
      <c r="H128" s="4"/>
      <c r="I128" s="4"/>
      <c r="J128" s="4"/>
      <c r="K128" s="4"/>
      <c r="L128" s="4"/>
      <c r="M128" s="83"/>
      <c r="N128" s="83"/>
      <c r="O128" s="140"/>
      <c r="P128" s="6"/>
      <c r="Q128" s="339"/>
      <c r="R128" s="6"/>
    </row>
    <row r="129" spans="1:18" ht="18" customHeight="1">
      <c r="A129" s="85"/>
      <c r="B129" s="63"/>
      <c r="C129" s="81"/>
      <c r="D129" s="63"/>
      <c r="E129" s="63"/>
      <c r="F129" s="63"/>
      <c r="G129" s="63"/>
      <c r="H129" s="4"/>
      <c r="I129" s="4"/>
      <c r="J129" s="4"/>
      <c r="K129" s="4"/>
      <c r="L129" s="4"/>
      <c r="M129" s="83"/>
      <c r="N129" s="83"/>
      <c r="O129" s="140"/>
      <c r="P129" s="6"/>
      <c r="Q129" s="339"/>
      <c r="R129" s="6"/>
    </row>
    <row r="130" spans="1:18" ht="18" customHeight="1">
      <c r="A130" s="85"/>
      <c r="B130" s="63"/>
      <c r="C130" s="81"/>
      <c r="D130" s="63"/>
      <c r="E130" s="63"/>
      <c r="F130" s="63"/>
      <c r="G130" s="63"/>
      <c r="H130" s="4"/>
      <c r="I130" s="4"/>
      <c r="J130" s="4"/>
      <c r="K130" s="4"/>
      <c r="L130" s="4"/>
      <c r="M130" s="83"/>
      <c r="N130" s="83"/>
      <c r="O130" s="140"/>
      <c r="P130" s="6"/>
      <c r="Q130" s="339"/>
      <c r="R130" s="6"/>
    </row>
    <row r="131" spans="1:18" ht="18" customHeight="1">
      <c r="A131" s="85"/>
      <c r="B131" s="63"/>
      <c r="C131" s="81"/>
      <c r="D131" s="63"/>
      <c r="E131" s="63"/>
      <c r="F131" s="63"/>
      <c r="G131" s="63"/>
      <c r="H131" s="4"/>
      <c r="I131" s="4"/>
      <c r="J131" s="4"/>
      <c r="K131" s="4"/>
      <c r="L131" s="4"/>
      <c r="M131" s="83"/>
      <c r="N131" s="83"/>
      <c r="O131" s="140"/>
      <c r="P131" s="6"/>
      <c r="Q131" s="339"/>
      <c r="R131" s="6"/>
    </row>
    <row r="132" spans="1:18" ht="18" customHeight="1">
      <c r="A132" s="85"/>
      <c r="B132" s="63"/>
      <c r="C132" s="81"/>
      <c r="D132" s="63"/>
      <c r="E132" s="63"/>
      <c r="F132" s="63"/>
      <c r="G132" s="63"/>
      <c r="H132" s="4"/>
      <c r="I132" s="4"/>
      <c r="J132" s="4"/>
      <c r="K132" s="4"/>
      <c r="L132" s="4"/>
      <c r="M132" s="83"/>
      <c r="N132" s="83"/>
      <c r="O132" s="140"/>
      <c r="P132" s="6"/>
      <c r="Q132" s="339"/>
      <c r="R132" s="6"/>
    </row>
    <row r="133" spans="1:18" ht="18" customHeight="1">
      <c r="A133" s="85"/>
      <c r="B133" s="63"/>
      <c r="C133" s="81"/>
      <c r="D133" s="63"/>
      <c r="E133" s="63"/>
      <c r="F133" s="63"/>
      <c r="G133" s="63"/>
      <c r="H133" s="4"/>
      <c r="I133" s="4"/>
      <c r="J133" s="4"/>
      <c r="K133" s="4"/>
      <c r="L133" s="4"/>
      <c r="M133" s="83"/>
      <c r="N133" s="83"/>
      <c r="O133" s="140"/>
      <c r="P133" s="6"/>
      <c r="Q133" s="339"/>
      <c r="R133" s="6"/>
    </row>
    <row r="134" spans="1:18" ht="18" customHeight="1">
      <c r="A134" s="85"/>
      <c r="B134" s="63"/>
      <c r="C134" s="81"/>
      <c r="D134" s="63"/>
      <c r="E134" s="63"/>
      <c r="F134" s="63"/>
      <c r="G134" s="63"/>
      <c r="H134" s="4"/>
      <c r="I134" s="4"/>
      <c r="J134" s="4"/>
      <c r="K134" s="4"/>
      <c r="L134" s="4"/>
      <c r="M134" s="83"/>
      <c r="N134" s="83"/>
      <c r="O134" s="140"/>
      <c r="P134" s="6"/>
      <c r="Q134" s="339"/>
      <c r="R134" s="6"/>
    </row>
    <row r="135" spans="1:18" ht="18" customHeight="1">
      <c r="A135" s="85"/>
      <c r="B135" s="63"/>
      <c r="C135" s="81"/>
      <c r="D135" s="63"/>
      <c r="E135" s="63"/>
      <c r="F135" s="63"/>
      <c r="G135" s="63"/>
      <c r="H135" s="4"/>
      <c r="I135" s="4"/>
      <c r="J135" s="4"/>
      <c r="K135" s="4"/>
      <c r="L135" s="4"/>
      <c r="M135" s="83"/>
      <c r="N135" s="83"/>
      <c r="O135" s="140"/>
      <c r="P135" s="6"/>
      <c r="Q135" s="339"/>
      <c r="R135" s="6"/>
    </row>
    <row r="136" spans="1:18" ht="18" customHeight="1">
      <c r="A136" s="85"/>
      <c r="B136" s="63"/>
      <c r="C136" s="81"/>
      <c r="D136" s="63"/>
      <c r="E136" s="63"/>
      <c r="F136" s="63"/>
      <c r="G136" s="63"/>
      <c r="H136" s="4"/>
      <c r="I136" s="4"/>
      <c r="J136" s="4"/>
      <c r="K136" s="4"/>
      <c r="L136" s="4"/>
      <c r="M136" s="83"/>
      <c r="N136" s="83"/>
      <c r="O136" s="140"/>
      <c r="P136" s="6"/>
      <c r="Q136" s="339"/>
      <c r="R136" s="6"/>
    </row>
    <row r="137" spans="1:18" ht="18" customHeight="1">
      <c r="A137" s="85"/>
      <c r="B137" s="63"/>
      <c r="C137" s="81"/>
      <c r="D137" s="63"/>
      <c r="E137" s="63"/>
      <c r="F137" s="63"/>
      <c r="G137" s="63"/>
      <c r="H137" s="4"/>
      <c r="I137" s="4"/>
      <c r="J137" s="4"/>
      <c r="K137" s="4"/>
      <c r="L137" s="4"/>
      <c r="M137" s="83"/>
      <c r="N137" s="83"/>
      <c r="O137" s="140"/>
      <c r="P137" s="6"/>
      <c r="Q137" s="339"/>
      <c r="R137" s="6"/>
    </row>
    <row r="138" spans="1:18" ht="18" customHeight="1">
      <c r="A138" s="85"/>
      <c r="B138" s="63"/>
      <c r="C138" s="81"/>
      <c r="D138" s="63"/>
      <c r="E138" s="63"/>
      <c r="F138" s="63"/>
      <c r="G138" s="63"/>
      <c r="H138" s="4"/>
      <c r="I138" s="4"/>
      <c r="J138" s="4"/>
      <c r="K138" s="4"/>
      <c r="L138" s="4"/>
      <c r="M138" s="83"/>
      <c r="N138" s="83"/>
      <c r="O138" s="140"/>
      <c r="P138" s="6"/>
      <c r="Q138" s="339"/>
      <c r="R138" s="6"/>
    </row>
    <row r="139" spans="1:18" ht="18" customHeight="1">
      <c r="A139" s="85"/>
      <c r="B139" s="63"/>
      <c r="C139" s="81"/>
      <c r="D139" s="63"/>
      <c r="E139" s="63"/>
      <c r="F139" s="63"/>
      <c r="G139" s="63"/>
      <c r="H139" s="4"/>
      <c r="I139" s="4"/>
      <c r="J139" s="4"/>
      <c r="K139" s="4"/>
      <c r="L139" s="4"/>
      <c r="M139" s="83"/>
      <c r="N139" s="83"/>
      <c r="O139" s="140"/>
      <c r="P139" s="6"/>
      <c r="Q139" s="339"/>
      <c r="R139" s="6"/>
    </row>
    <row r="140" spans="1:18" ht="18" customHeight="1">
      <c r="A140" s="85"/>
      <c r="B140" s="63"/>
      <c r="C140" s="81"/>
      <c r="D140" s="63"/>
      <c r="E140" s="63"/>
      <c r="F140" s="63"/>
      <c r="G140" s="63"/>
      <c r="H140" s="4"/>
      <c r="I140" s="4"/>
      <c r="J140" s="4"/>
      <c r="K140" s="4"/>
      <c r="L140" s="4"/>
      <c r="M140" s="83"/>
      <c r="N140" s="83"/>
      <c r="O140" s="140"/>
      <c r="P140" s="6"/>
      <c r="Q140" s="339"/>
      <c r="R140" s="6"/>
    </row>
    <row r="141" spans="1:18" ht="18" customHeight="1">
      <c r="A141" s="85"/>
      <c r="B141" s="63"/>
      <c r="C141" s="81"/>
      <c r="D141" s="63"/>
      <c r="E141" s="63"/>
      <c r="F141" s="63"/>
      <c r="G141" s="63"/>
      <c r="H141" s="4"/>
      <c r="I141" s="4"/>
      <c r="J141" s="4"/>
      <c r="K141" s="4"/>
      <c r="L141" s="4"/>
      <c r="M141" s="83"/>
      <c r="N141" s="83"/>
      <c r="O141" s="140"/>
      <c r="P141" s="6"/>
      <c r="Q141" s="339"/>
      <c r="R141" s="6"/>
    </row>
    <row r="142" spans="1:18" ht="18" customHeight="1">
      <c r="A142" s="85"/>
      <c r="B142" s="63"/>
      <c r="C142" s="81"/>
      <c r="D142" s="63"/>
      <c r="E142" s="63"/>
      <c r="F142" s="63"/>
      <c r="G142" s="63"/>
      <c r="H142" s="4"/>
      <c r="I142" s="4"/>
      <c r="J142" s="4"/>
      <c r="K142" s="4"/>
      <c r="L142" s="4"/>
      <c r="M142" s="83"/>
      <c r="N142" s="83"/>
      <c r="O142" s="140"/>
      <c r="P142" s="6"/>
      <c r="Q142" s="339"/>
      <c r="R142" s="6"/>
    </row>
    <row r="143" spans="1:18" ht="18" customHeight="1">
      <c r="A143" s="85"/>
      <c r="B143" s="63"/>
      <c r="C143" s="81"/>
      <c r="D143" s="63"/>
      <c r="E143" s="63"/>
      <c r="F143" s="63"/>
      <c r="G143" s="63"/>
      <c r="H143" s="4"/>
      <c r="I143" s="4"/>
      <c r="J143" s="4"/>
      <c r="K143" s="4"/>
      <c r="L143" s="4"/>
      <c r="M143" s="83"/>
      <c r="N143" s="83"/>
      <c r="O143" s="140"/>
      <c r="P143" s="6"/>
      <c r="Q143" s="339"/>
      <c r="R143" s="6"/>
    </row>
    <row r="144" spans="1:18" ht="18" customHeight="1">
      <c r="A144" s="85"/>
      <c r="B144" s="63"/>
      <c r="C144" s="81"/>
      <c r="D144" s="63"/>
      <c r="E144" s="63"/>
      <c r="F144" s="63"/>
      <c r="G144" s="63"/>
      <c r="H144" s="4"/>
      <c r="I144" s="4"/>
      <c r="J144" s="4"/>
      <c r="K144" s="4"/>
      <c r="L144" s="4"/>
      <c r="M144" s="83"/>
      <c r="N144" s="83"/>
      <c r="O144" s="140"/>
      <c r="P144" s="6"/>
      <c r="Q144" s="339"/>
      <c r="R144" s="6"/>
    </row>
    <row r="145" spans="1:18" ht="18" customHeight="1">
      <c r="A145" s="85"/>
      <c r="B145" s="63"/>
      <c r="C145" s="81"/>
      <c r="D145" s="63"/>
      <c r="E145" s="63"/>
      <c r="F145" s="63"/>
      <c r="G145" s="63"/>
      <c r="H145" s="4"/>
      <c r="I145" s="4"/>
      <c r="J145" s="4"/>
      <c r="K145" s="4"/>
      <c r="L145" s="4"/>
      <c r="M145" s="83"/>
      <c r="N145" s="83"/>
      <c r="O145" s="140"/>
      <c r="P145" s="6"/>
      <c r="Q145" s="339"/>
      <c r="R145" s="6"/>
    </row>
    <row r="146" spans="1:18" ht="18" customHeight="1">
      <c r="A146" s="85"/>
      <c r="B146" s="63"/>
      <c r="C146" s="81"/>
      <c r="D146" s="63"/>
      <c r="E146" s="63"/>
      <c r="F146" s="63"/>
      <c r="G146" s="63"/>
      <c r="H146" s="4"/>
      <c r="I146" s="4"/>
      <c r="J146" s="4"/>
      <c r="K146" s="4"/>
      <c r="L146" s="4"/>
      <c r="M146" s="83"/>
      <c r="N146" s="83"/>
      <c r="O146" s="140"/>
      <c r="P146" s="6"/>
      <c r="Q146" s="339"/>
      <c r="R146" s="6"/>
    </row>
    <row r="147" spans="1:18" ht="18" customHeight="1">
      <c r="A147" s="85"/>
      <c r="B147" s="63"/>
      <c r="C147" s="81"/>
      <c r="D147" s="63"/>
      <c r="E147" s="63"/>
      <c r="F147" s="63"/>
      <c r="G147" s="63"/>
      <c r="H147" s="4"/>
      <c r="I147" s="4"/>
      <c r="J147" s="4"/>
      <c r="K147" s="4"/>
      <c r="L147" s="4"/>
      <c r="M147" s="83"/>
      <c r="N147" s="83"/>
      <c r="O147" s="140"/>
      <c r="P147" s="6"/>
      <c r="Q147" s="339"/>
      <c r="R147" s="6"/>
    </row>
    <row r="148" spans="1:18" ht="18" customHeight="1">
      <c r="A148" s="85"/>
      <c r="B148" s="63"/>
      <c r="C148" s="81"/>
      <c r="D148" s="63"/>
      <c r="E148" s="63"/>
      <c r="F148" s="63"/>
      <c r="G148" s="63"/>
      <c r="H148" s="4"/>
      <c r="I148" s="4"/>
      <c r="J148" s="4"/>
      <c r="K148" s="4"/>
      <c r="L148" s="4"/>
      <c r="M148" s="83"/>
      <c r="N148" s="83"/>
      <c r="O148" s="140"/>
      <c r="P148" s="6"/>
      <c r="Q148" s="339"/>
      <c r="R148" s="6"/>
    </row>
    <row r="149" spans="1:18" ht="18" customHeight="1">
      <c r="A149" s="85"/>
      <c r="B149" s="63"/>
      <c r="C149" s="81"/>
      <c r="D149" s="63"/>
      <c r="E149" s="63"/>
      <c r="F149" s="63"/>
      <c r="G149" s="63"/>
      <c r="H149" s="4"/>
      <c r="I149" s="4"/>
      <c r="J149" s="4"/>
      <c r="K149" s="4"/>
      <c r="L149" s="4"/>
      <c r="M149" s="83"/>
      <c r="N149" s="83"/>
      <c r="O149" s="140"/>
      <c r="P149" s="6"/>
      <c r="Q149" s="339"/>
      <c r="R149" s="6"/>
    </row>
    <row r="150" spans="1:18" ht="18" customHeight="1">
      <c r="A150" s="85"/>
      <c r="B150" s="63"/>
      <c r="C150" s="81"/>
      <c r="D150" s="63"/>
      <c r="E150" s="63"/>
      <c r="F150" s="63"/>
      <c r="G150" s="63"/>
      <c r="H150" s="4"/>
      <c r="I150" s="4"/>
      <c r="J150" s="4"/>
      <c r="K150" s="4"/>
      <c r="L150" s="4"/>
      <c r="M150" s="83"/>
      <c r="N150" s="83"/>
      <c r="O150" s="140"/>
      <c r="P150" s="6"/>
      <c r="Q150" s="339"/>
      <c r="R150" s="6"/>
    </row>
    <row r="151" spans="1:18" ht="18" customHeight="1">
      <c r="A151" s="85"/>
      <c r="B151" s="63"/>
      <c r="C151" s="81"/>
      <c r="D151" s="63"/>
      <c r="E151" s="63"/>
      <c r="F151" s="63"/>
      <c r="G151" s="63"/>
      <c r="H151" s="4"/>
      <c r="I151" s="4"/>
      <c r="J151" s="4"/>
      <c r="K151" s="4"/>
      <c r="L151" s="4"/>
      <c r="M151" s="83"/>
      <c r="N151" s="83"/>
      <c r="O151" s="140"/>
      <c r="P151" s="6"/>
      <c r="Q151" s="339"/>
      <c r="R151" s="6"/>
    </row>
    <row r="152" spans="1:18" ht="18" customHeight="1">
      <c r="A152" s="85"/>
      <c r="B152" s="63"/>
      <c r="C152" s="81"/>
      <c r="D152" s="63"/>
      <c r="E152" s="63"/>
      <c r="F152" s="63"/>
      <c r="G152" s="63"/>
      <c r="H152" s="4"/>
      <c r="I152" s="4"/>
      <c r="J152" s="4"/>
      <c r="K152" s="4"/>
      <c r="L152" s="4"/>
      <c r="M152" s="83"/>
      <c r="N152" s="83"/>
      <c r="O152" s="140"/>
      <c r="P152" s="6"/>
      <c r="Q152" s="339"/>
      <c r="R152" s="6"/>
    </row>
    <row r="153" spans="1:18" ht="18" customHeight="1">
      <c r="A153" s="85"/>
      <c r="B153" s="63"/>
      <c r="C153" s="81"/>
      <c r="D153" s="63"/>
      <c r="E153" s="63"/>
      <c r="F153" s="63"/>
      <c r="G153" s="63"/>
      <c r="H153" s="4"/>
      <c r="I153" s="4"/>
      <c r="J153" s="4"/>
      <c r="K153" s="4"/>
      <c r="L153" s="4"/>
      <c r="M153" s="83"/>
      <c r="N153" s="83"/>
      <c r="O153" s="140"/>
      <c r="P153" s="6"/>
      <c r="Q153" s="339"/>
      <c r="R153" s="6"/>
    </row>
    <row r="154" spans="1:18" ht="18" customHeight="1">
      <c r="A154" s="85"/>
      <c r="B154" s="63"/>
      <c r="C154" s="81"/>
      <c r="D154" s="63"/>
      <c r="E154" s="63"/>
      <c r="F154" s="63"/>
      <c r="G154" s="63"/>
      <c r="H154" s="4"/>
      <c r="I154" s="4"/>
      <c r="J154" s="4"/>
      <c r="K154" s="4"/>
      <c r="L154" s="4"/>
      <c r="M154" s="83"/>
      <c r="N154" s="83"/>
      <c r="O154" s="140"/>
      <c r="P154" s="6"/>
      <c r="Q154" s="339"/>
      <c r="R154" s="6"/>
    </row>
    <row r="155" spans="1:18" ht="18" customHeight="1">
      <c r="A155" s="85"/>
      <c r="B155" s="63"/>
      <c r="C155" s="81"/>
      <c r="D155" s="63"/>
      <c r="E155" s="63"/>
      <c r="F155" s="63"/>
      <c r="G155" s="63"/>
      <c r="H155" s="4"/>
      <c r="I155" s="4"/>
      <c r="J155" s="4"/>
      <c r="K155" s="4"/>
      <c r="L155" s="4"/>
      <c r="M155" s="83"/>
      <c r="N155" s="83"/>
      <c r="O155" s="140"/>
      <c r="P155" s="6"/>
      <c r="Q155" s="339"/>
      <c r="R155" s="6"/>
    </row>
    <row r="156" spans="1:18" ht="18" customHeight="1">
      <c r="A156" s="85"/>
      <c r="B156" s="63"/>
      <c r="C156" s="81"/>
      <c r="D156" s="63"/>
      <c r="E156" s="63"/>
      <c r="F156" s="63"/>
      <c r="G156" s="63"/>
      <c r="H156" s="4"/>
      <c r="I156" s="4"/>
      <c r="J156" s="4"/>
      <c r="K156" s="4"/>
      <c r="L156" s="4"/>
      <c r="M156" s="83"/>
      <c r="N156" s="83"/>
      <c r="O156" s="140"/>
      <c r="P156" s="6"/>
      <c r="Q156" s="339"/>
      <c r="R156" s="6"/>
    </row>
    <row r="157" spans="1:18" ht="18" customHeight="1">
      <c r="A157" s="85"/>
      <c r="B157" s="63"/>
      <c r="C157" s="81"/>
      <c r="D157" s="63"/>
      <c r="E157" s="63"/>
      <c r="F157" s="63"/>
      <c r="G157" s="63"/>
      <c r="H157" s="4"/>
      <c r="I157" s="4"/>
      <c r="J157" s="4"/>
      <c r="K157" s="4"/>
      <c r="L157" s="4"/>
      <c r="M157" s="83"/>
      <c r="N157" s="83"/>
      <c r="O157" s="140"/>
      <c r="P157" s="6"/>
      <c r="Q157" s="339"/>
      <c r="R157" s="6"/>
    </row>
    <row r="158" spans="1:18" ht="18" customHeight="1">
      <c r="A158" s="85"/>
      <c r="B158" s="63"/>
      <c r="C158" s="81"/>
      <c r="D158" s="63"/>
      <c r="E158" s="63"/>
      <c r="F158" s="63"/>
      <c r="G158" s="63"/>
      <c r="H158" s="4"/>
      <c r="I158" s="4"/>
      <c r="J158" s="4"/>
      <c r="K158" s="4"/>
      <c r="L158" s="4"/>
      <c r="M158" s="83"/>
      <c r="N158" s="83"/>
      <c r="O158" s="140"/>
      <c r="P158" s="6"/>
      <c r="Q158" s="339"/>
      <c r="R158" s="6"/>
    </row>
    <row r="159" spans="1:18" ht="18" customHeight="1">
      <c r="A159" s="85"/>
      <c r="B159" s="63"/>
      <c r="C159" s="81"/>
      <c r="D159" s="63"/>
      <c r="E159" s="63"/>
      <c r="F159" s="63"/>
      <c r="G159" s="63"/>
      <c r="H159" s="4"/>
      <c r="I159" s="4"/>
      <c r="J159" s="4"/>
      <c r="K159" s="4"/>
      <c r="L159" s="4"/>
      <c r="M159" s="83"/>
      <c r="N159" s="83"/>
      <c r="O159" s="140"/>
      <c r="P159" s="6"/>
      <c r="Q159" s="339"/>
      <c r="R159" s="6"/>
    </row>
    <row r="160" spans="1:18" ht="18" customHeight="1">
      <c r="A160" s="85"/>
      <c r="B160" s="63"/>
      <c r="C160" s="81"/>
      <c r="D160" s="63"/>
      <c r="E160" s="63"/>
      <c r="F160" s="63"/>
      <c r="G160" s="63"/>
      <c r="H160" s="4"/>
      <c r="I160" s="4"/>
      <c r="J160" s="4"/>
      <c r="K160" s="4"/>
      <c r="L160" s="4"/>
      <c r="M160" s="83"/>
      <c r="N160" s="83"/>
      <c r="O160" s="140"/>
      <c r="P160" s="6"/>
      <c r="Q160" s="339"/>
      <c r="R160" s="6"/>
    </row>
    <row r="161" spans="1:18" ht="18" customHeight="1">
      <c r="A161" s="85"/>
      <c r="B161" s="63"/>
      <c r="C161" s="81"/>
      <c r="D161" s="63"/>
      <c r="E161" s="63"/>
      <c r="F161" s="63"/>
      <c r="G161" s="63"/>
      <c r="H161" s="4"/>
      <c r="I161" s="4"/>
      <c r="J161" s="4"/>
      <c r="K161" s="4"/>
      <c r="L161" s="4"/>
      <c r="M161" s="83"/>
      <c r="N161" s="83"/>
      <c r="O161" s="140"/>
      <c r="P161" s="6"/>
      <c r="Q161" s="339"/>
      <c r="R161" s="6"/>
    </row>
    <row r="162" spans="1:18" ht="18" customHeight="1">
      <c r="A162" s="85"/>
      <c r="B162" s="63"/>
      <c r="C162" s="81"/>
      <c r="D162" s="63"/>
      <c r="E162" s="63"/>
      <c r="F162" s="63"/>
      <c r="G162" s="63"/>
      <c r="H162" s="4"/>
      <c r="I162" s="4"/>
      <c r="J162" s="4"/>
      <c r="K162" s="4"/>
      <c r="L162" s="4"/>
      <c r="M162" s="83"/>
      <c r="N162" s="83"/>
      <c r="O162" s="140"/>
      <c r="P162" s="6"/>
      <c r="Q162" s="339"/>
      <c r="R162" s="6"/>
    </row>
    <row r="163" spans="1:18" ht="18" customHeight="1">
      <c r="A163" s="85"/>
      <c r="B163" s="63"/>
      <c r="C163" s="81"/>
      <c r="D163" s="63"/>
      <c r="E163" s="63"/>
      <c r="F163" s="63"/>
      <c r="G163" s="63"/>
      <c r="H163" s="4"/>
      <c r="I163" s="4"/>
      <c r="J163" s="4"/>
      <c r="K163" s="4"/>
      <c r="L163" s="4"/>
      <c r="M163" s="83"/>
      <c r="N163" s="83"/>
      <c r="O163" s="140"/>
      <c r="P163" s="6"/>
      <c r="Q163" s="339"/>
      <c r="R163" s="6"/>
    </row>
    <row r="164" spans="1:18" ht="18" customHeight="1">
      <c r="A164" s="85"/>
      <c r="B164" s="63"/>
      <c r="C164" s="81"/>
      <c r="D164" s="63"/>
      <c r="E164" s="63"/>
      <c r="F164" s="63"/>
      <c r="G164" s="63"/>
      <c r="H164" s="4"/>
      <c r="I164" s="4"/>
      <c r="J164" s="4"/>
      <c r="K164" s="4"/>
      <c r="L164" s="4"/>
      <c r="M164" s="83"/>
      <c r="N164" s="83"/>
      <c r="O164" s="140"/>
      <c r="P164" s="6"/>
      <c r="Q164" s="339"/>
      <c r="R164" s="6"/>
    </row>
    <row r="165" spans="1:18" ht="18" customHeight="1">
      <c r="A165" s="85"/>
      <c r="B165" s="63"/>
      <c r="C165" s="81"/>
      <c r="D165" s="63"/>
      <c r="E165" s="63"/>
      <c r="F165" s="63"/>
      <c r="G165" s="63"/>
      <c r="H165" s="4"/>
      <c r="I165" s="4"/>
      <c r="J165" s="4"/>
      <c r="K165" s="4"/>
      <c r="L165" s="4"/>
      <c r="M165" s="83"/>
      <c r="N165" s="83"/>
      <c r="O165" s="140"/>
      <c r="P165" s="6"/>
      <c r="Q165" s="339"/>
      <c r="R165" s="6"/>
    </row>
    <row r="166" spans="1:18" ht="18" customHeight="1">
      <c r="A166" s="85"/>
      <c r="B166" s="63"/>
      <c r="C166" s="81"/>
      <c r="D166" s="63"/>
      <c r="E166" s="63"/>
      <c r="F166" s="63"/>
      <c r="G166" s="63"/>
      <c r="H166" s="4"/>
      <c r="I166" s="4"/>
      <c r="J166" s="4"/>
      <c r="K166" s="4"/>
      <c r="L166" s="4"/>
      <c r="M166" s="83"/>
      <c r="N166" s="83"/>
      <c r="O166" s="140"/>
      <c r="P166" s="6"/>
      <c r="Q166" s="339"/>
      <c r="R166" s="6"/>
    </row>
    <row r="167" spans="1:18" ht="18" customHeight="1">
      <c r="A167" s="85"/>
      <c r="B167" s="63"/>
      <c r="C167" s="81"/>
      <c r="D167" s="63"/>
      <c r="E167" s="63"/>
      <c r="F167" s="63"/>
      <c r="G167" s="63"/>
      <c r="H167" s="4"/>
      <c r="I167" s="4"/>
      <c r="J167" s="4"/>
      <c r="K167" s="4"/>
      <c r="L167" s="4"/>
      <c r="M167" s="83"/>
      <c r="N167" s="83"/>
      <c r="O167" s="140"/>
      <c r="P167" s="6"/>
      <c r="Q167" s="339"/>
      <c r="R167" s="6"/>
    </row>
    <row r="168" spans="1:18" ht="18" customHeight="1">
      <c r="A168" s="85"/>
      <c r="B168" s="63"/>
      <c r="C168" s="81"/>
      <c r="D168" s="63"/>
      <c r="E168" s="63"/>
      <c r="F168" s="63"/>
      <c r="G168" s="63"/>
      <c r="H168" s="4"/>
      <c r="I168" s="4"/>
      <c r="J168" s="4"/>
      <c r="K168" s="4"/>
      <c r="L168" s="4"/>
      <c r="M168" s="83"/>
      <c r="N168" s="83"/>
      <c r="O168" s="140"/>
      <c r="P168" s="6"/>
      <c r="Q168" s="339"/>
      <c r="R168" s="6"/>
    </row>
    <row r="169" spans="1:18" ht="18" customHeight="1">
      <c r="A169" s="85"/>
      <c r="B169" s="63"/>
      <c r="C169" s="81"/>
      <c r="D169" s="63"/>
      <c r="E169" s="63"/>
      <c r="F169" s="63"/>
      <c r="G169" s="63"/>
      <c r="H169" s="4"/>
      <c r="I169" s="4"/>
      <c r="J169" s="4"/>
      <c r="K169" s="4"/>
      <c r="L169" s="4"/>
      <c r="M169" s="83"/>
      <c r="N169" s="83"/>
      <c r="O169" s="140"/>
      <c r="P169" s="6"/>
      <c r="Q169" s="339"/>
      <c r="R169" s="6"/>
    </row>
    <row r="170" spans="1:18" ht="18" customHeight="1">
      <c r="A170" s="85"/>
      <c r="B170" s="63"/>
      <c r="C170" s="81"/>
      <c r="D170" s="63"/>
      <c r="E170" s="63"/>
      <c r="F170" s="63"/>
      <c r="G170" s="63"/>
      <c r="H170" s="4"/>
      <c r="I170" s="4"/>
      <c r="J170" s="4"/>
      <c r="K170" s="4"/>
      <c r="L170" s="4"/>
      <c r="M170" s="83"/>
      <c r="N170" s="83"/>
      <c r="O170" s="140"/>
      <c r="P170" s="6"/>
      <c r="Q170" s="339"/>
      <c r="R170" s="6"/>
    </row>
    <row r="171" spans="1:18" ht="18" customHeight="1">
      <c r="A171" s="85"/>
      <c r="B171" s="63"/>
      <c r="C171" s="81"/>
      <c r="D171" s="63"/>
      <c r="E171" s="63"/>
      <c r="F171" s="63"/>
      <c r="G171" s="63"/>
      <c r="H171" s="4"/>
      <c r="I171" s="4"/>
      <c r="J171" s="4"/>
      <c r="K171" s="4"/>
      <c r="L171" s="4"/>
      <c r="M171" s="83"/>
      <c r="N171" s="83"/>
      <c r="O171" s="140"/>
      <c r="P171" s="6"/>
      <c r="Q171" s="339"/>
      <c r="R171" s="6"/>
    </row>
    <row r="172" spans="1:18" ht="18" customHeight="1">
      <c r="A172" s="85"/>
      <c r="B172" s="63"/>
      <c r="C172" s="81"/>
      <c r="D172" s="63"/>
      <c r="E172" s="63"/>
      <c r="F172" s="63"/>
      <c r="G172" s="63"/>
      <c r="H172" s="4"/>
      <c r="I172" s="4"/>
      <c r="J172" s="4"/>
      <c r="K172" s="4"/>
      <c r="L172" s="4"/>
      <c r="M172" s="83"/>
      <c r="N172" s="83"/>
      <c r="O172" s="140"/>
      <c r="P172" s="6"/>
      <c r="Q172" s="339"/>
      <c r="R172" s="6"/>
    </row>
    <row r="173" spans="1:18" ht="18" customHeight="1">
      <c r="A173" s="85"/>
      <c r="B173" s="63"/>
      <c r="C173" s="81"/>
      <c r="D173" s="63"/>
      <c r="E173" s="63"/>
      <c r="F173" s="63"/>
      <c r="G173" s="63"/>
      <c r="H173" s="4"/>
      <c r="I173" s="4"/>
      <c r="J173" s="4"/>
      <c r="K173" s="4"/>
      <c r="L173" s="4"/>
      <c r="M173" s="83"/>
      <c r="N173" s="83"/>
      <c r="O173" s="140"/>
      <c r="P173" s="6"/>
      <c r="Q173" s="339"/>
      <c r="R173" s="6"/>
    </row>
    <row r="174" spans="1:18" ht="18" customHeight="1">
      <c r="A174" s="85"/>
      <c r="B174" s="63"/>
      <c r="C174" s="81"/>
      <c r="D174" s="63"/>
      <c r="E174" s="63"/>
      <c r="F174" s="63"/>
      <c r="G174" s="63"/>
      <c r="H174" s="4"/>
      <c r="I174" s="4"/>
      <c r="J174" s="4"/>
      <c r="K174" s="4"/>
      <c r="L174" s="4"/>
      <c r="M174" s="83"/>
      <c r="N174" s="83"/>
      <c r="O174" s="140"/>
      <c r="P174" s="6"/>
      <c r="Q174" s="339"/>
      <c r="R174" s="6"/>
    </row>
    <row r="175" spans="1:18" ht="18" customHeight="1">
      <c r="A175" s="85"/>
      <c r="B175" s="63"/>
      <c r="C175" s="81"/>
      <c r="D175" s="63"/>
      <c r="E175" s="63"/>
      <c r="F175" s="63"/>
      <c r="G175" s="63"/>
      <c r="H175" s="4"/>
      <c r="I175" s="4"/>
      <c r="J175" s="4"/>
      <c r="K175" s="4"/>
      <c r="L175" s="4"/>
      <c r="M175" s="83"/>
      <c r="N175" s="83"/>
      <c r="O175" s="140"/>
      <c r="P175" s="6"/>
      <c r="Q175" s="339"/>
      <c r="R175" s="6"/>
    </row>
    <row r="176" spans="1:18" ht="18" customHeight="1">
      <c r="A176" s="85"/>
      <c r="B176" s="63"/>
      <c r="C176" s="81"/>
      <c r="D176" s="63"/>
      <c r="E176" s="63"/>
      <c r="F176" s="63"/>
      <c r="G176" s="63"/>
      <c r="H176" s="4"/>
      <c r="I176" s="4"/>
      <c r="J176" s="4"/>
      <c r="K176" s="4"/>
      <c r="L176" s="4"/>
      <c r="M176" s="83"/>
      <c r="N176" s="83"/>
      <c r="O176" s="140"/>
      <c r="P176" s="6"/>
      <c r="Q176" s="339"/>
      <c r="R176" s="6"/>
    </row>
    <row r="177" spans="1:18" ht="18" customHeight="1">
      <c r="A177" s="85"/>
      <c r="B177" s="63"/>
      <c r="C177" s="81"/>
      <c r="D177" s="63"/>
      <c r="E177" s="63"/>
      <c r="F177" s="63"/>
      <c r="G177" s="63"/>
      <c r="H177" s="4"/>
      <c r="I177" s="4"/>
      <c r="J177" s="4"/>
      <c r="K177" s="4"/>
      <c r="L177" s="4"/>
      <c r="M177" s="83"/>
      <c r="N177" s="83"/>
      <c r="O177" s="140"/>
      <c r="P177" s="6"/>
      <c r="Q177" s="339"/>
      <c r="R177" s="6"/>
    </row>
    <row r="178" spans="1:18" ht="18" customHeight="1">
      <c r="A178" s="85"/>
      <c r="B178" s="63"/>
      <c r="C178" s="81"/>
      <c r="D178" s="63"/>
      <c r="E178" s="63"/>
      <c r="F178" s="63"/>
      <c r="G178" s="63"/>
      <c r="H178" s="4"/>
      <c r="I178" s="4"/>
      <c r="J178" s="4"/>
      <c r="K178" s="4"/>
      <c r="L178" s="4"/>
      <c r="M178" s="83"/>
      <c r="N178" s="83"/>
      <c r="O178" s="140"/>
      <c r="P178" s="6"/>
      <c r="Q178" s="339"/>
      <c r="R178" s="6"/>
    </row>
    <row r="179" spans="1:18" ht="18" customHeight="1">
      <c r="A179" s="85"/>
      <c r="B179" s="63"/>
      <c r="C179" s="81"/>
      <c r="D179" s="63"/>
      <c r="E179" s="63"/>
      <c r="F179" s="63"/>
      <c r="G179" s="63"/>
      <c r="H179" s="4"/>
      <c r="I179" s="4"/>
      <c r="J179" s="4"/>
      <c r="K179" s="4"/>
      <c r="L179" s="4"/>
      <c r="M179" s="83"/>
      <c r="N179" s="83"/>
      <c r="O179" s="140"/>
      <c r="P179" s="6"/>
      <c r="Q179" s="339"/>
      <c r="R179" s="6"/>
    </row>
    <row r="180" spans="1:18" ht="18" customHeight="1">
      <c r="A180" s="85"/>
      <c r="B180" s="63"/>
      <c r="C180" s="81"/>
      <c r="D180" s="63"/>
      <c r="E180" s="63"/>
      <c r="F180" s="63"/>
      <c r="G180" s="63"/>
      <c r="H180" s="4"/>
      <c r="I180" s="4"/>
      <c r="J180" s="4"/>
      <c r="K180" s="4"/>
      <c r="L180" s="4"/>
      <c r="M180" s="83"/>
      <c r="N180" s="83"/>
      <c r="O180" s="140"/>
      <c r="P180" s="6"/>
      <c r="Q180" s="339"/>
      <c r="R180" s="6"/>
    </row>
    <row r="181" spans="1:18" ht="18" customHeight="1">
      <c r="A181" s="85"/>
      <c r="B181" s="63"/>
      <c r="C181" s="81"/>
      <c r="D181" s="63"/>
      <c r="E181" s="63"/>
      <c r="F181" s="63"/>
      <c r="G181" s="63"/>
      <c r="H181" s="4"/>
      <c r="I181" s="4"/>
      <c r="J181" s="4"/>
      <c r="K181" s="4"/>
      <c r="L181" s="4"/>
      <c r="M181" s="83"/>
      <c r="N181" s="83"/>
      <c r="O181" s="140"/>
      <c r="P181" s="6"/>
      <c r="Q181" s="339"/>
      <c r="R181" s="6"/>
    </row>
    <row r="182" spans="1:18" ht="18" customHeight="1">
      <c r="A182" s="85"/>
      <c r="B182" s="63"/>
      <c r="C182" s="81"/>
      <c r="D182" s="63"/>
      <c r="E182" s="63"/>
      <c r="F182" s="63"/>
      <c r="G182" s="63"/>
      <c r="H182" s="4"/>
      <c r="I182" s="4"/>
      <c r="J182" s="4"/>
      <c r="K182" s="4"/>
      <c r="L182" s="4"/>
      <c r="M182" s="83"/>
      <c r="N182" s="83"/>
      <c r="O182" s="140"/>
      <c r="P182" s="6"/>
      <c r="Q182" s="339"/>
      <c r="R182" s="6"/>
    </row>
    <row r="183" spans="1:18" ht="18" customHeight="1">
      <c r="A183" s="85"/>
      <c r="B183" s="63"/>
      <c r="C183" s="81"/>
      <c r="D183" s="63"/>
      <c r="E183" s="63"/>
      <c r="F183" s="63"/>
      <c r="G183" s="63"/>
      <c r="H183" s="4"/>
      <c r="I183" s="4"/>
      <c r="J183" s="4"/>
      <c r="K183" s="4"/>
      <c r="L183" s="4"/>
      <c r="M183" s="83"/>
      <c r="N183" s="83"/>
      <c r="O183" s="140"/>
      <c r="P183" s="6"/>
      <c r="Q183" s="339"/>
      <c r="R183" s="6"/>
    </row>
    <row r="184" spans="1:18" ht="18" customHeight="1">
      <c r="A184" s="85"/>
      <c r="B184" s="63"/>
      <c r="C184" s="81"/>
      <c r="D184" s="63"/>
      <c r="E184" s="63"/>
      <c r="F184" s="63"/>
      <c r="G184" s="63"/>
      <c r="H184" s="4"/>
      <c r="I184" s="4"/>
      <c r="J184" s="4"/>
      <c r="K184" s="4"/>
      <c r="L184" s="4"/>
      <c r="M184" s="83"/>
      <c r="N184" s="83"/>
      <c r="O184" s="140"/>
      <c r="P184" s="6"/>
      <c r="Q184" s="339"/>
      <c r="R184" s="6"/>
    </row>
    <row r="185" spans="1:18" ht="18" customHeight="1">
      <c r="A185" s="85"/>
      <c r="B185" s="63"/>
      <c r="C185" s="81"/>
      <c r="D185" s="63"/>
      <c r="E185" s="63"/>
      <c r="F185" s="63"/>
      <c r="G185" s="63"/>
      <c r="H185" s="4"/>
      <c r="I185" s="4"/>
      <c r="J185" s="4"/>
      <c r="K185" s="4"/>
      <c r="L185" s="4"/>
      <c r="M185" s="83"/>
      <c r="N185" s="83"/>
      <c r="O185" s="140"/>
      <c r="P185" s="6"/>
      <c r="Q185" s="339"/>
      <c r="R185" s="6"/>
    </row>
    <row r="186" spans="1:18" ht="18" customHeight="1">
      <c r="A186" s="85"/>
      <c r="B186" s="63"/>
      <c r="C186" s="81"/>
      <c r="D186" s="63"/>
      <c r="E186" s="63"/>
      <c r="F186" s="63"/>
      <c r="G186" s="63"/>
      <c r="H186" s="4"/>
      <c r="I186" s="4"/>
      <c r="J186" s="4"/>
      <c r="K186" s="4"/>
      <c r="L186" s="4"/>
      <c r="M186" s="83"/>
      <c r="N186" s="83"/>
      <c r="O186" s="140"/>
      <c r="P186" s="6"/>
      <c r="Q186" s="339"/>
      <c r="R186" s="6"/>
    </row>
    <row r="187" spans="1:18" ht="18" customHeight="1">
      <c r="A187" s="85"/>
      <c r="B187" s="63"/>
      <c r="C187" s="81"/>
      <c r="D187" s="63"/>
      <c r="E187" s="63"/>
      <c r="F187" s="63"/>
      <c r="G187" s="63"/>
      <c r="H187" s="4"/>
      <c r="I187" s="4"/>
      <c r="J187" s="4"/>
      <c r="K187" s="4"/>
      <c r="L187" s="4"/>
      <c r="M187" s="83"/>
      <c r="N187" s="83"/>
      <c r="O187" s="140"/>
      <c r="P187" s="6"/>
      <c r="Q187" s="339"/>
      <c r="R187" s="6"/>
    </row>
    <row r="188" spans="1:18" ht="18" customHeight="1">
      <c r="A188" s="85"/>
      <c r="B188" s="63"/>
      <c r="C188" s="81"/>
      <c r="D188" s="63"/>
      <c r="E188" s="63"/>
      <c r="F188" s="63"/>
      <c r="G188" s="63"/>
      <c r="H188" s="4"/>
      <c r="I188" s="4"/>
      <c r="J188" s="4"/>
      <c r="K188" s="4"/>
      <c r="L188" s="4"/>
      <c r="M188" s="83"/>
      <c r="N188" s="83"/>
      <c r="O188" s="140"/>
      <c r="P188" s="6"/>
      <c r="Q188" s="339"/>
      <c r="R188" s="6"/>
    </row>
    <row r="189" spans="1:18" ht="18" customHeight="1">
      <c r="A189" s="85"/>
      <c r="B189" s="63"/>
      <c r="C189" s="81"/>
      <c r="D189" s="63"/>
      <c r="E189" s="63"/>
      <c r="F189" s="63"/>
      <c r="G189" s="63"/>
      <c r="H189" s="4"/>
      <c r="I189" s="4"/>
      <c r="J189" s="4"/>
      <c r="K189" s="4"/>
      <c r="L189" s="4"/>
      <c r="M189" s="83"/>
      <c r="N189" s="83"/>
      <c r="O189" s="140"/>
      <c r="P189" s="6"/>
      <c r="Q189" s="339"/>
      <c r="R189" s="6"/>
    </row>
    <row r="190" spans="1:18" ht="18" customHeight="1">
      <c r="A190" s="85"/>
      <c r="B190" s="63"/>
      <c r="C190" s="81"/>
      <c r="D190" s="63"/>
      <c r="E190" s="63"/>
      <c r="F190" s="63"/>
      <c r="G190" s="63"/>
      <c r="H190" s="4"/>
      <c r="I190" s="4"/>
      <c r="J190" s="4"/>
      <c r="K190" s="4"/>
      <c r="L190" s="4"/>
      <c r="M190" s="83"/>
      <c r="N190" s="83"/>
      <c r="O190" s="140"/>
      <c r="P190" s="6"/>
      <c r="Q190" s="339"/>
      <c r="R190" s="6"/>
    </row>
    <row r="191" spans="1:18" ht="18" customHeight="1">
      <c r="A191" s="85"/>
      <c r="B191" s="63"/>
      <c r="C191" s="81"/>
      <c r="D191" s="63"/>
      <c r="E191" s="63"/>
      <c r="F191" s="63"/>
      <c r="G191" s="63"/>
      <c r="H191" s="4"/>
      <c r="I191" s="4"/>
      <c r="J191" s="4"/>
      <c r="K191" s="4"/>
      <c r="L191" s="4"/>
      <c r="M191" s="83"/>
      <c r="N191" s="83"/>
      <c r="O191" s="140"/>
      <c r="P191" s="6"/>
      <c r="Q191" s="339"/>
      <c r="R191" s="6"/>
    </row>
    <row r="192" spans="1:18" ht="18" customHeight="1">
      <c r="A192" s="85"/>
      <c r="B192" s="63"/>
      <c r="C192" s="81"/>
      <c r="D192" s="63"/>
      <c r="E192" s="63"/>
      <c r="F192" s="63"/>
      <c r="G192" s="63"/>
      <c r="H192" s="4"/>
      <c r="I192" s="4"/>
      <c r="J192" s="4"/>
      <c r="K192" s="4"/>
      <c r="L192" s="4"/>
      <c r="M192" s="83"/>
      <c r="N192" s="83"/>
      <c r="O192" s="140"/>
      <c r="P192" s="6"/>
      <c r="Q192" s="339"/>
      <c r="R192" s="6"/>
    </row>
    <row r="193" spans="1:18" ht="18" customHeight="1">
      <c r="A193" s="85"/>
      <c r="B193" s="63"/>
      <c r="C193" s="81"/>
      <c r="D193" s="63"/>
      <c r="E193" s="63"/>
      <c r="F193" s="63"/>
      <c r="G193" s="63"/>
      <c r="H193" s="4"/>
      <c r="I193" s="4"/>
      <c r="J193" s="4"/>
      <c r="K193" s="4"/>
      <c r="L193" s="4"/>
      <c r="M193" s="83"/>
      <c r="N193" s="83"/>
      <c r="O193" s="140"/>
      <c r="P193" s="6"/>
      <c r="Q193" s="339"/>
      <c r="R193" s="6"/>
    </row>
    <row r="194" spans="1:18" ht="18" customHeight="1">
      <c r="A194" s="85"/>
      <c r="B194" s="63"/>
      <c r="C194" s="81"/>
      <c r="D194" s="63"/>
      <c r="E194" s="63"/>
      <c r="F194" s="63"/>
      <c r="G194" s="63"/>
      <c r="H194" s="4"/>
      <c r="I194" s="4"/>
      <c r="J194" s="4"/>
      <c r="K194" s="4"/>
      <c r="L194" s="4"/>
      <c r="M194" s="83"/>
      <c r="N194" s="83"/>
      <c r="O194" s="140"/>
      <c r="P194" s="6"/>
      <c r="Q194" s="339"/>
      <c r="R194" s="6"/>
    </row>
    <row r="195" spans="1:18" ht="18" customHeight="1">
      <c r="A195" s="85"/>
      <c r="B195" s="63"/>
      <c r="C195" s="81"/>
      <c r="D195" s="63"/>
      <c r="E195" s="63"/>
      <c r="F195" s="63"/>
      <c r="G195" s="63"/>
      <c r="H195" s="4"/>
      <c r="I195" s="4"/>
      <c r="J195" s="4"/>
      <c r="K195" s="4"/>
      <c r="L195" s="4"/>
      <c r="M195" s="83"/>
      <c r="N195" s="83"/>
      <c r="O195" s="140"/>
      <c r="P195" s="6"/>
      <c r="Q195" s="339"/>
      <c r="R195" s="6"/>
    </row>
    <row r="196" spans="1:18" ht="18" customHeight="1">
      <c r="A196" s="85"/>
      <c r="B196" s="63"/>
      <c r="C196" s="81"/>
      <c r="D196" s="63"/>
      <c r="E196" s="63"/>
      <c r="F196" s="63"/>
      <c r="G196" s="63"/>
      <c r="H196" s="4"/>
      <c r="I196" s="4"/>
      <c r="J196" s="4"/>
      <c r="K196" s="4"/>
      <c r="L196" s="4"/>
      <c r="M196" s="83"/>
      <c r="N196" s="83"/>
      <c r="O196" s="140"/>
      <c r="P196" s="6"/>
      <c r="Q196" s="339"/>
      <c r="R196" s="6"/>
    </row>
    <row r="197" spans="1:18" ht="18" customHeight="1">
      <c r="A197" s="85"/>
      <c r="B197" s="63"/>
      <c r="C197" s="81"/>
      <c r="D197" s="63"/>
      <c r="E197" s="63"/>
      <c r="F197" s="63"/>
      <c r="G197" s="63"/>
      <c r="H197" s="4"/>
      <c r="I197" s="4"/>
      <c r="J197" s="4"/>
      <c r="K197" s="4"/>
      <c r="L197" s="4"/>
      <c r="M197" s="83"/>
      <c r="N197" s="83"/>
      <c r="O197" s="140"/>
      <c r="P197" s="6"/>
      <c r="Q197" s="339"/>
      <c r="R197" s="6"/>
    </row>
    <row r="198" spans="1:18" ht="18" customHeight="1">
      <c r="A198" s="85"/>
      <c r="B198" s="63"/>
      <c r="C198" s="81"/>
      <c r="D198" s="63"/>
      <c r="E198" s="63"/>
      <c r="F198" s="63"/>
      <c r="G198" s="63"/>
      <c r="H198" s="4"/>
      <c r="I198" s="4"/>
      <c r="J198" s="4"/>
      <c r="K198" s="4"/>
      <c r="L198" s="4"/>
      <c r="M198" s="83"/>
      <c r="N198" s="83"/>
      <c r="O198" s="140"/>
      <c r="P198" s="6"/>
      <c r="Q198" s="339"/>
      <c r="R198" s="6"/>
    </row>
    <row r="199" spans="1:18" ht="18" customHeight="1">
      <c r="A199" s="85"/>
      <c r="B199" s="63"/>
      <c r="C199" s="81"/>
      <c r="D199" s="63"/>
      <c r="E199" s="63"/>
      <c r="F199" s="63"/>
      <c r="G199" s="63"/>
      <c r="H199" s="4"/>
      <c r="I199" s="4"/>
      <c r="J199" s="4"/>
      <c r="K199" s="4"/>
      <c r="L199" s="4"/>
      <c r="M199" s="83"/>
      <c r="N199" s="83"/>
      <c r="O199" s="140"/>
      <c r="P199" s="6"/>
      <c r="Q199" s="339"/>
      <c r="R199" s="6"/>
    </row>
    <row r="200" spans="1:18" ht="18" customHeight="1">
      <c r="A200" s="85"/>
      <c r="B200" s="63"/>
      <c r="C200" s="81"/>
      <c r="D200" s="63"/>
      <c r="E200" s="63"/>
      <c r="F200" s="63"/>
      <c r="G200" s="63"/>
      <c r="H200" s="4"/>
      <c r="I200" s="4"/>
      <c r="J200" s="4"/>
      <c r="K200" s="4"/>
      <c r="L200" s="4"/>
      <c r="M200" s="83"/>
      <c r="N200" s="83"/>
      <c r="O200" s="140"/>
      <c r="P200" s="6"/>
      <c r="Q200" s="339"/>
      <c r="R200" s="6"/>
    </row>
    <row r="201" spans="1:18" ht="18" customHeight="1">
      <c r="A201" s="85"/>
      <c r="B201" s="63"/>
      <c r="C201" s="81"/>
      <c r="D201" s="63"/>
      <c r="E201" s="63"/>
      <c r="F201" s="63"/>
      <c r="G201" s="63"/>
      <c r="H201" s="4"/>
      <c r="I201" s="4"/>
      <c r="J201" s="4"/>
      <c r="K201" s="4"/>
      <c r="L201" s="4"/>
      <c r="M201" s="83"/>
      <c r="N201" s="83"/>
      <c r="O201" s="140"/>
      <c r="P201" s="6"/>
      <c r="Q201" s="339"/>
      <c r="R201" s="6"/>
    </row>
    <row r="202" spans="1:18" ht="18" customHeight="1">
      <c r="A202" s="85"/>
      <c r="B202" s="63"/>
      <c r="C202" s="81"/>
      <c r="D202" s="63"/>
      <c r="E202" s="63"/>
      <c r="F202" s="63"/>
      <c r="G202" s="63"/>
      <c r="H202" s="4"/>
      <c r="I202" s="4"/>
      <c r="J202" s="4"/>
      <c r="K202" s="4"/>
      <c r="L202" s="4"/>
      <c r="M202" s="83"/>
      <c r="N202" s="83"/>
      <c r="O202" s="140"/>
      <c r="P202" s="6"/>
      <c r="Q202" s="339"/>
      <c r="R202" s="6"/>
    </row>
    <row r="203" spans="1:18" ht="18" customHeight="1">
      <c r="A203" s="85"/>
      <c r="B203" s="63"/>
      <c r="C203" s="81"/>
      <c r="D203" s="63"/>
      <c r="E203" s="63"/>
      <c r="F203" s="63"/>
      <c r="G203" s="63"/>
      <c r="H203" s="4"/>
      <c r="I203" s="4"/>
      <c r="J203" s="4"/>
      <c r="K203" s="4"/>
      <c r="L203" s="4"/>
      <c r="M203" s="83"/>
      <c r="N203" s="83"/>
      <c r="O203" s="140"/>
      <c r="P203" s="6"/>
      <c r="Q203" s="339"/>
      <c r="R203" s="6"/>
    </row>
    <row r="204" spans="1:18" ht="18" customHeight="1">
      <c r="A204" s="85"/>
      <c r="B204" s="63"/>
      <c r="C204" s="81"/>
      <c r="D204" s="63"/>
      <c r="E204" s="63"/>
      <c r="F204" s="63"/>
      <c r="G204" s="63"/>
      <c r="H204" s="4"/>
      <c r="I204" s="4"/>
      <c r="J204" s="4"/>
      <c r="K204" s="4"/>
      <c r="L204" s="4"/>
      <c r="M204" s="83"/>
      <c r="N204" s="83"/>
      <c r="O204" s="140"/>
      <c r="P204" s="6"/>
      <c r="Q204" s="339"/>
      <c r="R204" s="6"/>
    </row>
    <row r="205" spans="1:18" ht="18" customHeight="1">
      <c r="A205" s="85"/>
      <c r="B205" s="63"/>
      <c r="C205" s="81"/>
      <c r="D205" s="63"/>
      <c r="E205" s="63"/>
      <c r="F205" s="63"/>
      <c r="G205" s="63"/>
      <c r="H205" s="4"/>
      <c r="I205" s="4"/>
      <c r="J205" s="4"/>
      <c r="K205" s="4"/>
      <c r="L205" s="4"/>
      <c r="M205" s="83"/>
      <c r="N205" s="83"/>
      <c r="O205" s="140"/>
      <c r="P205" s="6"/>
      <c r="Q205" s="339"/>
      <c r="R205" s="6"/>
    </row>
    <row r="206" spans="1:18" ht="18" customHeight="1">
      <c r="A206" s="85"/>
      <c r="B206" s="63"/>
      <c r="C206" s="81"/>
      <c r="D206" s="63"/>
      <c r="E206" s="63"/>
      <c r="F206" s="63"/>
      <c r="G206" s="63"/>
      <c r="H206" s="4"/>
      <c r="I206" s="4"/>
      <c r="J206" s="4"/>
      <c r="K206" s="4"/>
      <c r="L206" s="4"/>
      <c r="M206" s="83"/>
      <c r="N206" s="83"/>
      <c r="O206" s="140"/>
      <c r="P206" s="6"/>
      <c r="Q206" s="339"/>
      <c r="R206" s="6"/>
    </row>
    <row r="207" spans="1:18" ht="18" customHeight="1">
      <c r="A207" s="85"/>
      <c r="B207" s="63"/>
      <c r="C207" s="81"/>
      <c r="D207" s="63"/>
      <c r="E207" s="63"/>
      <c r="F207" s="63"/>
      <c r="G207" s="63"/>
      <c r="H207" s="4"/>
      <c r="I207" s="4"/>
      <c r="J207" s="4"/>
      <c r="K207" s="4"/>
      <c r="L207" s="4"/>
      <c r="M207" s="83"/>
      <c r="N207" s="83"/>
      <c r="O207" s="140"/>
      <c r="P207" s="6"/>
      <c r="Q207" s="339"/>
      <c r="R207" s="6"/>
    </row>
    <row r="208" spans="1:18" ht="18" customHeight="1">
      <c r="A208" s="85"/>
      <c r="B208" s="63"/>
      <c r="C208" s="81"/>
      <c r="D208" s="63"/>
      <c r="E208" s="63"/>
      <c r="F208" s="63"/>
      <c r="G208" s="63"/>
      <c r="H208" s="4"/>
      <c r="I208" s="4"/>
      <c r="J208" s="4"/>
      <c r="K208" s="4"/>
      <c r="L208" s="4"/>
      <c r="M208" s="83"/>
      <c r="N208" s="83"/>
      <c r="O208" s="140"/>
      <c r="P208" s="6"/>
      <c r="Q208" s="339"/>
      <c r="R208" s="6"/>
    </row>
    <row r="209" spans="1:18" ht="18" customHeight="1">
      <c r="A209" s="85"/>
      <c r="B209" s="63"/>
      <c r="C209" s="81"/>
      <c r="D209" s="63"/>
      <c r="E209" s="63"/>
      <c r="F209" s="63"/>
      <c r="G209" s="63"/>
      <c r="H209" s="4"/>
      <c r="I209" s="4"/>
      <c r="J209" s="4"/>
      <c r="K209" s="4"/>
      <c r="L209" s="4"/>
      <c r="M209" s="83"/>
      <c r="N209" s="83"/>
      <c r="O209" s="140"/>
      <c r="P209" s="6"/>
      <c r="Q209" s="339"/>
      <c r="R209" s="6"/>
    </row>
    <row r="210" spans="1:18" ht="18" customHeight="1">
      <c r="A210" s="85"/>
      <c r="B210" s="63"/>
      <c r="C210" s="81"/>
      <c r="D210" s="63"/>
      <c r="E210" s="63"/>
      <c r="F210" s="63"/>
      <c r="G210" s="63"/>
      <c r="H210" s="4"/>
      <c r="I210" s="4"/>
      <c r="J210" s="4"/>
      <c r="K210" s="4"/>
      <c r="L210" s="4"/>
      <c r="M210" s="83"/>
      <c r="N210" s="83"/>
      <c r="O210" s="140"/>
      <c r="P210" s="6"/>
      <c r="Q210" s="339"/>
      <c r="R210" s="6"/>
    </row>
    <row r="211" spans="1:18" ht="18" customHeight="1">
      <c r="A211" s="85"/>
      <c r="B211" s="63"/>
      <c r="C211" s="81"/>
      <c r="D211" s="63"/>
      <c r="E211" s="63"/>
      <c r="F211" s="63"/>
      <c r="G211" s="63"/>
      <c r="H211" s="4"/>
      <c r="I211" s="4"/>
      <c r="J211" s="4"/>
      <c r="K211" s="4"/>
      <c r="L211" s="4"/>
      <c r="M211" s="83"/>
      <c r="N211" s="83"/>
      <c r="O211" s="140"/>
      <c r="P211" s="6"/>
      <c r="Q211" s="339"/>
      <c r="R211" s="6"/>
    </row>
    <row r="212" spans="1:18" ht="18" customHeight="1">
      <c r="A212" s="85"/>
      <c r="B212" s="63"/>
      <c r="C212" s="81"/>
      <c r="D212" s="63"/>
      <c r="E212" s="63"/>
      <c r="F212" s="63"/>
      <c r="G212" s="63"/>
      <c r="H212" s="4"/>
      <c r="I212" s="4"/>
      <c r="J212" s="4"/>
      <c r="K212" s="4"/>
      <c r="L212" s="4"/>
      <c r="M212" s="83"/>
      <c r="N212" s="83"/>
      <c r="O212" s="140"/>
      <c r="P212" s="6"/>
      <c r="Q212" s="339"/>
      <c r="R212" s="6"/>
    </row>
    <row r="213" spans="1:18" ht="18" customHeight="1">
      <c r="A213" s="85"/>
      <c r="B213" s="63"/>
      <c r="C213" s="81"/>
      <c r="D213" s="63"/>
      <c r="E213" s="63"/>
      <c r="F213" s="63"/>
      <c r="G213" s="63"/>
      <c r="H213" s="4"/>
      <c r="I213" s="4"/>
      <c r="J213" s="4"/>
      <c r="K213" s="4"/>
      <c r="L213" s="4"/>
      <c r="M213" s="83"/>
      <c r="N213" s="83"/>
      <c r="O213" s="140"/>
      <c r="P213" s="6"/>
      <c r="Q213" s="339"/>
      <c r="R213" s="6"/>
    </row>
    <row r="214" spans="1:18" ht="18" customHeight="1">
      <c r="A214" s="85"/>
      <c r="B214" s="63"/>
      <c r="C214" s="81"/>
      <c r="D214" s="63"/>
      <c r="E214" s="63"/>
      <c r="F214" s="63"/>
      <c r="G214" s="63"/>
      <c r="H214" s="4"/>
      <c r="I214" s="4"/>
      <c r="J214" s="4"/>
      <c r="K214" s="4"/>
      <c r="L214" s="4"/>
      <c r="M214" s="83"/>
      <c r="N214" s="83"/>
      <c r="O214" s="140"/>
      <c r="P214" s="6"/>
      <c r="Q214" s="339"/>
      <c r="R214" s="6"/>
    </row>
    <row r="215" spans="1:18" ht="18" customHeight="1">
      <c r="A215" s="85"/>
      <c r="B215" s="63"/>
      <c r="C215" s="81"/>
      <c r="D215" s="63"/>
      <c r="E215" s="63"/>
      <c r="F215" s="63"/>
      <c r="G215" s="63"/>
      <c r="H215" s="4"/>
      <c r="I215" s="4"/>
      <c r="J215" s="4"/>
      <c r="K215" s="4"/>
      <c r="L215" s="4"/>
      <c r="M215" s="83"/>
      <c r="N215" s="83"/>
      <c r="O215" s="140"/>
      <c r="P215" s="6"/>
      <c r="Q215" s="339"/>
      <c r="R215" s="6"/>
    </row>
    <row r="216" spans="1:18" ht="18" customHeight="1">
      <c r="A216" s="85"/>
      <c r="B216" s="63"/>
      <c r="C216" s="81"/>
      <c r="D216" s="63"/>
      <c r="E216" s="63"/>
      <c r="F216" s="63"/>
      <c r="G216" s="63"/>
      <c r="H216" s="4"/>
      <c r="I216" s="4"/>
      <c r="J216" s="4"/>
      <c r="K216" s="4"/>
      <c r="L216" s="4"/>
      <c r="M216" s="83"/>
      <c r="N216" s="83"/>
      <c r="O216" s="140"/>
      <c r="P216" s="6"/>
      <c r="Q216" s="339"/>
      <c r="R216" s="6"/>
    </row>
    <row r="217" spans="1:18" ht="18" customHeight="1">
      <c r="A217" s="85"/>
      <c r="B217" s="63"/>
      <c r="C217" s="81"/>
      <c r="D217" s="63"/>
      <c r="E217" s="63"/>
      <c r="F217" s="63"/>
      <c r="G217" s="63"/>
      <c r="H217" s="4"/>
      <c r="I217" s="4"/>
      <c r="J217" s="4"/>
      <c r="K217" s="4"/>
      <c r="L217" s="4"/>
      <c r="M217" s="83"/>
      <c r="N217" s="83"/>
      <c r="O217" s="140"/>
      <c r="P217" s="6"/>
      <c r="Q217" s="339"/>
      <c r="R217" s="6"/>
    </row>
    <row r="218" spans="1:18" ht="18" customHeight="1">
      <c r="A218" s="85"/>
      <c r="B218" s="63"/>
      <c r="C218" s="81"/>
      <c r="D218" s="63"/>
      <c r="E218" s="63"/>
      <c r="F218" s="63"/>
      <c r="G218" s="63"/>
      <c r="H218" s="4"/>
      <c r="I218" s="4"/>
      <c r="J218" s="4"/>
      <c r="K218" s="4"/>
      <c r="L218" s="4"/>
      <c r="M218" s="83"/>
      <c r="N218" s="83"/>
      <c r="O218" s="140"/>
      <c r="P218" s="6"/>
      <c r="Q218" s="339"/>
      <c r="R218" s="6"/>
    </row>
    <row r="219" spans="1:18" ht="18" customHeight="1">
      <c r="A219" s="85"/>
      <c r="B219" s="63"/>
      <c r="C219" s="81"/>
      <c r="D219" s="63"/>
      <c r="E219" s="63"/>
      <c r="F219" s="63"/>
      <c r="G219" s="63"/>
      <c r="H219" s="4"/>
      <c r="I219" s="4"/>
      <c r="J219" s="4"/>
      <c r="K219" s="4"/>
      <c r="L219" s="4"/>
      <c r="M219" s="83"/>
      <c r="N219" s="83"/>
      <c r="O219" s="140"/>
      <c r="P219" s="6"/>
      <c r="Q219" s="339"/>
      <c r="R219" s="6"/>
    </row>
    <row r="220" spans="1:18" ht="18" customHeight="1">
      <c r="A220" s="85"/>
      <c r="B220" s="63"/>
      <c r="C220" s="81"/>
      <c r="D220" s="63"/>
      <c r="E220" s="63"/>
      <c r="F220" s="63"/>
      <c r="G220" s="63"/>
      <c r="H220" s="4"/>
      <c r="I220" s="4"/>
      <c r="J220" s="4"/>
      <c r="K220" s="4"/>
      <c r="L220" s="4"/>
      <c r="M220" s="83"/>
      <c r="N220" s="83"/>
      <c r="O220" s="140"/>
      <c r="P220" s="6"/>
      <c r="Q220" s="339"/>
      <c r="R220" s="6"/>
    </row>
    <row r="221" spans="1:18" ht="18" customHeight="1">
      <c r="A221" s="85"/>
      <c r="B221" s="63"/>
      <c r="C221" s="81"/>
      <c r="D221" s="63"/>
      <c r="E221" s="63"/>
      <c r="F221" s="63"/>
      <c r="G221" s="63"/>
      <c r="H221" s="4"/>
      <c r="I221" s="4"/>
      <c r="J221" s="4"/>
      <c r="K221" s="4"/>
      <c r="L221" s="4"/>
      <c r="M221" s="83"/>
      <c r="N221" s="83"/>
      <c r="O221" s="140"/>
      <c r="P221" s="6"/>
      <c r="Q221" s="339"/>
      <c r="R221" s="6"/>
    </row>
    <row r="222" spans="1:18" ht="18" customHeight="1">
      <c r="A222" s="85"/>
      <c r="B222" s="63"/>
      <c r="C222" s="81"/>
      <c r="D222" s="63"/>
      <c r="E222" s="63"/>
      <c r="F222" s="63"/>
      <c r="G222" s="63"/>
      <c r="H222" s="4"/>
      <c r="I222" s="4"/>
      <c r="J222" s="4"/>
      <c r="K222" s="4"/>
      <c r="L222" s="4"/>
      <c r="M222" s="83"/>
      <c r="N222" s="83"/>
      <c r="O222" s="140"/>
      <c r="P222" s="6"/>
      <c r="Q222" s="339"/>
      <c r="R222" s="6"/>
    </row>
    <row r="223" spans="1:18" ht="18" customHeight="1">
      <c r="A223" s="85"/>
      <c r="B223" s="63"/>
      <c r="C223" s="81"/>
      <c r="D223" s="63"/>
      <c r="E223" s="63"/>
      <c r="F223" s="63"/>
      <c r="G223" s="63"/>
      <c r="H223" s="4"/>
      <c r="I223" s="4"/>
      <c r="J223" s="4"/>
      <c r="K223" s="4"/>
      <c r="L223" s="4"/>
      <c r="M223" s="83"/>
      <c r="N223" s="83"/>
      <c r="O223" s="140"/>
      <c r="P223" s="6"/>
      <c r="Q223" s="339"/>
      <c r="R223" s="6"/>
    </row>
    <row r="224" spans="1:18" ht="18" customHeight="1">
      <c r="A224" s="85"/>
      <c r="B224" s="63"/>
      <c r="C224" s="81"/>
      <c r="D224" s="63"/>
      <c r="E224" s="63"/>
      <c r="F224" s="63"/>
      <c r="G224" s="63"/>
      <c r="H224" s="4"/>
      <c r="I224" s="4"/>
      <c r="J224" s="4"/>
      <c r="K224" s="4"/>
      <c r="L224" s="4"/>
      <c r="M224" s="83"/>
      <c r="N224" s="83"/>
      <c r="O224" s="140"/>
      <c r="P224" s="6"/>
      <c r="Q224" s="339"/>
      <c r="R224" s="6"/>
    </row>
    <row r="225" spans="1:18" ht="18" customHeight="1">
      <c r="A225" s="85"/>
      <c r="B225" s="63"/>
      <c r="C225" s="81"/>
      <c r="D225" s="63"/>
      <c r="E225" s="63"/>
      <c r="F225" s="63"/>
      <c r="G225" s="63"/>
      <c r="H225" s="4"/>
      <c r="I225" s="4"/>
      <c r="J225" s="4"/>
      <c r="K225" s="4"/>
      <c r="L225" s="4"/>
      <c r="M225" s="83"/>
      <c r="N225" s="83"/>
      <c r="O225" s="140"/>
      <c r="P225" s="6"/>
      <c r="Q225" s="339"/>
      <c r="R225" s="6"/>
    </row>
    <row r="226" spans="1:18" ht="18" customHeight="1">
      <c r="A226" s="85"/>
      <c r="B226" s="63"/>
      <c r="C226" s="81"/>
      <c r="D226" s="63"/>
      <c r="E226" s="63"/>
      <c r="F226" s="63"/>
      <c r="G226" s="63"/>
      <c r="H226" s="4"/>
      <c r="I226" s="4"/>
      <c r="J226" s="4"/>
      <c r="K226" s="4"/>
      <c r="L226" s="4"/>
      <c r="M226" s="83"/>
      <c r="N226" s="83"/>
      <c r="O226" s="140"/>
      <c r="P226" s="6"/>
      <c r="Q226" s="339"/>
      <c r="R226" s="6"/>
    </row>
    <row r="227" spans="1:18" ht="18" customHeight="1">
      <c r="A227" s="85"/>
      <c r="B227" s="63"/>
      <c r="C227" s="81"/>
      <c r="D227" s="63"/>
      <c r="E227" s="63"/>
      <c r="F227" s="63"/>
      <c r="G227" s="63"/>
      <c r="H227" s="4"/>
      <c r="I227" s="4"/>
      <c r="J227" s="4"/>
      <c r="K227" s="4"/>
      <c r="L227" s="4"/>
      <c r="M227" s="83"/>
      <c r="N227" s="83"/>
      <c r="O227" s="140"/>
      <c r="P227" s="6"/>
      <c r="Q227" s="339"/>
      <c r="R227" s="6"/>
    </row>
    <row r="228" spans="1:18" ht="18" customHeight="1">
      <c r="A228" s="85"/>
      <c r="B228" s="63"/>
      <c r="C228" s="81"/>
      <c r="D228" s="63"/>
      <c r="E228" s="63"/>
      <c r="F228" s="63"/>
      <c r="G228" s="63"/>
      <c r="H228" s="4"/>
      <c r="I228" s="4"/>
      <c r="J228" s="4"/>
      <c r="K228" s="4"/>
      <c r="L228" s="4"/>
      <c r="M228" s="83"/>
      <c r="N228" s="83"/>
      <c r="O228" s="140"/>
      <c r="P228" s="6"/>
      <c r="Q228" s="339"/>
      <c r="R228" s="6"/>
    </row>
    <row r="229" spans="1:18" ht="18" customHeight="1">
      <c r="A229" s="85"/>
      <c r="B229" s="63"/>
      <c r="C229" s="81"/>
      <c r="D229" s="63"/>
      <c r="E229" s="63"/>
      <c r="F229" s="63"/>
      <c r="G229" s="63"/>
      <c r="H229" s="4"/>
      <c r="I229" s="4"/>
      <c r="J229" s="4"/>
      <c r="K229" s="4"/>
      <c r="L229" s="4"/>
      <c r="M229" s="83"/>
      <c r="N229" s="83"/>
      <c r="O229" s="140"/>
      <c r="P229" s="6"/>
      <c r="Q229" s="339"/>
      <c r="R229" s="6"/>
    </row>
    <row r="230" spans="1:18" ht="18" customHeight="1">
      <c r="A230" s="85"/>
      <c r="B230" s="63"/>
      <c r="C230" s="81"/>
      <c r="D230" s="63"/>
      <c r="E230" s="63"/>
      <c r="F230" s="63"/>
      <c r="G230" s="63"/>
      <c r="H230" s="4"/>
      <c r="I230" s="4"/>
      <c r="J230" s="4"/>
      <c r="K230" s="4"/>
      <c r="L230" s="4"/>
      <c r="M230" s="83"/>
      <c r="N230" s="83"/>
      <c r="O230" s="140"/>
      <c r="P230" s="6"/>
      <c r="Q230" s="339"/>
      <c r="R230" s="6"/>
    </row>
    <row r="231" spans="1:18" ht="18" customHeight="1">
      <c r="A231" s="85"/>
      <c r="B231" s="63"/>
      <c r="C231" s="81"/>
      <c r="D231" s="63"/>
      <c r="E231" s="63"/>
      <c r="F231" s="63"/>
      <c r="G231" s="63"/>
      <c r="H231" s="4"/>
      <c r="I231" s="4"/>
      <c r="J231" s="4"/>
      <c r="K231" s="4"/>
      <c r="L231" s="4"/>
      <c r="M231" s="83"/>
      <c r="N231" s="83"/>
      <c r="O231" s="140"/>
      <c r="P231" s="6"/>
      <c r="Q231" s="339"/>
      <c r="R231" s="6"/>
    </row>
    <row r="232" spans="1:18" ht="18" customHeight="1">
      <c r="A232" s="85"/>
      <c r="B232" s="63"/>
      <c r="C232" s="81"/>
      <c r="D232" s="63"/>
      <c r="E232" s="63"/>
      <c r="F232" s="63"/>
      <c r="G232" s="63"/>
      <c r="H232" s="4"/>
      <c r="I232" s="4"/>
      <c r="J232" s="4"/>
      <c r="K232" s="4"/>
      <c r="L232" s="4"/>
      <c r="M232" s="83"/>
      <c r="N232" s="83"/>
      <c r="O232" s="140"/>
      <c r="P232" s="6"/>
      <c r="Q232" s="339"/>
      <c r="R232" s="6"/>
    </row>
    <row r="233" spans="1:18" ht="18" customHeight="1">
      <c r="A233" s="85"/>
      <c r="B233" s="63"/>
      <c r="C233" s="81"/>
      <c r="D233" s="63"/>
      <c r="E233" s="63"/>
      <c r="F233" s="63"/>
      <c r="G233" s="63"/>
      <c r="H233" s="4"/>
      <c r="I233" s="4"/>
      <c r="J233" s="4"/>
      <c r="K233" s="4"/>
      <c r="L233" s="4"/>
      <c r="M233" s="83"/>
      <c r="N233" s="83"/>
      <c r="O233" s="140"/>
      <c r="P233" s="6"/>
      <c r="Q233" s="339"/>
      <c r="R233" s="6"/>
    </row>
    <row r="234" spans="1:18" ht="18" customHeight="1">
      <c r="A234" s="85"/>
      <c r="B234" s="63"/>
      <c r="C234" s="81"/>
      <c r="D234" s="63"/>
      <c r="E234" s="63"/>
      <c r="F234" s="63"/>
      <c r="G234" s="63"/>
      <c r="H234" s="4"/>
      <c r="I234" s="4"/>
      <c r="J234" s="4"/>
      <c r="K234" s="4"/>
      <c r="L234" s="4"/>
      <c r="M234" s="83"/>
      <c r="N234" s="83"/>
      <c r="O234" s="140"/>
      <c r="P234" s="6"/>
      <c r="Q234" s="339"/>
      <c r="R234" s="6"/>
    </row>
    <row r="235" spans="1:18" ht="18" customHeight="1">
      <c r="A235" s="85"/>
      <c r="B235" s="63"/>
      <c r="C235" s="81"/>
      <c r="D235" s="63"/>
      <c r="E235" s="63"/>
      <c r="F235" s="63"/>
      <c r="G235" s="63"/>
      <c r="H235" s="4"/>
      <c r="I235" s="4"/>
      <c r="J235" s="4"/>
      <c r="K235" s="4"/>
      <c r="L235" s="4"/>
      <c r="M235" s="83"/>
      <c r="N235" s="83"/>
      <c r="O235" s="140"/>
      <c r="P235" s="6"/>
      <c r="Q235" s="339"/>
      <c r="R235" s="6"/>
    </row>
    <row r="236" spans="1:18" ht="18" customHeight="1">
      <c r="A236" s="85"/>
      <c r="B236" s="63"/>
      <c r="C236" s="81"/>
      <c r="D236" s="63"/>
      <c r="E236" s="63"/>
      <c r="F236" s="63"/>
      <c r="G236" s="63"/>
      <c r="H236" s="4"/>
      <c r="I236" s="4"/>
      <c r="J236" s="4"/>
      <c r="K236" s="4"/>
      <c r="L236" s="4"/>
      <c r="M236" s="83"/>
      <c r="N236" s="83"/>
      <c r="O236" s="140"/>
      <c r="P236" s="6"/>
      <c r="Q236" s="339"/>
      <c r="R236" s="6"/>
    </row>
    <row r="237" spans="1:18" ht="18" customHeight="1">
      <c r="A237" s="85"/>
      <c r="B237" s="63"/>
      <c r="C237" s="81"/>
      <c r="D237" s="63"/>
      <c r="E237" s="63"/>
      <c r="F237" s="63"/>
      <c r="G237" s="63"/>
      <c r="H237" s="4"/>
      <c r="I237" s="4"/>
      <c r="J237" s="4"/>
      <c r="K237" s="4"/>
      <c r="L237" s="4"/>
      <c r="M237" s="83"/>
      <c r="N237" s="83"/>
      <c r="O237" s="140"/>
      <c r="P237" s="6"/>
      <c r="Q237" s="339"/>
      <c r="R237" s="6"/>
    </row>
    <row r="238" spans="1:18" ht="18" customHeight="1">
      <c r="A238" s="85"/>
      <c r="B238" s="63"/>
      <c r="C238" s="81"/>
      <c r="D238" s="63"/>
      <c r="E238" s="63"/>
      <c r="F238" s="63"/>
      <c r="G238" s="63"/>
      <c r="H238" s="4"/>
      <c r="I238" s="4"/>
      <c r="J238" s="4"/>
      <c r="K238" s="4"/>
      <c r="L238" s="4"/>
      <c r="M238" s="83"/>
      <c r="N238" s="83"/>
      <c r="O238" s="140"/>
      <c r="P238" s="6"/>
      <c r="Q238" s="339"/>
      <c r="R238" s="6"/>
    </row>
    <row r="239" spans="1:18" ht="18" customHeight="1">
      <c r="A239" s="85"/>
      <c r="B239" s="63"/>
      <c r="C239" s="81"/>
      <c r="D239" s="63"/>
      <c r="E239" s="63"/>
      <c r="F239" s="63"/>
      <c r="G239" s="63"/>
      <c r="H239" s="4"/>
      <c r="I239" s="4"/>
      <c r="J239" s="4"/>
      <c r="K239" s="4"/>
      <c r="L239" s="4"/>
      <c r="M239" s="83"/>
      <c r="N239" s="83"/>
      <c r="O239" s="140"/>
      <c r="P239" s="6"/>
      <c r="Q239" s="339"/>
      <c r="R239" s="6"/>
    </row>
    <row r="240" spans="1:18" ht="18" customHeight="1">
      <c r="A240" s="85"/>
      <c r="B240" s="63"/>
      <c r="C240" s="81"/>
      <c r="D240" s="63"/>
      <c r="E240" s="63"/>
      <c r="F240" s="63"/>
      <c r="G240" s="63"/>
      <c r="H240" s="4"/>
      <c r="I240" s="4"/>
      <c r="J240" s="4"/>
      <c r="K240" s="4"/>
      <c r="L240" s="4"/>
      <c r="M240" s="83"/>
      <c r="N240" s="83"/>
      <c r="O240" s="140"/>
      <c r="P240" s="6"/>
      <c r="Q240" s="339"/>
      <c r="R240" s="6"/>
    </row>
    <row r="241" spans="1:18" ht="18" customHeight="1">
      <c r="A241" s="85"/>
      <c r="B241" s="63"/>
      <c r="C241" s="81"/>
      <c r="D241" s="63"/>
      <c r="E241" s="63"/>
      <c r="F241" s="63"/>
      <c r="G241" s="63"/>
      <c r="H241" s="4"/>
      <c r="I241" s="4"/>
      <c r="J241" s="4"/>
      <c r="K241" s="4"/>
      <c r="L241" s="4"/>
      <c r="M241" s="83"/>
      <c r="N241" s="83"/>
      <c r="O241" s="140"/>
      <c r="P241" s="6"/>
      <c r="Q241" s="339"/>
      <c r="R241" s="6"/>
    </row>
    <row r="242" spans="1:18" ht="18" customHeight="1">
      <c r="A242" s="85"/>
      <c r="B242" s="63"/>
      <c r="C242" s="81"/>
      <c r="D242" s="63"/>
      <c r="E242" s="63"/>
      <c r="F242" s="63"/>
      <c r="G242" s="63"/>
      <c r="H242" s="4"/>
      <c r="I242" s="4"/>
      <c r="J242" s="4"/>
      <c r="K242" s="4"/>
      <c r="L242" s="4"/>
      <c r="M242" s="83"/>
      <c r="N242" s="83"/>
      <c r="O242" s="140"/>
      <c r="P242" s="6"/>
      <c r="Q242" s="339"/>
      <c r="R242" s="6"/>
    </row>
    <row r="243" spans="1:18" ht="18" customHeight="1">
      <c r="A243" s="85"/>
      <c r="B243" s="63"/>
      <c r="C243" s="81"/>
      <c r="D243" s="63"/>
      <c r="E243" s="63"/>
      <c r="F243" s="63"/>
      <c r="G243" s="63"/>
      <c r="H243" s="4"/>
      <c r="I243" s="4"/>
      <c r="J243" s="4"/>
      <c r="K243" s="4"/>
      <c r="L243" s="4"/>
      <c r="M243" s="83"/>
      <c r="N243" s="83"/>
      <c r="O243" s="140"/>
      <c r="P243" s="6"/>
      <c r="Q243" s="339"/>
      <c r="R243" s="6"/>
    </row>
    <row r="244" spans="1:18" ht="18" customHeight="1">
      <c r="A244" s="85"/>
      <c r="B244" s="63"/>
      <c r="C244" s="81"/>
      <c r="D244" s="63"/>
      <c r="E244" s="63"/>
      <c r="F244" s="63"/>
      <c r="G244" s="63"/>
      <c r="H244" s="4"/>
      <c r="I244" s="4"/>
      <c r="J244" s="4"/>
      <c r="K244" s="4"/>
      <c r="L244" s="4"/>
      <c r="M244" s="83"/>
      <c r="N244" s="83"/>
      <c r="O244" s="140"/>
      <c r="P244" s="6"/>
      <c r="Q244" s="339"/>
      <c r="R244" s="6"/>
    </row>
    <row r="245" spans="1:18" ht="18" customHeight="1">
      <c r="A245" s="85"/>
      <c r="B245" s="63"/>
      <c r="C245" s="81"/>
      <c r="D245" s="63"/>
      <c r="E245" s="63"/>
      <c r="F245" s="63"/>
      <c r="G245" s="63"/>
      <c r="H245" s="4"/>
      <c r="I245" s="4"/>
      <c r="J245" s="4"/>
      <c r="K245" s="4"/>
      <c r="L245" s="4"/>
      <c r="M245" s="83"/>
      <c r="N245" s="83"/>
      <c r="O245" s="140"/>
      <c r="P245" s="6"/>
      <c r="Q245" s="339"/>
      <c r="R245" s="6"/>
    </row>
    <row r="246" spans="1:18" ht="18" customHeight="1">
      <c r="A246" s="85"/>
      <c r="B246" s="63"/>
      <c r="C246" s="81"/>
      <c r="D246" s="63"/>
      <c r="E246" s="63"/>
      <c r="F246" s="63"/>
      <c r="G246" s="63"/>
      <c r="H246" s="4"/>
      <c r="I246" s="4"/>
      <c r="J246" s="4"/>
      <c r="K246" s="4"/>
      <c r="L246" s="4"/>
      <c r="M246" s="83"/>
      <c r="N246" s="83"/>
      <c r="O246" s="140"/>
      <c r="P246" s="6"/>
      <c r="Q246" s="339"/>
      <c r="R246" s="6"/>
    </row>
    <row r="247" spans="1:18" ht="18" customHeight="1">
      <c r="A247" s="85"/>
      <c r="B247" s="63"/>
      <c r="C247" s="81"/>
      <c r="D247" s="63"/>
      <c r="E247" s="63"/>
      <c r="F247" s="63"/>
      <c r="G247" s="63"/>
      <c r="H247" s="4"/>
      <c r="I247" s="4"/>
      <c r="J247" s="4"/>
      <c r="K247" s="4"/>
      <c r="L247" s="4"/>
      <c r="M247" s="83"/>
      <c r="N247" s="83"/>
      <c r="O247" s="140"/>
      <c r="P247" s="6"/>
      <c r="Q247" s="339"/>
      <c r="R247" s="6"/>
    </row>
    <row r="248" spans="1:18" ht="18" customHeight="1">
      <c r="A248" s="85"/>
      <c r="B248" s="63"/>
      <c r="C248" s="81"/>
      <c r="D248" s="63"/>
      <c r="E248" s="63"/>
      <c r="F248" s="63"/>
      <c r="G248" s="63"/>
      <c r="H248" s="4"/>
      <c r="I248" s="4"/>
      <c r="J248" s="4"/>
      <c r="K248" s="4"/>
      <c r="L248" s="4"/>
      <c r="M248" s="83"/>
      <c r="N248" s="83"/>
      <c r="O248" s="140"/>
      <c r="P248" s="6"/>
      <c r="Q248" s="339"/>
      <c r="R248" s="6"/>
    </row>
    <row r="249" spans="1:18" ht="18" customHeight="1">
      <c r="A249" s="85"/>
      <c r="B249" s="63"/>
      <c r="C249" s="81"/>
      <c r="D249" s="63"/>
      <c r="E249" s="63"/>
      <c r="F249" s="63"/>
      <c r="G249" s="63"/>
      <c r="H249" s="4"/>
      <c r="I249" s="4"/>
      <c r="J249" s="4"/>
      <c r="K249" s="4"/>
      <c r="L249" s="4"/>
      <c r="M249" s="83"/>
      <c r="N249" s="83"/>
      <c r="O249" s="140"/>
      <c r="P249" s="6"/>
      <c r="Q249" s="339"/>
      <c r="R249" s="6"/>
    </row>
    <row r="250" spans="1:18" ht="18" customHeight="1">
      <c r="A250" s="85"/>
      <c r="B250" s="63"/>
      <c r="C250" s="81"/>
      <c r="D250" s="63"/>
      <c r="E250" s="63"/>
      <c r="F250" s="63"/>
      <c r="G250" s="63"/>
      <c r="H250" s="4"/>
      <c r="I250" s="4"/>
      <c r="J250" s="4"/>
      <c r="K250" s="4"/>
      <c r="L250" s="4"/>
      <c r="M250" s="83"/>
      <c r="N250" s="83"/>
      <c r="O250" s="140"/>
      <c r="P250" s="6"/>
      <c r="Q250" s="339"/>
      <c r="R250" s="6"/>
    </row>
    <row r="251" spans="1:18" ht="18" customHeight="1">
      <c r="A251" s="85"/>
      <c r="B251" s="63"/>
      <c r="C251" s="81"/>
      <c r="D251" s="63"/>
      <c r="E251" s="63"/>
      <c r="F251" s="63"/>
      <c r="G251" s="63"/>
      <c r="H251" s="4"/>
      <c r="I251" s="4"/>
      <c r="J251" s="4"/>
      <c r="K251" s="4"/>
      <c r="L251" s="4"/>
      <c r="M251" s="83"/>
      <c r="N251" s="83"/>
      <c r="O251" s="140"/>
      <c r="P251" s="6"/>
      <c r="Q251" s="339"/>
      <c r="R251" s="6"/>
    </row>
    <row r="252" spans="1:18" ht="18" customHeight="1">
      <c r="A252" s="85"/>
      <c r="B252" s="63"/>
      <c r="C252" s="81"/>
      <c r="D252" s="63"/>
      <c r="E252" s="63"/>
      <c r="F252" s="63"/>
      <c r="G252" s="63"/>
      <c r="H252" s="4"/>
      <c r="I252" s="4"/>
      <c r="J252" s="4"/>
      <c r="K252" s="4"/>
      <c r="L252" s="4"/>
      <c r="M252" s="83"/>
      <c r="N252" s="83"/>
      <c r="O252" s="140"/>
      <c r="P252" s="6"/>
      <c r="Q252" s="339"/>
      <c r="R252" s="6"/>
    </row>
    <row r="253" spans="1:18" ht="18" customHeight="1">
      <c r="A253" s="85"/>
      <c r="B253" s="63"/>
      <c r="C253" s="81"/>
      <c r="D253" s="63"/>
      <c r="E253" s="63"/>
      <c r="F253" s="63"/>
      <c r="G253" s="63"/>
      <c r="H253" s="4"/>
      <c r="I253" s="4"/>
      <c r="J253" s="4"/>
      <c r="K253" s="4"/>
      <c r="L253" s="4"/>
      <c r="M253" s="83"/>
      <c r="N253" s="83"/>
      <c r="O253" s="140"/>
      <c r="P253" s="6"/>
      <c r="Q253" s="339"/>
      <c r="R253" s="6"/>
    </row>
    <row r="254" spans="1:18" ht="18" customHeight="1">
      <c r="A254" s="85"/>
      <c r="B254" s="63"/>
      <c r="C254" s="81"/>
      <c r="D254" s="63"/>
      <c r="E254" s="63"/>
      <c r="F254" s="63"/>
      <c r="G254" s="63"/>
      <c r="H254" s="4"/>
      <c r="I254" s="4"/>
      <c r="J254" s="4"/>
      <c r="K254" s="4"/>
      <c r="L254" s="4"/>
      <c r="M254" s="83"/>
      <c r="N254" s="83"/>
      <c r="O254" s="140"/>
      <c r="P254" s="6"/>
      <c r="Q254" s="339"/>
      <c r="R254" s="6"/>
    </row>
    <row r="255" spans="1:18" ht="18" customHeight="1">
      <c r="A255" s="85"/>
      <c r="B255" s="63"/>
      <c r="C255" s="81"/>
      <c r="D255" s="63"/>
      <c r="E255" s="63"/>
      <c r="F255" s="63"/>
      <c r="G255" s="63"/>
      <c r="H255" s="4"/>
      <c r="I255" s="4"/>
      <c r="J255" s="4"/>
      <c r="K255" s="4"/>
      <c r="L255" s="4"/>
      <c r="M255" s="83"/>
      <c r="N255" s="83"/>
      <c r="O255" s="140"/>
      <c r="P255" s="6"/>
      <c r="Q255" s="339"/>
      <c r="R255" s="6"/>
    </row>
    <row r="256" spans="1:18" ht="18" customHeight="1">
      <c r="A256" s="85"/>
      <c r="B256" s="63"/>
      <c r="C256" s="81"/>
      <c r="D256" s="63"/>
      <c r="E256" s="63"/>
      <c r="F256" s="63"/>
      <c r="G256" s="63"/>
      <c r="H256" s="4"/>
      <c r="I256" s="4"/>
      <c r="J256" s="4"/>
      <c r="K256" s="4"/>
      <c r="L256" s="4"/>
      <c r="M256" s="83"/>
      <c r="N256" s="83"/>
      <c r="O256" s="140"/>
      <c r="P256" s="6"/>
      <c r="Q256" s="339"/>
      <c r="R256" s="6"/>
    </row>
    <row r="257" spans="1:18" ht="18" customHeight="1">
      <c r="A257" s="85"/>
      <c r="B257" s="63"/>
      <c r="C257" s="81"/>
      <c r="D257" s="63"/>
      <c r="E257" s="63"/>
      <c r="F257" s="63"/>
      <c r="G257" s="63"/>
      <c r="H257" s="4"/>
      <c r="I257" s="4"/>
      <c r="J257" s="4"/>
      <c r="K257" s="4"/>
      <c r="L257" s="4"/>
      <c r="M257" s="83"/>
      <c r="N257" s="83"/>
      <c r="O257" s="140"/>
      <c r="P257" s="6"/>
      <c r="Q257" s="339"/>
      <c r="R257" s="6"/>
    </row>
    <row r="258" spans="1:18" ht="18" customHeight="1">
      <c r="A258" s="85"/>
      <c r="B258" s="63"/>
      <c r="C258" s="81"/>
      <c r="D258" s="63"/>
      <c r="E258" s="63"/>
      <c r="F258" s="63"/>
      <c r="G258" s="63"/>
      <c r="H258" s="4"/>
      <c r="I258" s="4"/>
      <c r="J258" s="4"/>
      <c r="K258" s="4"/>
      <c r="L258" s="4"/>
      <c r="M258" s="83"/>
      <c r="N258" s="83"/>
      <c r="O258" s="140"/>
      <c r="P258" s="6"/>
      <c r="Q258" s="339"/>
      <c r="R258" s="6"/>
    </row>
    <row r="259" spans="1:18" ht="18" customHeight="1">
      <c r="A259" s="85"/>
      <c r="B259" s="63"/>
      <c r="C259" s="81"/>
      <c r="D259" s="63"/>
      <c r="E259" s="63"/>
      <c r="F259" s="63"/>
      <c r="G259" s="63"/>
      <c r="H259" s="4"/>
      <c r="I259" s="4"/>
      <c r="J259" s="4"/>
      <c r="K259" s="4"/>
      <c r="L259" s="4"/>
      <c r="M259" s="83"/>
      <c r="N259" s="83"/>
      <c r="O259" s="140"/>
      <c r="P259" s="6"/>
      <c r="Q259" s="339"/>
      <c r="R259" s="6"/>
    </row>
    <row r="260" spans="1:18" ht="18" customHeight="1">
      <c r="A260" s="85"/>
      <c r="B260" s="63"/>
      <c r="C260" s="81"/>
      <c r="D260" s="63"/>
      <c r="E260" s="63"/>
      <c r="F260" s="63"/>
      <c r="G260" s="63"/>
      <c r="H260" s="4"/>
      <c r="I260" s="4"/>
      <c r="J260" s="4"/>
      <c r="K260" s="4"/>
      <c r="L260" s="4"/>
      <c r="M260" s="83"/>
      <c r="N260" s="83"/>
      <c r="O260" s="140"/>
      <c r="P260" s="6"/>
      <c r="Q260" s="339"/>
      <c r="R260" s="6"/>
    </row>
    <row r="261" spans="1:18" ht="18" customHeight="1">
      <c r="A261" s="85"/>
      <c r="B261" s="63"/>
      <c r="C261" s="81"/>
      <c r="D261" s="63"/>
      <c r="E261" s="63"/>
      <c r="F261" s="63"/>
      <c r="G261" s="63"/>
      <c r="H261" s="4"/>
      <c r="I261" s="4"/>
      <c r="J261" s="4"/>
      <c r="K261" s="4"/>
      <c r="L261" s="4"/>
      <c r="M261" s="83"/>
      <c r="N261" s="83"/>
      <c r="O261" s="140"/>
      <c r="P261" s="6"/>
      <c r="Q261" s="339"/>
      <c r="R261" s="6"/>
    </row>
    <row r="262" spans="1:18" ht="18" customHeight="1">
      <c r="A262" s="85"/>
      <c r="B262" s="63"/>
      <c r="C262" s="81"/>
      <c r="D262" s="63"/>
      <c r="E262" s="63"/>
      <c r="F262" s="63"/>
      <c r="G262" s="63"/>
      <c r="H262" s="4"/>
      <c r="I262" s="4"/>
      <c r="J262" s="4"/>
      <c r="K262" s="4"/>
      <c r="L262" s="4"/>
      <c r="M262" s="83"/>
      <c r="N262" s="83"/>
      <c r="O262" s="140"/>
      <c r="P262" s="6"/>
      <c r="Q262" s="339"/>
      <c r="R262" s="6"/>
    </row>
    <row r="263" spans="1:18" ht="18" customHeight="1">
      <c r="A263" s="85"/>
      <c r="B263" s="63"/>
      <c r="C263" s="81"/>
      <c r="D263" s="63"/>
      <c r="E263" s="63"/>
      <c r="F263" s="63"/>
      <c r="G263" s="63"/>
      <c r="H263" s="4"/>
      <c r="I263" s="4"/>
      <c r="J263" s="4"/>
      <c r="K263" s="4"/>
      <c r="L263" s="4"/>
      <c r="M263" s="83"/>
      <c r="N263" s="83"/>
      <c r="O263" s="140"/>
      <c r="P263" s="6"/>
      <c r="Q263" s="339"/>
      <c r="R263" s="6"/>
    </row>
    <row r="264" spans="1:18" ht="18" customHeight="1">
      <c r="A264" s="85"/>
      <c r="B264" s="63"/>
      <c r="C264" s="81"/>
      <c r="D264" s="63"/>
      <c r="E264" s="63"/>
      <c r="F264" s="63"/>
      <c r="G264" s="63"/>
      <c r="H264" s="4"/>
      <c r="I264" s="4"/>
      <c r="J264" s="4"/>
      <c r="K264" s="4"/>
      <c r="L264" s="4"/>
      <c r="M264" s="83"/>
      <c r="N264" s="83"/>
      <c r="O264" s="140"/>
      <c r="P264" s="6"/>
      <c r="Q264" s="339"/>
      <c r="R264" s="6"/>
    </row>
    <row r="265" spans="1:18" ht="18" customHeight="1">
      <c r="A265" s="85"/>
      <c r="B265" s="63"/>
      <c r="C265" s="81"/>
      <c r="D265" s="63"/>
      <c r="E265" s="63"/>
      <c r="F265" s="63"/>
      <c r="G265" s="63"/>
      <c r="H265" s="4"/>
      <c r="I265" s="4"/>
      <c r="J265" s="4"/>
      <c r="K265" s="4"/>
      <c r="L265" s="4"/>
      <c r="M265" s="83"/>
      <c r="N265" s="83"/>
      <c r="O265" s="140"/>
      <c r="P265" s="6"/>
      <c r="Q265" s="339"/>
      <c r="R265" s="6"/>
    </row>
    <row r="266" spans="1:18" ht="18" customHeight="1">
      <c r="A266" s="85"/>
      <c r="B266" s="63"/>
      <c r="C266" s="81"/>
      <c r="D266" s="63"/>
      <c r="E266" s="63"/>
      <c r="F266" s="63"/>
      <c r="G266" s="63"/>
      <c r="H266" s="4"/>
      <c r="I266" s="4"/>
      <c r="J266" s="4"/>
      <c r="K266" s="4"/>
      <c r="L266" s="4"/>
      <c r="M266" s="83"/>
      <c r="N266" s="83"/>
      <c r="O266" s="140"/>
      <c r="P266" s="6"/>
      <c r="Q266" s="339"/>
      <c r="R266" s="6"/>
    </row>
    <row r="267" spans="1:18" ht="18" customHeight="1">
      <c r="A267" s="85"/>
      <c r="B267" s="63"/>
      <c r="C267" s="81"/>
      <c r="D267" s="63"/>
      <c r="E267" s="63"/>
      <c r="F267" s="63"/>
      <c r="G267" s="63"/>
      <c r="H267" s="4"/>
      <c r="I267" s="4"/>
      <c r="J267" s="4"/>
      <c r="K267" s="4"/>
      <c r="L267" s="4"/>
      <c r="M267" s="83"/>
      <c r="N267" s="83"/>
      <c r="O267" s="140"/>
      <c r="P267" s="6"/>
      <c r="Q267" s="339"/>
      <c r="R267" s="6"/>
    </row>
    <row r="268" spans="1:18" ht="18" customHeight="1">
      <c r="A268" s="85"/>
      <c r="B268" s="63"/>
      <c r="C268" s="81"/>
      <c r="D268" s="63"/>
      <c r="E268" s="63"/>
      <c r="F268" s="63"/>
      <c r="G268" s="63"/>
      <c r="H268" s="4"/>
      <c r="I268" s="4"/>
      <c r="J268" s="4"/>
      <c r="K268" s="4"/>
      <c r="L268" s="4"/>
      <c r="M268" s="83"/>
      <c r="N268" s="83"/>
      <c r="O268" s="140"/>
      <c r="P268" s="6"/>
      <c r="Q268" s="339"/>
      <c r="R268" s="6"/>
    </row>
    <row r="269" spans="1:18" ht="18" customHeight="1">
      <c r="A269" s="85"/>
      <c r="B269" s="63"/>
      <c r="C269" s="81"/>
      <c r="D269" s="63"/>
      <c r="E269" s="63"/>
      <c r="F269" s="63"/>
      <c r="G269" s="63"/>
      <c r="H269" s="4"/>
      <c r="I269" s="4"/>
      <c r="J269" s="4"/>
      <c r="K269" s="4"/>
      <c r="L269" s="4"/>
      <c r="M269" s="83"/>
      <c r="N269" s="83"/>
      <c r="O269" s="140"/>
      <c r="P269" s="6"/>
      <c r="Q269" s="339"/>
      <c r="R269" s="6"/>
    </row>
    <row r="270" spans="1:18" ht="18" customHeight="1">
      <c r="A270" s="85"/>
      <c r="B270" s="63"/>
      <c r="C270" s="81"/>
      <c r="D270" s="63"/>
      <c r="E270" s="63"/>
      <c r="F270" s="63"/>
      <c r="G270" s="63"/>
      <c r="H270" s="4"/>
      <c r="I270" s="4"/>
      <c r="J270" s="4"/>
      <c r="K270" s="4"/>
      <c r="L270" s="4"/>
      <c r="M270" s="83"/>
      <c r="N270" s="83"/>
      <c r="O270" s="140"/>
      <c r="P270" s="6"/>
      <c r="Q270" s="339"/>
      <c r="R270" s="6"/>
    </row>
    <row r="271" spans="1:18" ht="18" customHeight="1">
      <c r="A271" s="85"/>
      <c r="B271" s="63"/>
      <c r="C271" s="81"/>
      <c r="D271" s="63"/>
      <c r="E271" s="63"/>
      <c r="F271" s="63"/>
      <c r="G271" s="63"/>
      <c r="H271" s="4"/>
      <c r="I271" s="4"/>
      <c r="J271" s="4"/>
      <c r="K271" s="4"/>
      <c r="L271" s="4"/>
      <c r="M271" s="83"/>
      <c r="N271" s="83"/>
      <c r="O271" s="140"/>
      <c r="P271" s="6"/>
      <c r="Q271" s="339"/>
      <c r="R271" s="6"/>
    </row>
    <row r="272" spans="1:18" ht="18" customHeight="1">
      <c r="A272" s="85"/>
      <c r="B272" s="63"/>
      <c r="C272" s="81"/>
      <c r="D272" s="63"/>
      <c r="E272" s="63"/>
      <c r="F272" s="63"/>
      <c r="G272" s="63"/>
      <c r="H272" s="4"/>
      <c r="I272" s="4"/>
      <c r="J272" s="4"/>
      <c r="K272" s="4"/>
      <c r="L272" s="4"/>
      <c r="M272" s="83"/>
      <c r="N272" s="83"/>
      <c r="O272" s="140"/>
      <c r="P272" s="6"/>
      <c r="Q272" s="339"/>
      <c r="R272" s="6"/>
    </row>
    <row r="273" spans="1:18" ht="18" customHeight="1">
      <c r="A273" s="85"/>
      <c r="B273" s="63"/>
      <c r="C273" s="81"/>
      <c r="D273" s="63"/>
      <c r="E273" s="63"/>
      <c r="F273" s="63"/>
      <c r="G273" s="63"/>
      <c r="H273" s="4"/>
      <c r="I273" s="4"/>
      <c r="J273" s="4"/>
      <c r="K273" s="4"/>
      <c r="L273" s="4"/>
      <c r="M273" s="83"/>
      <c r="N273" s="83"/>
      <c r="O273" s="140"/>
      <c r="P273" s="6"/>
      <c r="Q273" s="339"/>
      <c r="R273" s="6"/>
    </row>
    <row r="274" spans="1:18" ht="18" customHeight="1">
      <c r="A274" s="85"/>
      <c r="B274" s="63"/>
      <c r="C274" s="81"/>
      <c r="D274" s="63"/>
      <c r="E274" s="63"/>
      <c r="F274" s="63"/>
      <c r="G274" s="63"/>
      <c r="H274" s="4"/>
      <c r="I274" s="4"/>
      <c r="J274" s="4"/>
      <c r="K274" s="4"/>
      <c r="L274" s="4"/>
      <c r="M274" s="83"/>
      <c r="N274" s="83"/>
      <c r="O274" s="140"/>
      <c r="P274" s="6"/>
      <c r="Q274" s="339"/>
      <c r="R274" s="6"/>
    </row>
    <row r="275" spans="1:18" ht="18" customHeight="1">
      <c r="A275" s="85"/>
      <c r="B275" s="63"/>
      <c r="C275" s="81"/>
      <c r="D275" s="63"/>
      <c r="E275" s="63"/>
      <c r="F275" s="63"/>
      <c r="G275" s="63"/>
      <c r="H275" s="4"/>
      <c r="I275" s="4"/>
      <c r="J275" s="4"/>
      <c r="K275" s="4"/>
      <c r="L275" s="4"/>
      <c r="M275" s="83"/>
      <c r="N275" s="83"/>
      <c r="O275" s="140"/>
      <c r="P275" s="6"/>
      <c r="Q275" s="339"/>
      <c r="R275" s="6"/>
    </row>
    <row r="276" spans="1:18" ht="18" customHeight="1">
      <c r="A276" s="85"/>
      <c r="B276" s="63"/>
      <c r="C276" s="81"/>
      <c r="D276" s="63"/>
      <c r="E276" s="63"/>
      <c r="F276" s="63"/>
      <c r="G276" s="63"/>
      <c r="H276" s="4"/>
      <c r="I276" s="4"/>
      <c r="J276" s="4"/>
      <c r="K276" s="4"/>
      <c r="L276" s="4"/>
      <c r="M276" s="83"/>
      <c r="N276" s="83"/>
      <c r="O276" s="140"/>
      <c r="P276" s="6"/>
      <c r="Q276" s="339"/>
      <c r="R276" s="6"/>
    </row>
    <row r="277" spans="1:18" ht="18" customHeight="1">
      <c r="A277" s="85"/>
      <c r="B277" s="63"/>
      <c r="C277" s="81"/>
      <c r="D277" s="63"/>
      <c r="E277" s="63"/>
      <c r="F277" s="63"/>
      <c r="G277" s="63"/>
      <c r="H277" s="4"/>
      <c r="I277" s="4"/>
      <c r="J277" s="4"/>
      <c r="K277" s="4"/>
      <c r="L277" s="4"/>
      <c r="M277" s="83"/>
      <c r="N277" s="83"/>
      <c r="O277" s="140"/>
      <c r="P277" s="6"/>
      <c r="Q277" s="339"/>
      <c r="R277" s="6"/>
    </row>
    <row r="278" spans="1:18" ht="18" customHeight="1">
      <c r="A278" s="85"/>
      <c r="B278" s="63"/>
      <c r="C278" s="81"/>
      <c r="D278" s="63"/>
      <c r="E278" s="63"/>
      <c r="F278" s="63"/>
      <c r="G278" s="63"/>
      <c r="H278" s="4"/>
      <c r="I278" s="4"/>
      <c r="J278" s="4"/>
      <c r="K278" s="4"/>
      <c r="L278" s="4"/>
      <c r="M278" s="83"/>
      <c r="N278" s="83"/>
      <c r="O278" s="140"/>
      <c r="P278" s="6"/>
      <c r="Q278" s="339"/>
      <c r="R278" s="6"/>
    </row>
    <row r="279" spans="1:18" ht="18" customHeight="1">
      <c r="A279" s="85"/>
      <c r="B279" s="63"/>
      <c r="C279" s="81"/>
      <c r="D279" s="63"/>
      <c r="E279" s="63"/>
      <c r="F279" s="63"/>
      <c r="G279" s="63"/>
      <c r="H279" s="4"/>
      <c r="I279" s="4"/>
      <c r="J279" s="4"/>
      <c r="K279" s="4"/>
      <c r="L279" s="4"/>
      <c r="M279" s="83"/>
      <c r="N279" s="83"/>
      <c r="O279" s="140"/>
      <c r="P279" s="6"/>
      <c r="Q279" s="339"/>
      <c r="R279" s="6"/>
    </row>
    <row r="280" spans="1:18" ht="18" customHeight="1">
      <c r="A280" s="85"/>
      <c r="B280" s="63"/>
      <c r="C280" s="81"/>
      <c r="D280" s="63"/>
      <c r="E280" s="63"/>
      <c r="F280" s="63"/>
      <c r="G280" s="63"/>
      <c r="H280" s="4"/>
      <c r="I280" s="4"/>
      <c r="J280" s="4"/>
      <c r="K280" s="4"/>
      <c r="L280" s="4"/>
      <c r="M280" s="83"/>
      <c r="N280" s="83"/>
      <c r="O280" s="140"/>
      <c r="P280" s="6"/>
      <c r="Q280" s="339"/>
      <c r="R280" s="6"/>
    </row>
    <row r="281" spans="1:18" ht="18" customHeight="1">
      <c r="A281" s="85"/>
      <c r="B281" s="63"/>
      <c r="C281" s="81"/>
      <c r="D281" s="63"/>
      <c r="E281" s="63"/>
      <c r="F281" s="63"/>
      <c r="G281" s="63"/>
      <c r="H281" s="4"/>
      <c r="I281" s="4"/>
      <c r="J281" s="4"/>
      <c r="K281" s="4"/>
      <c r="L281" s="4"/>
      <c r="M281" s="83"/>
      <c r="N281" s="83"/>
      <c r="O281" s="140"/>
      <c r="P281" s="6"/>
      <c r="Q281" s="339"/>
      <c r="R281" s="6"/>
    </row>
    <row r="282" spans="1:18" ht="18" customHeight="1">
      <c r="A282" s="85"/>
      <c r="B282" s="63"/>
      <c r="C282" s="81"/>
      <c r="D282" s="63"/>
      <c r="E282" s="63"/>
      <c r="F282" s="63"/>
      <c r="G282" s="63"/>
      <c r="H282" s="4"/>
      <c r="I282" s="4"/>
      <c r="J282" s="4"/>
      <c r="K282" s="4"/>
      <c r="L282" s="4"/>
      <c r="M282" s="83"/>
      <c r="N282" s="83"/>
      <c r="O282" s="140"/>
      <c r="P282" s="6"/>
      <c r="Q282" s="339"/>
      <c r="R282" s="6"/>
    </row>
    <row r="283" spans="1:18" ht="18" customHeight="1">
      <c r="A283" s="85"/>
      <c r="B283" s="63"/>
      <c r="C283" s="81"/>
      <c r="D283" s="63"/>
      <c r="E283" s="63"/>
      <c r="F283" s="63"/>
      <c r="G283" s="63"/>
      <c r="H283" s="4"/>
      <c r="I283" s="4"/>
      <c r="J283" s="4"/>
      <c r="K283" s="4"/>
      <c r="L283" s="4"/>
      <c r="M283" s="83"/>
      <c r="N283" s="83"/>
      <c r="O283" s="140"/>
      <c r="P283" s="6"/>
      <c r="Q283" s="339"/>
      <c r="R283" s="6"/>
    </row>
    <row r="284" spans="1:18" ht="18" customHeight="1">
      <c r="A284" s="85"/>
      <c r="B284" s="63"/>
      <c r="C284" s="81"/>
      <c r="D284" s="63"/>
      <c r="E284" s="63"/>
      <c r="F284" s="63"/>
      <c r="G284" s="63"/>
      <c r="H284" s="4"/>
      <c r="I284" s="4"/>
      <c r="J284" s="4"/>
      <c r="K284" s="4"/>
      <c r="L284" s="4"/>
      <c r="M284" s="83"/>
      <c r="N284" s="83"/>
      <c r="O284" s="140"/>
      <c r="P284" s="6"/>
      <c r="Q284" s="339"/>
      <c r="R284" s="6"/>
    </row>
    <row r="285" spans="1:18" ht="18" customHeight="1">
      <c r="A285" s="85"/>
      <c r="B285" s="63"/>
      <c r="C285" s="81"/>
      <c r="D285" s="63"/>
      <c r="E285" s="63"/>
      <c r="F285" s="63"/>
      <c r="G285" s="63"/>
      <c r="H285" s="4"/>
      <c r="I285" s="4"/>
      <c r="J285" s="4"/>
      <c r="K285" s="4"/>
      <c r="L285" s="4"/>
      <c r="M285" s="83"/>
      <c r="N285" s="83"/>
      <c r="O285" s="140"/>
      <c r="P285" s="6"/>
      <c r="Q285" s="339"/>
      <c r="R285" s="6"/>
    </row>
    <row r="286" spans="1:18" ht="18" customHeight="1">
      <c r="A286" s="85"/>
      <c r="B286" s="63"/>
      <c r="C286" s="81"/>
      <c r="D286" s="63"/>
      <c r="E286" s="63"/>
      <c r="F286" s="63"/>
      <c r="G286" s="63"/>
      <c r="H286" s="4"/>
      <c r="I286" s="4"/>
      <c r="J286" s="4"/>
      <c r="K286" s="4"/>
      <c r="L286" s="4"/>
      <c r="M286" s="83"/>
      <c r="N286" s="83"/>
      <c r="O286" s="140"/>
      <c r="P286" s="6"/>
      <c r="Q286" s="339"/>
      <c r="R286" s="6"/>
    </row>
    <row r="287" spans="1:18" ht="18" customHeight="1">
      <c r="A287" s="85"/>
      <c r="B287" s="63"/>
      <c r="C287" s="81"/>
      <c r="D287" s="63"/>
      <c r="E287" s="63"/>
      <c r="F287" s="63"/>
      <c r="G287" s="63"/>
      <c r="H287" s="4"/>
      <c r="I287" s="4"/>
      <c r="J287" s="4"/>
      <c r="K287" s="4"/>
      <c r="L287" s="4"/>
      <c r="M287" s="83"/>
      <c r="N287" s="83"/>
      <c r="O287" s="140"/>
      <c r="P287" s="6"/>
      <c r="Q287" s="339"/>
      <c r="R287" s="6"/>
    </row>
    <row r="288" spans="1:18" ht="18" customHeight="1">
      <c r="A288" s="85"/>
      <c r="B288" s="63"/>
      <c r="C288" s="81"/>
      <c r="D288" s="63"/>
      <c r="E288" s="63"/>
      <c r="F288" s="63"/>
      <c r="G288" s="63"/>
      <c r="H288" s="4"/>
      <c r="I288" s="4"/>
      <c r="J288" s="4"/>
      <c r="K288" s="4"/>
      <c r="L288" s="4"/>
      <c r="M288" s="83"/>
      <c r="N288" s="83"/>
      <c r="O288" s="140"/>
      <c r="P288" s="6"/>
      <c r="Q288" s="339"/>
      <c r="R288" s="6"/>
    </row>
    <row r="289" spans="1:18" ht="18" customHeight="1">
      <c r="A289" s="85"/>
      <c r="B289" s="63"/>
      <c r="C289" s="81"/>
      <c r="D289" s="63"/>
      <c r="E289" s="63"/>
      <c r="F289" s="63"/>
      <c r="G289" s="63"/>
      <c r="H289" s="4"/>
      <c r="I289" s="4"/>
      <c r="J289" s="4"/>
      <c r="K289" s="4"/>
      <c r="L289" s="4"/>
      <c r="M289" s="83"/>
      <c r="N289" s="83"/>
      <c r="O289" s="140"/>
      <c r="P289" s="6"/>
      <c r="Q289" s="339"/>
      <c r="R289" s="6"/>
    </row>
    <row r="290" spans="1:18" ht="18" customHeight="1">
      <c r="A290" s="85"/>
      <c r="B290" s="63"/>
      <c r="C290" s="81"/>
      <c r="D290" s="63"/>
      <c r="E290" s="63"/>
      <c r="F290" s="63"/>
      <c r="G290" s="63"/>
      <c r="H290" s="4"/>
      <c r="I290" s="4"/>
      <c r="J290" s="4"/>
      <c r="K290" s="4"/>
      <c r="L290" s="4"/>
      <c r="M290" s="83"/>
      <c r="N290" s="83"/>
      <c r="O290" s="140"/>
      <c r="P290" s="6"/>
      <c r="Q290" s="339"/>
      <c r="R290" s="6"/>
    </row>
    <row r="291" spans="1:18" ht="18" customHeight="1">
      <c r="A291" s="85"/>
      <c r="B291" s="63"/>
      <c r="C291" s="81"/>
      <c r="D291" s="63"/>
      <c r="E291" s="63"/>
      <c r="F291" s="63"/>
      <c r="G291" s="63"/>
      <c r="H291" s="4"/>
      <c r="I291" s="4"/>
      <c r="J291" s="4"/>
      <c r="K291" s="4"/>
      <c r="L291" s="4"/>
      <c r="M291" s="83"/>
      <c r="N291" s="83"/>
      <c r="O291" s="140"/>
      <c r="P291" s="6"/>
      <c r="Q291" s="339"/>
      <c r="R291" s="6"/>
    </row>
    <row r="292" spans="1:18" ht="18" customHeight="1">
      <c r="A292" s="85"/>
      <c r="B292" s="63"/>
      <c r="C292" s="81"/>
      <c r="D292" s="63"/>
      <c r="E292" s="63"/>
      <c r="F292" s="63"/>
      <c r="G292" s="63"/>
      <c r="H292" s="4"/>
      <c r="I292" s="4"/>
      <c r="J292" s="4"/>
      <c r="K292" s="4"/>
      <c r="L292" s="4"/>
      <c r="M292" s="83"/>
      <c r="N292" s="83"/>
      <c r="O292" s="140"/>
      <c r="P292" s="6"/>
      <c r="Q292" s="339"/>
      <c r="R292" s="6"/>
    </row>
    <row r="293" spans="1:18" ht="18" customHeight="1">
      <c r="A293" s="85"/>
      <c r="B293" s="63"/>
      <c r="C293" s="81"/>
      <c r="D293" s="63"/>
      <c r="E293" s="63"/>
      <c r="F293" s="63"/>
      <c r="G293" s="63"/>
      <c r="H293" s="4"/>
      <c r="I293" s="4"/>
      <c r="J293" s="4"/>
      <c r="K293" s="4"/>
      <c r="L293" s="4"/>
      <c r="M293" s="83"/>
      <c r="N293" s="83"/>
      <c r="O293" s="140"/>
      <c r="P293" s="6"/>
      <c r="Q293" s="339"/>
      <c r="R293" s="6"/>
    </row>
    <row r="294" spans="1:18" ht="18" customHeight="1">
      <c r="A294" s="85"/>
      <c r="B294" s="63"/>
      <c r="C294" s="81"/>
      <c r="D294" s="63"/>
      <c r="E294" s="63"/>
      <c r="F294" s="63"/>
      <c r="G294" s="63"/>
      <c r="H294" s="4"/>
      <c r="I294" s="4"/>
      <c r="J294" s="4"/>
      <c r="K294" s="4"/>
      <c r="L294" s="4"/>
      <c r="M294" s="83"/>
      <c r="N294" s="83"/>
      <c r="O294" s="140"/>
      <c r="P294" s="6"/>
      <c r="Q294" s="339"/>
      <c r="R294" s="6"/>
    </row>
    <row r="295" spans="1:18" ht="18" customHeight="1">
      <c r="A295" s="85"/>
      <c r="B295" s="63"/>
      <c r="C295" s="81"/>
      <c r="D295" s="63"/>
      <c r="E295" s="63"/>
      <c r="F295" s="63"/>
      <c r="G295" s="63"/>
      <c r="H295" s="4"/>
      <c r="I295" s="4"/>
      <c r="J295" s="4"/>
      <c r="K295" s="4"/>
      <c r="L295" s="4"/>
      <c r="M295" s="83"/>
      <c r="N295" s="83"/>
      <c r="O295" s="140"/>
      <c r="P295" s="6"/>
      <c r="Q295" s="339"/>
      <c r="R295" s="6"/>
    </row>
    <row r="296" spans="1:18" ht="18" customHeight="1">
      <c r="A296" s="85"/>
      <c r="B296" s="63"/>
      <c r="C296" s="81"/>
      <c r="D296" s="63"/>
      <c r="E296" s="63"/>
      <c r="F296" s="63"/>
      <c r="G296" s="63"/>
      <c r="H296" s="4"/>
      <c r="I296" s="4"/>
      <c r="J296" s="4"/>
      <c r="K296" s="4"/>
      <c r="L296" s="4"/>
      <c r="M296" s="83"/>
      <c r="N296" s="83"/>
      <c r="O296" s="140"/>
      <c r="P296" s="6"/>
      <c r="Q296" s="339"/>
      <c r="R296" s="6"/>
    </row>
    <row r="297" spans="1:18" ht="18" customHeight="1">
      <c r="A297" s="85"/>
      <c r="B297" s="63"/>
      <c r="C297" s="81"/>
      <c r="D297" s="63"/>
      <c r="E297" s="63"/>
      <c r="F297" s="63"/>
      <c r="G297" s="63"/>
      <c r="H297" s="4"/>
      <c r="I297" s="4"/>
      <c r="J297" s="4"/>
      <c r="K297" s="4"/>
      <c r="L297" s="4"/>
      <c r="M297" s="83"/>
      <c r="N297" s="83"/>
      <c r="O297" s="140"/>
      <c r="P297" s="6"/>
      <c r="Q297" s="339"/>
      <c r="R297" s="6"/>
    </row>
  </sheetData>
  <sortState ref="B78:Q99">
    <sortCondition ref="D78:D99"/>
  </sortState>
  <mergeCells count="15">
    <mergeCell ref="G14:G15"/>
    <mergeCell ref="Q14:Q15"/>
    <mergeCell ref="A1:C1"/>
    <mergeCell ref="M14:M15"/>
    <mergeCell ref="C14:D15"/>
    <mergeCell ref="A14:A15"/>
    <mergeCell ref="B14:B15"/>
    <mergeCell ref="E14:E15"/>
    <mergeCell ref="F14:F15"/>
    <mergeCell ref="A3:P3"/>
    <mergeCell ref="A4:P4"/>
    <mergeCell ref="N14:N15"/>
    <mergeCell ref="P14:P15"/>
    <mergeCell ref="O14:O15"/>
    <mergeCell ref="N9:Q10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outlinePr summaryBelow="0" summaryRight="0"/>
  </sheetPr>
  <dimension ref="A1:AD802"/>
  <sheetViews>
    <sheetView zoomScaleNormal="100" workbookViewId="0">
      <selection activeCell="J18" sqref="J18"/>
    </sheetView>
  </sheetViews>
  <sheetFormatPr defaultColWidth="11.33203125" defaultRowHeight="15" customHeight="1"/>
  <cols>
    <col min="1" max="1" width="6.88671875" customWidth="1"/>
    <col min="2" max="2" width="5.33203125" customWidth="1"/>
    <col min="3" max="3" width="4.109375" customWidth="1"/>
    <col min="4" max="4" width="12.6640625" customWidth="1"/>
    <col min="5" max="5" width="17" customWidth="1"/>
    <col min="6" max="6" width="7" style="183" customWidth="1"/>
    <col min="7" max="7" width="5.44140625" customWidth="1"/>
    <col min="8" max="8" width="9.109375" hidden="1" customWidth="1"/>
    <col min="9" max="9" width="10.5546875" style="383" customWidth="1"/>
    <col min="10" max="10" width="9.33203125" style="628" customWidth="1"/>
    <col min="11" max="11" width="5.44140625" customWidth="1"/>
    <col min="12" max="12" width="4.44140625" customWidth="1"/>
    <col min="13" max="13" width="4.5546875" customWidth="1"/>
    <col min="14" max="14" width="4.33203125" customWidth="1"/>
    <col min="15" max="15" width="4.109375" customWidth="1"/>
    <col min="16" max="16" width="4.88671875" customWidth="1"/>
    <col min="17" max="17" width="12.6640625" customWidth="1"/>
    <col min="18" max="18" width="6" style="159" customWidth="1"/>
    <col min="19" max="19" width="20.44140625" customWidth="1"/>
    <col min="20" max="20" width="4" customWidth="1"/>
    <col min="21" max="21" width="8.88671875" customWidth="1"/>
    <col min="22" max="22" width="17" customWidth="1"/>
    <col min="23" max="30" width="8.88671875" customWidth="1"/>
  </cols>
  <sheetData>
    <row r="1" spans="1:30" s="376" customFormat="1" ht="15.75" customHeight="1">
      <c r="A1" s="492" t="s">
        <v>0</v>
      </c>
      <c r="B1" s="492"/>
      <c r="C1" s="492"/>
      <c r="D1" s="1"/>
      <c r="E1" s="173"/>
      <c r="F1" s="472"/>
      <c r="G1" s="174"/>
      <c r="H1" s="173"/>
      <c r="I1" s="175"/>
      <c r="J1" s="173"/>
      <c r="K1" s="173"/>
      <c r="L1" s="173"/>
      <c r="M1" s="173"/>
      <c r="N1" s="173"/>
      <c r="O1" s="173"/>
      <c r="P1" s="173"/>
      <c r="Q1" s="173"/>
      <c r="U1" s="179"/>
      <c r="V1" s="179"/>
      <c r="W1" s="179"/>
      <c r="X1" s="179"/>
      <c r="Y1" s="179"/>
      <c r="Z1" s="179"/>
      <c r="AA1" s="179"/>
      <c r="AB1" s="179"/>
      <c r="AC1" s="179"/>
      <c r="AD1" s="179"/>
    </row>
    <row r="2" spans="1:30" ht="16.5" customHeight="1">
      <c r="A2" s="253" t="s">
        <v>1</v>
      </c>
      <c r="B2" s="8"/>
      <c r="C2" s="8"/>
      <c r="D2" s="8"/>
      <c r="E2" s="6"/>
      <c r="F2" s="377"/>
      <c r="G2" s="117"/>
      <c r="H2" s="6"/>
      <c r="I2" s="160"/>
      <c r="J2" s="6"/>
      <c r="K2" s="6"/>
      <c r="L2" s="6"/>
      <c r="M2" s="6"/>
      <c r="N2" s="2"/>
      <c r="O2" s="2"/>
      <c r="P2" s="2"/>
      <c r="Q2" s="2"/>
      <c r="R2" s="176" t="s">
        <v>8</v>
      </c>
      <c r="S2" s="177" t="s">
        <v>98</v>
      </c>
      <c r="T2" s="178" t="s">
        <v>99</v>
      </c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9.5" customHeight="1">
      <c r="A3" s="712" t="s">
        <v>144</v>
      </c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711"/>
      <c r="R3" s="166">
        <v>1</v>
      </c>
      <c r="S3" s="168" t="s">
        <v>100</v>
      </c>
      <c r="T3" s="118">
        <v>20</v>
      </c>
      <c r="U3" s="11"/>
      <c r="V3" s="12"/>
      <c r="W3" s="12"/>
      <c r="X3" s="12"/>
      <c r="Y3" s="12"/>
      <c r="Z3" s="12"/>
      <c r="AA3" s="12"/>
      <c r="AB3" s="12"/>
      <c r="AC3" s="12"/>
      <c r="AD3" s="12"/>
    </row>
    <row r="4" spans="1:30" ht="17.25" customHeight="1">
      <c r="A4" s="713" t="s">
        <v>142</v>
      </c>
      <c r="B4" s="711"/>
      <c r="C4" s="711"/>
      <c r="D4" s="711"/>
      <c r="E4" s="711"/>
      <c r="F4" s="711"/>
      <c r="G4" s="711"/>
      <c r="H4" s="711"/>
      <c r="I4" s="711"/>
      <c r="J4" s="711"/>
      <c r="K4" s="711"/>
      <c r="L4" s="711"/>
      <c r="M4" s="711"/>
      <c r="N4" s="711"/>
      <c r="O4" s="711"/>
      <c r="P4" s="711"/>
      <c r="Q4" s="711"/>
      <c r="R4" s="167">
        <v>2</v>
      </c>
      <c r="S4" s="168" t="s">
        <v>101</v>
      </c>
      <c r="T4" s="118">
        <v>20</v>
      </c>
      <c r="U4" s="14"/>
      <c r="V4" s="15"/>
      <c r="W4" s="15"/>
      <c r="X4" s="15"/>
      <c r="Y4" s="15"/>
      <c r="Z4" s="15"/>
      <c r="AA4" s="15"/>
      <c r="AB4" s="15"/>
      <c r="AC4" s="15"/>
      <c r="AD4" s="15"/>
    </row>
    <row r="5" spans="1:30" ht="15" customHeight="1">
      <c r="A5" s="451" t="s">
        <v>3</v>
      </c>
      <c r="B5" s="371"/>
      <c r="C5" s="371"/>
      <c r="D5" s="371"/>
      <c r="E5" s="371"/>
      <c r="F5" s="119"/>
      <c r="G5" s="119"/>
      <c r="H5" s="371"/>
      <c r="I5" s="161"/>
      <c r="J5" s="626"/>
      <c r="K5" s="371"/>
      <c r="L5" s="371"/>
      <c r="M5" s="371"/>
      <c r="N5" s="371"/>
      <c r="O5" s="371"/>
      <c r="P5" s="371"/>
      <c r="Q5" s="5"/>
      <c r="R5" s="167">
        <v>3</v>
      </c>
      <c r="S5" s="168" t="s">
        <v>102</v>
      </c>
      <c r="T5" s="118">
        <v>20</v>
      </c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370" t="s">
        <v>4</v>
      </c>
      <c r="B6" s="5"/>
      <c r="C6" s="5"/>
      <c r="D6" s="5"/>
      <c r="E6" s="3"/>
      <c r="F6" s="473"/>
      <c r="G6" s="120"/>
      <c r="H6" s="3"/>
      <c r="I6" s="162"/>
      <c r="J6" s="740" t="s">
        <v>140</v>
      </c>
      <c r="K6" s="740"/>
      <c r="L6" s="740"/>
      <c r="M6" s="740"/>
      <c r="N6" s="740"/>
      <c r="O6" s="740"/>
      <c r="P6" s="740"/>
      <c r="Q6" s="5"/>
      <c r="R6" s="167">
        <v>4</v>
      </c>
      <c r="S6" s="168" t="s">
        <v>103</v>
      </c>
      <c r="T6" s="118">
        <v>20</v>
      </c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customHeight="1">
      <c r="A7" s="370" t="s">
        <v>5</v>
      </c>
      <c r="B7" s="5"/>
      <c r="C7" s="5"/>
      <c r="D7" s="5"/>
      <c r="E7" s="3"/>
      <c r="F7" s="473"/>
      <c r="G7" s="120"/>
      <c r="H7" s="3"/>
      <c r="I7" s="162"/>
      <c r="J7" s="740"/>
      <c r="K7" s="740"/>
      <c r="L7" s="740"/>
      <c r="M7" s="740"/>
      <c r="N7" s="740"/>
      <c r="O7" s="740"/>
      <c r="P7" s="740"/>
      <c r="Q7" s="5"/>
      <c r="R7" s="167">
        <v>5</v>
      </c>
      <c r="S7" s="168" t="s">
        <v>104</v>
      </c>
      <c r="T7" s="122">
        <v>20</v>
      </c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customHeight="1">
      <c r="A8" s="371" t="s">
        <v>6</v>
      </c>
      <c r="B8" s="20"/>
      <c r="C8" s="20"/>
      <c r="D8" s="20"/>
      <c r="E8" s="20"/>
      <c r="F8" s="378"/>
      <c r="G8" s="123"/>
      <c r="H8" s="20"/>
      <c r="I8" s="163"/>
      <c r="J8" s="5"/>
      <c r="K8" s="20"/>
      <c r="L8" s="20"/>
      <c r="M8" s="20"/>
      <c r="N8" s="20"/>
      <c r="O8" s="20"/>
      <c r="P8" s="20"/>
      <c r="Q8" s="20"/>
      <c r="R8" s="167"/>
      <c r="S8" s="168"/>
      <c r="T8" s="118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.75" customHeight="1">
      <c r="A9" s="370" t="s">
        <v>141</v>
      </c>
      <c r="B9" s="20"/>
      <c r="C9" s="20"/>
      <c r="D9" s="20"/>
      <c r="E9" s="20"/>
      <c r="F9" s="378"/>
      <c r="G9" s="123"/>
      <c r="H9" s="20"/>
      <c r="I9" s="163"/>
      <c r="J9" s="5"/>
      <c r="K9" s="20">
        <f ca="1">RANDBETWEEN(1,9)</f>
        <v>8</v>
      </c>
      <c r="L9" s="20"/>
      <c r="M9" s="20"/>
      <c r="N9" s="20"/>
      <c r="O9" s="20"/>
      <c r="P9" s="20"/>
      <c r="Q9" s="19"/>
      <c r="R9" s="167"/>
      <c r="S9" s="168"/>
      <c r="T9" s="118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5.75" customHeight="1">
      <c r="A10" s="370" t="s">
        <v>7</v>
      </c>
      <c r="B10" s="371"/>
      <c r="C10" s="371"/>
      <c r="D10" s="371"/>
      <c r="E10" s="371"/>
      <c r="F10" s="119"/>
      <c r="G10" s="119"/>
      <c r="H10" s="371"/>
      <c r="I10" s="161"/>
      <c r="J10" s="626"/>
      <c r="K10" s="371"/>
      <c r="L10" s="371"/>
      <c r="M10" s="371"/>
      <c r="N10" s="371"/>
      <c r="O10" s="371"/>
      <c r="P10" s="371"/>
      <c r="Q10" s="19"/>
      <c r="R10" s="169"/>
      <c r="S10" s="379"/>
      <c r="T10" s="124">
        <f>SUM(T3:T8)</f>
        <v>100</v>
      </c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5.75" customHeight="1">
      <c r="A11" s="125" t="s">
        <v>84</v>
      </c>
      <c r="B11" s="125"/>
      <c r="C11" s="95" t="s">
        <v>105</v>
      </c>
      <c r="D11" s="95"/>
      <c r="E11" s="371"/>
      <c r="F11" s="119"/>
      <c r="G11" s="119"/>
      <c r="H11" s="371"/>
      <c r="I11" s="161"/>
      <c r="J11" s="626"/>
      <c r="K11" s="371"/>
      <c r="L11" s="371"/>
      <c r="M11" s="371"/>
      <c r="N11" s="371"/>
      <c r="O11" s="371"/>
      <c r="P11" s="371"/>
      <c r="Q11" s="371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5.25" customHeight="1">
      <c r="A12" s="5"/>
      <c r="B12" s="126"/>
      <c r="C12" s="22"/>
      <c r="D12" s="128"/>
      <c r="E12" s="22"/>
      <c r="F12" s="380"/>
      <c r="G12" s="22"/>
      <c r="H12" s="22"/>
      <c r="I12" s="164"/>
      <c r="J12" s="627"/>
      <c r="K12" s="130"/>
      <c r="L12" s="130"/>
      <c r="M12" s="130"/>
      <c r="N12" s="130"/>
      <c r="O12" s="130"/>
      <c r="P12" s="130"/>
      <c r="Q12" s="130"/>
      <c r="R12" s="3"/>
      <c r="S12" s="3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4.25" customHeight="1">
      <c r="A13" s="848" t="s">
        <v>106</v>
      </c>
      <c r="B13" s="848" t="s">
        <v>107</v>
      </c>
      <c r="C13" s="848" t="s">
        <v>108</v>
      </c>
      <c r="D13" s="850" t="s">
        <v>109</v>
      </c>
      <c r="E13" s="851" t="s">
        <v>110</v>
      </c>
      <c r="F13" s="852"/>
      <c r="G13" s="850" t="s">
        <v>111</v>
      </c>
      <c r="H13" s="849" t="s">
        <v>112</v>
      </c>
      <c r="I13" s="849" t="s">
        <v>113</v>
      </c>
      <c r="J13" s="849" t="s">
        <v>114</v>
      </c>
      <c r="K13" s="849" t="s">
        <v>115</v>
      </c>
      <c r="L13" s="846" t="s">
        <v>116</v>
      </c>
      <c r="M13" s="847"/>
      <c r="N13" s="847"/>
      <c r="O13" s="847"/>
      <c r="P13" s="847"/>
      <c r="Q13" s="849" t="s">
        <v>50</v>
      </c>
      <c r="R13" s="843" t="s">
        <v>117</v>
      </c>
      <c r="S13" s="840" t="s">
        <v>118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.75" customHeight="1">
      <c r="A14" s="824"/>
      <c r="B14" s="824"/>
      <c r="C14" s="824"/>
      <c r="D14" s="824"/>
      <c r="E14" s="853"/>
      <c r="F14" s="854"/>
      <c r="G14" s="857"/>
      <c r="H14" s="824"/>
      <c r="I14" s="857"/>
      <c r="J14" s="825"/>
      <c r="K14" s="825"/>
      <c r="L14" s="533">
        <v>1</v>
      </c>
      <c r="M14" s="533">
        <v>2</v>
      </c>
      <c r="N14" s="533">
        <v>3</v>
      </c>
      <c r="O14" s="533">
        <v>4</v>
      </c>
      <c r="P14" s="533">
        <v>5</v>
      </c>
      <c r="Q14" s="824"/>
      <c r="R14" s="844"/>
      <c r="S14" s="84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35.25" customHeight="1">
      <c r="A15" s="826"/>
      <c r="B15" s="826"/>
      <c r="C15" s="826"/>
      <c r="D15" s="826"/>
      <c r="E15" s="855"/>
      <c r="F15" s="856"/>
      <c r="G15" s="858"/>
      <c r="H15" s="826"/>
      <c r="I15" s="858"/>
      <c r="J15" s="131" t="s">
        <v>119</v>
      </c>
      <c r="K15" s="131" t="s">
        <v>120</v>
      </c>
      <c r="L15" s="132">
        <v>0.2</v>
      </c>
      <c r="M15" s="132">
        <v>0.2</v>
      </c>
      <c r="N15" s="132">
        <v>0.2</v>
      </c>
      <c r="O15" s="132">
        <v>0.2</v>
      </c>
      <c r="P15" s="132">
        <v>0.2</v>
      </c>
      <c r="Q15" s="534" t="s">
        <v>121</v>
      </c>
      <c r="R15" s="845"/>
      <c r="S15" s="84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5.75" customHeight="1">
      <c r="A16" s="800" t="s">
        <v>29</v>
      </c>
      <c r="B16" s="859">
        <v>1</v>
      </c>
      <c r="C16" s="29">
        <v>1</v>
      </c>
      <c r="D16" s="31"/>
      <c r="E16" s="381"/>
      <c r="F16" s="474"/>
      <c r="G16" s="321"/>
      <c r="H16" s="827"/>
      <c r="I16" s="818"/>
      <c r="J16" s="133">
        <v>1</v>
      </c>
      <c r="K16" s="823"/>
      <c r="L16" s="823"/>
      <c r="M16" s="823"/>
      <c r="N16" s="823"/>
      <c r="O16" s="823"/>
      <c r="P16" s="823"/>
      <c r="Q16" s="134">
        <f>J16*($K$16*0.1+($L$16*0.2+$M$16*0.2+$N$16*0.2+$O$16*0.2+$P$16*0.2)*0.9)</f>
        <v>0</v>
      </c>
      <c r="R16" s="189"/>
      <c r="S16" s="816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6.5" customHeight="1">
      <c r="A17" s="801"/>
      <c r="B17" s="860"/>
      <c r="C17" s="46">
        <v>2</v>
      </c>
      <c r="D17" s="47"/>
      <c r="E17" s="382"/>
      <c r="F17" s="475"/>
      <c r="G17" s="322"/>
      <c r="H17" s="822"/>
      <c r="I17" s="819"/>
      <c r="J17" s="135">
        <v>1</v>
      </c>
      <c r="K17" s="824"/>
      <c r="L17" s="824"/>
      <c r="M17" s="824"/>
      <c r="N17" s="824"/>
      <c r="O17" s="824"/>
      <c r="P17" s="824"/>
      <c r="Q17" s="205">
        <f t="shared" ref="Q17:Q21" si="0">J17*($K$16*0.1+($L$16*0.2+$M$16*0.2+$N$16*0.2+$O$16*0.2+$P$16*0.2)*0.9)</f>
        <v>0</v>
      </c>
      <c r="R17" s="206"/>
      <c r="S17" s="816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.75" customHeight="1">
      <c r="A18" s="801"/>
      <c r="B18" s="860"/>
      <c r="C18" s="46">
        <v>3</v>
      </c>
      <c r="D18" s="47"/>
      <c r="E18" s="382"/>
      <c r="F18" s="475"/>
      <c r="G18" s="322"/>
      <c r="H18" s="822"/>
      <c r="I18" s="819"/>
      <c r="J18" s="135">
        <v>1</v>
      </c>
      <c r="K18" s="824"/>
      <c r="L18" s="824"/>
      <c r="M18" s="824"/>
      <c r="N18" s="824"/>
      <c r="O18" s="824"/>
      <c r="P18" s="824"/>
      <c r="Q18" s="205">
        <f t="shared" si="0"/>
        <v>0</v>
      </c>
      <c r="R18" s="206"/>
      <c r="S18" s="816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.75" customHeight="1">
      <c r="A19" s="801"/>
      <c r="B19" s="860"/>
      <c r="C19" s="46">
        <v>4</v>
      </c>
      <c r="D19" s="47"/>
      <c r="E19" s="382"/>
      <c r="F19" s="475"/>
      <c r="G19" s="322"/>
      <c r="H19" s="822"/>
      <c r="I19" s="819"/>
      <c r="J19" s="135">
        <v>1</v>
      </c>
      <c r="K19" s="824"/>
      <c r="L19" s="824"/>
      <c r="M19" s="824"/>
      <c r="N19" s="824"/>
      <c r="O19" s="824"/>
      <c r="P19" s="824"/>
      <c r="Q19" s="205">
        <f t="shared" si="0"/>
        <v>0</v>
      </c>
      <c r="R19" s="206"/>
      <c r="S19" s="816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6.5" customHeight="1">
      <c r="A20" s="801"/>
      <c r="B20" s="860"/>
      <c r="C20" s="46">
        <v>5</v>
      </c>
      <c r="D20" s="47"/>
      <c r="E20" s="382"/>
      <c r="F20" s="475"/>
      <c r="G20" s="322"/>
      <c r="H20" s="822"/>
      <c r="I20" s="819"/>
      <c r="J20" s="135">
        <v>1</v>
      </c>
      <c r="K20" s="824"/>
      <c r="L20" s="824"/>
      <c r="M20" s="824"/>
      <c r="N20" s="824"/>
      <c r="O20" s="824"/>
      <c r="P20" s="824"/>
      <c r="Q20" s="205">
        <f t="shared" si="0"/>
        <v>0</v>
      </c>
      <c r="R20" s="206"/>
      <c r="S20" s="816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5.75" customHeight="1">
      <c r="A21" s="801"/>
      <c r="B21" s="860"/>
      <c r="C21" s="56">
        <v>6</v>
      </c>
      <c r="D21" s="170"/>
      <c r="E21" s="171"/>
      <c r="F21" s="476"/>
      <c r="G21" s="323"/>
      <c r="H21" s="828"/>
      <c r="I21" s="820"/>
      <c r="J21" s="136">
        <v>1</v>
      </c>
      <c r="K21" s="826"/>
      <c r="L21" s="826"/>
      <c r="M21" s="826"/>
      <c r="N21" s="826"/>
      <c r="O21" s="826"/>
      <c r="P21" s="826"/>
      <c r="Q21" s="207">
        <f t="shared" si="0"/>
        <v>0</v>
      </c>
      <c r="R21" s="208"/>
      <c r="S21" s="817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5.75" customHeight="1">
      <c r="A22" s="801"/>
      <c r="B22" s="859">
        <v>2</v>
      </c>
      <c r="C22" s="29">
        <v>1</v>
      </c>
      <c r="D22" s="31"/>
      <c r="E22" s="381"/>
      <c r="F22" s="474"/>
      <c r="G22" s="321"/>
      <c r="H22" s="827"/>
      <c r="I22" s="818"/>
      <c r="J22" s="133">
        <v>1</v>
      </c>
      <c r="K22" s="823"/>
      <c r="L22" s="823"/>
      <c r="M22" s="823"/>
      <c r="N22" s="823"/>
      <c r="O22" s="823"/>
      <c r="P22" s="823"/>
      <c r="Q22" s="134">
        <f>J22*($K$22*0.1+($L$22*0.2+$M$22*0.2+$N$22*0.2+$O$22*0.2+$P$22*0.2)*0.9)</f>
        <v>0</v>
      </c>
      <c r="R22" s="189"/>
      <c r="S22" s="816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customHeight="1">
      <c r="A23" s="801"/>
      <c r="B23" s="860"/>
      <c r="C23" s="46">
        <v>2</v>
      </c>
      <c r="D23" s="47"/>
      <c r="E23" s="382"/>
      <c r="F23" s="475"/>
      <c r="G23" s="322"/>
      <c r="H23" s="822"/>
      <c r="I23" s="819"/>
      <c r="J23" s="135">
        <v>1</v>
      </c>
      <c r="K23" s="824"/>
      <c r="L23" s="824"/>
      <c r="M23" s="824"/>
      <c r="N23" s="824"/>
      <c r="O23" s="824"/>
      <c r="P23" s="824"/>
      <c r="Q23" s="205">
        <f t="shared" ref="Q23:Q27" si="1">J23*($K$22*0.1+($L$22*0.2+$M$22*0.2+$N$22*0.2+$O$22*0.2+$P$22*0.2)*0.9)</f>
        <v>0</v>
      </c>
      <c r="R23" s="206"/>
      <c r="S23" s="816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5.75" customHeight="1">
      <c r="A24" s="801"/>
      <c r="B24" s="860"/>
      <c r="C24" s="46">
        <v>3</v>
      </c>
      <c r="D24" s="47"/>
      <c r="E24" s="382"/>
      <c r="F24" s="475"/>
      <c r="G24" s="322"/>
      <c r="H24" s="822"/>
      <c r="I24" s="819"/>
      <c r="J24" s="135">
        <v>1</v>
      </c>
      <c r="K24" s="824"/>
      <c r="L24" s="824"/>
      <c r="M24" s="824"/>
      <c r="N24" s="824"/>
      <c r="O24" s="824"/>
      <c r="P24" s="824"/>
      <c r="Q24" s="205">
        <f t="shared" si="1"/>
        <v>0</v>
      </c>
      <c r="R24" s="206"/>
      <c r="S24" s="816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5.75" customHeight="1">
      <c r="A25" s="801"/>
      <c r="B25" s="860"/>
      <c r="C25" s="46">
        <v>4</v>
      </c>
      <c r="D25" s="47"/>
      <c r="E25" s="382"/>
      <c r="F25" s="475"/>
      <c r="G25" s="322"/>
      <c r="H25" s="822"/>
      <c r="I25" s="819"/>
      <c r="J25" s="135">
        <v>1</v>
      </c>
      <c r="K25" s="824"/>
      <c r="L25" s="824"/>
      <c r="M25" s="824"/>
      <c r="N25" s="824"/>
      <c r="O25" s="824"/>
      <c r="P25" s="824"/>
      <c r="Q25" s="205">
        <f t="shared" si="1"/>
        <v>0</v>
      </c>
      <c r="R25" s="206"/>
      <c r="S25" s="816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5.75" customHeight="1">
      <c r="A26" s="801"/>
      <c r="B26" s="860"/>
      <c r="C26" s="46">
        <v>5</v>
      </c>
      <c r="D26" s="47"/>
      <c r="E26" s="382"/>
      <c r="F26" s="475"/>
      <c r="G26" s="322"/>
      <c r="H26" s="822"/>
      <c r="I26" s="819"/>
      <c r="J26" s="135">
        <v>1</v>
      </c>
      <c r="K26" s="824"/>
      <c r="L26" s="824"/>
      <c r="M26" s="824"/>
      <c r="N26" s="824"/>
      <c r="O26" s="824"/>
      <c r="P26" s="824"/>
      <c r="Q26" s="205">
        <f t="shared" si="1"/>
        <v>0</v>
      </c>
      <c r="R26" s="206"/>
      <c r="S26" s="816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.75" customHeight="1">
      <c r="A27" s="801"/>
      <c r="B27" s="860"/>
      <c r="C27" s="57">
        <v>6</v>
      </c>
      <c r="D27" s="170"/>
      <c r="E27" s="171"/>
      <c r="F27" s="476"/>
      <c r="G27" s="324"/>
      <c r="H27" s="828"/>
      <c r="I27" s="820"/>
      <c r="J27" s="137">
        <v>1</v>
      </c>
      <c r="K27" s="824"/>
      <c r="L27" s="824"/>
      <c r="M27" s="824"/>
      <c r="N27" s="824"/>
      <c r="O27" s="824"/>
      <c r="P27" s="824"/>
      <c r="Q27" s="207">
        <f t="shared" si="1"/>
        <v>0</v>
      </c>
      <c r="R27" s="208"/>
      <c r="S27" s="81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.75" customHeight="1">
      <c r="A28" s="801"/>
      <c r="B28" s="859">
        <v>3</v>
      </c>
      <c r="C28" s="58">
        <v>1</v>
      </c>
      <c r="D28" s="31"/>
      <c r="E28" s="381"/>
      <c r="F28" s="474"/>
      <c r="G28" s="325"/>
      <c r="H28" s="821"/>
      <c r="I28" s="818"/>
      <c r="J28" s="201">
        <v>1</v>
      </c>
      <c r="K28" s="823"/>
      <c r="L28" s="823"/>
      <c r="M28" s="823"/>
      <c r="N28" s="823"/>
      <c r="O28" s="823"/>
      <c r="P28" s="823"/>
      <c r="Q28" s="134">
        <f>J28*($K$28*0.1+($L$28*0.2+$M$28*0.2+$N$28*0.2+$O$28*0.2+$P$28*0.2)*0.9)</f>
        <v>0</v>
      </c>
      <c r="R28" s="189"/>
      <c r="S28" s="816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.75" customHeight="1">
      <c r="A29" s="801"/>
      <c r="B29" s="860"/>
      <c r="C29" s="46">
        <v>2</v>
      </c>
      <c r="D29" s="47"/>
      <c r="E29" s="382"/>
      <c r="F29" s="475"/>
      <c r="G29" s="322"/>
      <c r="H29" s="822"/>
      <c r="I29" s="819"/>
      <c r="J29" s="135">
        <v>1</v>
      </c>
      <c r="K29" s="824"/>
      <c r="L29" s="824"/>
      <c r="M29" s="824"/>
      <c r="N29" s="824"/>
      <c r="O29" s="824"/>
      <c r="P29" s="824"/>
      <c r="Q29" s="205">
        <f t="shared" ref="Q29:Q33" si="2">J29*($K$28*0.1+($L$28*0.2+$M$28*0.2+$N$28*0.2+$O$28*0.2+$P$28*0.2)*0.9)</f>
        <v>0</v>
      </c>
      <c r="R29" s="206"/>
      <c r="S29" s="816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.75" customHeight="1">
      <c r="A30" s="801"/>
      <c r="B30" s="860"/>
      <c r="C30" s="46">
        <v>3</v>
      </c>
      <c r="D30" s="47"/>
      <c r="E30" s="382"/>
      <c r="F30" s="475"/>
      <c r="G30" s="322"/>
      <c r="H30" s="822"/>
      <c r="I30" s="819"/>
      <c r="J30" s="135">
        <v>1</v>
      </c>
      <c r="K30" s="824"/>
      <c r="L30" s="824"/>
      <c r="M30" s="824"/>
      <c r="N30" s="824"/>
      <c r="O30" s="824"/>
      <c r="P30" s="824"/>
      <c r="Q30" s="205">
        <f t="shared" si="2"/>
        <v>0</v>
      </c>
      <c r="R30" s="206"/>
      <c r="S30" s="816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5.75" customHeight="1">
      <c r="A31" s="801"/>
      <c r="B31" s="860"/>
      <c r="C31" s="46">
        <v>4</v>
      </c>
      <c r="D31" s="47"/>
      <c r="E31" s="382"/>
      <c r="F31" s="475"/>
      <c r="G31" s="322"/>
      <c r="H31" s="822"/>
      <c r="I31" s="819"/>
      <c r="J31" s="135">
        <v>1</v>
      </c>
      <c r="K31" s="824"/>
      <c r="L31" s="824"/>
      <c r="M31" s="824"/>
      <c r="N31" s="824"/>
      <c r="O31" s="824"/>
      <c r="P31" s="824"/>
      <c r="Q31" s="205">
        <f t="shared" si="2"/>
        <v>0</v>
      </c>
      <c r="R31" s="206"/>
      <c r="S31" s="816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5.75" customHeight="1">
      <c r="A32" s="801"/>
      <c r="B32" s="860"/>
      <c r="C32" s="46">
        <v>5</v>
      </c>
      <c r="D32" s="47"/>
      <c r="E32" s="382"/>
      <c r="F32" s="475"/>
      <c r="G32" s="322"/>
      <c r="H32" s="822"/>
      <c r="I32" s="819"/>
      <c r="J32" s="135">
        <v>1</v>
      </c>
      <c r="K32" s="824"/>
      <c r="L32" s="824"/>
      <c r="M32" s="824"/>
      <c r="N32" s="824"/>
      <c r="O32" s="824"/>
      <c r="P32" s="824"/>
      <c r="Q32" s="205">
        <f t="shared" si="2"/>
        <v>0</v>
      </c>
      <c r="R32" s="206"/>
      <c r="S32" s="816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.75" customHeight="1">
      <c r="A33" s="801"/>
      <c r="B33" s="860"/>
      <c r="C33" s="56">
        <v>6</v>
      </c>
      <c r="D33" s="170"/>
      <c r="E33" s="171"/>
      <c r="F33" s="476"/>
      <c r="G33" s="326"/>
      <c r="H33" s="822"/>
      <c r="I33" s="820"/>
      <c r="J33" s="136">
        <v>1</v>
      </c>
      <c r="K33" s="825"/>
      <c r="L33" s="825"/>
      <c r="M33" s="825"/>
      <c r="N33" s="825"/>
      <c r="O33" s="824"/>
      <c r="P33" s="825"/>
      <c r="Q33" s="207">
        <f t="shared" si="2"/>
        <v>0</v>
      </c>
      <c r="R33" s="208"/>
      <c r="S33" s="817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.75" customHeight="1">
      <c r="A34" s="801"/>
      <c r="B34" s="859">
        <v>4</v>
      </c>
      <c r="C34" s="29">
        <v>1</v>
      </c>
      <c r="D34" s="31"/>
      <c r="E34" s="381"/>
      <c r="F34" s="474"/>
      <c r="G34" s="321"/>
      <c r="H34" s="827"/>
      <c r="I34" s="818"/>
      <c r="J34" s="133">
        <v>1</v>
      </c>
      <c r="K34" s="823"/>
      <c r="L34" s="823"/>
      <c r="M34" s="823"/>
      <c r="N34" s="823"/>
      <c r="O34" s="823"/>
      <c r="P34" s="823"/>
      <c r="Q34" s="134">
        <f>J34*($K$34*0.1+($L$34*0.2+$M$34*0.2+$N$34*0.2+$O$34*0.2+$P$34*0.2)*0.9)</f>
        <v>0</v>
      </c>
      <c r="R34" s="189"/>
      <c r="S34" s="816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.75" customHeight="1">
      <c r="A35" s="801"/>
      <c r="B35" s="860"/>
      <c r="C35" s="46">
        <v>2</v>
      </c>
      <c r="D35" s="47"/>
      <c r="E35" s="382"/>
      <c r="F35" s="475"/>
      <c r="G35" s="322"/>
      <c r="H35" s="822"/>
      <c r="I35" s="819"/>
      <c r="J35" s="135">
        <v>1</v>
      </c>
      <c r="K35" s="824"/>
      <c r="L35" s="824"/>
      <c r="M35" s="824"/>
      <c r="N35" s="824"/>
      <c r="O35" s="824"/>
      <c r="P35" s="824"/>
      <c r="Q35" s="205">
        <f t="shared" ref="Q35:Q39" si="3">J35*($K$34*0.1+($L$34*0.2+$M$34*0.2+$N$34*0.2+$O$34*0.2+$P$34*0.2)*0.9)</f>
        <v>0</v>
      </c>
      <c r="R35" s="206"/>
      <c r="S35" s="816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.75" customHeight="1">
      <c r="A36" s="801"/>
      <c r="B36" s="860"/>
      <c r="C36" s="46">
        <v>3</v>
      </c>
      <c r="D36" s="47"/>
      <c r="E36" s="382"/>
      <c r="F36" s="475"/>
      <c r="G36" s="322"/>
      <c r="H36" s="822"/>
      <c r="I36" s="819"/>
      <c r="J36" s="135">
        <v>1</v>
      </c>
      <c r="K36" s="824"/>
      <c r="L36" s="824"/>
      <c r="M36" s="824"/>
      <c r="N36" s="824"/>
      <c r="O36" s="824"/>
      <c r="P36" s="824"/>
      <c r="Q36" s="205">
        <f t="shared" si="3"/>
        <v>0</v>
      </c>
      <c r="R36" s="206"/>
      <c r="S36" s="816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5.75" customHeight="1">
      <c r="A37" s="801"/>
      <c r="B37" s="860"/>
      <c r="C37" s="46">
        <v>4</v>
      </c>
      <c r="D37" s="47"/>
      <c r="E37" s="382"/>
      <c r="F37" s="475"/>
      <c r="G37" s="322"/>
      <c r="H37" s="822"/>
      <c r="I37" s="819"/>
      <c r="J37" s="135">
        <v>1</v>
      </c>
      <c r="K37" s="824"/>
      <c r="L37" s="824"/>
      <c r="M37" s="824"/>
      <c r="N37" s="824"/>
      <c r="O37" s="824"/>
      <c r="P37" s="824"/>
      <c r="Q37" s="205">
        <f t="shared" si="3"/>
        <v>0</v>
      </c>
      <c r="R37" s="206"/>
      <c r="S37" s="816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5.75" customHeight="1">
      <c r="A38" s="801"/>
      <c r="B38" s="860"/>
      <c r="C38" s="46">
        <v>5</v>
      </c>
      <c r="D38" s="47"/>
      <c r="E38" s="382"/>
      <c r="F38" s="475"/>
      <c r="G38" s="322"/>
      <c r="H38" s="822"/>
      <c r="I38" s="819"/>
      <c r="J38" s="135">
        <v>1</v>
      </c>
      <c r="K38" s="824"/>
      <c r="L38" s="824"/>
      <c r="M38" s="824"/>
      <c r="N38" s="824"/>
      <c r="O38" s="824"/>
      <c r="P38" s="824"/>
      <c r="Q38" s="205">
        <f t="shared" si="3"/>
        <v>0</v>
      </c>
      <c r="R38" s="206"/>
      <c r="S38" s="816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5.75" customHeight="1">
      <c r="A39" s="801"/>
      <c r="B39" s="860"/>
      <c r="C39" s="57">
        <v>6</v>
      </c>
      <c r="D39" s="170"/>
      <c r="E39" s="171"/>
      <c r="F39" s="476"/>
      <c r="G39" s="324"/>
      <c r="H39" s="828"/>
      <c r="I39" s="820"/>
      <c r="J39" s="137">
        <v>1</v>
      </c>
      <c r="K39" s="825"/>
      <c r="L39" s="825"/>
      <c r="M39" s="825"/>
      <c r="N39" s="825"/>
      <c r="O39" s="825"/>
      <c r="P39" s="825"/>
      <c r="Q39" s="207">
        <f t="shared" si="3"/>
        <v>0</v>
      </c>
      <c r="R39" s="208"/>
      <c r="S39" s="816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5.75" customHeight="1">
      <c r="A40" s="801"/>
      <c r="B40" s="859">
        <v>5</v>
      </c>
      <c r="C40" s="58">
        <v>1</v>
      </c>
      <c r="D40" s="31"/>
      <c r="E40" s="381"/>
      <c r="F40" s="474"/>
      <c r="G40" s="325"/>
      <c r="H40" s="821"/>
      <c r="I40" s="818"/>
      <c r="J40" s="201">
        <v>1</v>
      </c>
      <c r="K40" s="823"/>
      <c r="L40" s="823"/>
      <c r="M40" s="823"/>
      <c r="N40" s="823"/>
      <c r="O40" s="823"/>
      <c r="P40" s="823"/>
      <c r="Q40" s="134">
        <f>J40*($K$40*0.1+($L$40*0.2+$M$40*0.2+$N$40*0.2+$O$40*0.2+$P$40*0.2)*0.9)</f>
        <v>0</v>
      </c>
      <c r="R40" s="189"/>
      <c r="S40" s="816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5.75" customHeight="1">
      <c r="A41" s="801"/>
      <c r="B41" s="860"/>
      <c r="C41" s="46">
        <v>2</v>
      </c>
      <c r="D41" s="47"/>
      <c r="E41" s="382"/>
      <c r="F41" s="475"/>
      <c r="G41" s="322"/>
      <c r="H41" s="822"/>
      <c r="I41" s="819"/>
      <c r="J41" s="135">
        <v>1</v>
      </c>
      <c r="K41" s="824"/>
      <c r="L41" s="824"/>
      <c r="M41" s="824"/>
      <c r="N41" s="824"/>
      <c r="O41" s="824"/>
      <c r="P41" s="824"/>
      <c r="Q41" s="205">
        <f t="shared" ref="Q41:Q45" si="4">J41*($K$40*0.1+($L$40*0.2+$M$40*0.2+$N$40*0.2+$O$40*0.2+$P$40*0.2)*0.9)</f>
        <v>0</v>
      </c>
      <c r="R41" s="206"/>
      <c r="S41" s="816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801"/>
      <c r="B42" s="860"/>
      <c r="C42" s="46">
        <v>3</v>
      </c>
      <c r="D42" s="47"/>
      <c r="E42" s="382"/>
      <c r="F42" s="475"/>
      <c r="G42" s="322"/>
      <c r="H42" s="822"/>
      <c r="I42" s="819"/>
      <c r="J42" s="135">
        <v>1</v>
      </c>
      <c r="K42" s="824"/>
      <c r="L42" s="824"/>
      <c r="M42" s="824"/>
      <c r="N42" s="824"/>
      <c r="O42" s="824"/>
      <c r="P42" s="824"/>
      <c r="Q42" s="205">
        <f t="shared" si="4"/>
        <v>0</v>
      </c>
      <c r="R42" s="206"/>
      <c r="S42" s="816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5.75" customHeight="1">
      <c r="A43" s="801"/>
      <c r="B43" s="860"/>
      <c r="C43" s="46">
        <v>4</v>
      </c>
      <c r="D43" s="47"/>
      <c r="E43" s="382"/>
      <c r="F43" s="475"/>
      <c r="G43" s="322"/>
      <c r="H43" s="822"/>
      <c r="I43" s="819"/>
      <c r="J43" s="135">
        <v>1</v>
      </c>
      <c r="K43" s="824"/>
      <c r="L43" s="824"/>
      <c r="M43" s="824"/>
      <c r="N43" s="824"/>
      <c r="O43" s="824"/>
      <c r="P43" s="824"/>
      <c r="Q43" s="205">
        <f t="shared" si="4"/>
        <v>0</v>
      </c>
      <c r="R43" s="206"/>
      <c r="S43" s="816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5.75" customHeight="1">
      <c r="A44" s="801"/>
      <c r="B44" s="860"/>
      <c r="C44" s="46">
        <v>5</v>
      </c>
      <c r="D44" s="47"/>
      <c r="E44" s="382"/>
      <c r="F44" s="475"/>
      <c r="G44" s="322"/>
      <c r="H44" s="822"/>
      <c r="I44" s="819"/>
      <c r="J44" s="135">
        <v>1</v>
      </c>
      <c r="K44" s="824"/>
      <c r="L44" s="824"/>
      <c r="M44" s="824"/>
      <c r="N44" s="824"/>
      <c r="O44" s="824"/>
      <c r="P44" s="824"/>
      <c r="Q44" s="205">
        <f t="shared" si="4"/>
        <v>0</v>
      </c>
      <c r="R44" s="206"/>
      <c r="S44" s="816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5.75" customHeight="1">
      <c r="A45" s="801"/>
      <c r="B45" s="861"/>
      <c r="C45" s="57">
        <v>6</v>
      </c>
      <c r="D45" s="47"/>
      <c r="E45" s="382"/>
      <c r="F45" s="475"/>
      <c r="G45" s="324"/>
      <c r="H45" s="828"/>
      <c r="I45" s="820"/>
      <c r="J45" s="137">
        <v>1</v>
      </c>
      <c r="K45" s="826"/>
      <c r="L45" s="826"/>
      <c r="M45" s="826"/>
      <c r="N45" s="826"/>
      <c r="O45" s="826"/>
      <c r="P45" s="826"/>
      <c r="Q45" s="207">
        <f t="shared" si="4"/>
        <v>0</v>
      </c>
      <c r="R45" s="208"/>
      <c r="S45" s="817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5.75" customHeight="1">
      <c r="A46" s="802" t="s">
        <v>30</v>
      </c>
      <c r="B46" s="829">
        <v>1</v>
      </c>
      <c r="C46" s="415">
        <v>1</v>
      </c>
      <c r="D46" s="396"/>
      <c r="E46" s="397"/>
      <c r="F46" s="477"/>
      <c r="G46" s="416"/>
      <c r="H46" s="832"/>
      <c r="I46" s="818"/>
      <c r="J46" s="417">
        <v>1</v>
      </c>
      <c r="K46" s="835"/>
      <c r="L46" s="835"/>
      <c r="M46" s="835"/>
      <c r="N46" s="835"/>
      <c r="O46" s="835"/>
      <c r="P46" s="835"/>
      <c r="Q46" s="400">
        <f>J46*($K$46*0.1+($L$46*0.2+$M$46*0.2+$N$46*0.2+$O$46*0.2+$P$46*0.2)*0.9)</f>
        <v>0</v>
      </c>
      <c r="R46" s="189"/>
      <c r="S46" s="816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5.75" customHeight="1">
      <c r="A47" s="802"/>
      <c r="B47" s="830"/>
      <c r="C47" s="401">
        <v>2</v>
      </c>
      <c r="D47" s="402"/>
      <c r="E47" s="403"/>
      <c r="F47" s="478"/>
      <c r="G47" s="404"/>
      <c r="H47" s="833"/>
      <c r="I47" s="819"/>
      <c r="J47" s="405">
        <v>1</v>
      </c>
      <c r="K47" s="836"/>
      <c r="L47" s="836"/>
      <c r="M47" s="836"/>
      <c r="N47" s="836"/>
      <c r="O47" s="836"/>
      <c r="P47" s="836"/>
      <c r="Q47" s="406">
        <f t="shared" ref="Q47:Q51" si="5">J47*($K$46*0.1+($L$46*0.2+$M$46*0.2+$N$46*0.2+$O$46*0.2+$P$46*0.2)*0.9)</f>
        <v>0</v>
      </c>
      <c r="R47" s="206"/>
      <c r="S47" s="816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5.75" customHeight="1">
      <c r="A48" s="802"/>
      <c r="B48" s="830"/>
      <c r="C48" s="401">
        <v>3</v>
      </c>
      <c r="D48" s="402"/>
      <c r="E48" s="403"/>
      <c r="F48" s="478"/>
      <c r="G48" s="404"/>
      <c r="H48" s="833"/>
      <c r="I48" s="819"/>
      <c r="J48" s="405">
        <v>1</v>
      </c>
      <c r="K48" s="836"/>
      <c r="L48" s="836"/>
      <c r="M48" s="836"/>
      <c r="N48" s="836"/>
      <c r="O48" s="836"/>
      <c r="P48" s="836"/>
      <c r="Q48" s="406">
        <f t="shared" si="5"/>
        <v>0</v>
      </c>
      <c r="R48" s="206"/>
      <c r="S48" s="816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5.75" customHeight="1">
      <c r="A49" s="802"/>
      <c r="B49" s="830"/>
      <c r="C49" s="401">
        <v>4</v>
      </c>
      <c r="D49" s="402"/>
      <c r="E49" s="403"/>
      <c r="F49" s="478"/>
      <c r="G49" s="404"/>
      <c r="H49" s="833"/>
      <c r="I49" s="819"/>
      <c r="J49" s="405">
        <v>1</v>
      </c>
      <c r="K49" s="836"/>
      <c r="L49" s="836"/>
      <c r="M49" s="836"/>
      <c r="N49" s="836"/>
      <c r="O49" s="836"/>
      <c r="P49" s="836"/>
      <c r="Q49" s="406">
        <f t="shared" si="5"/>
        <v>0</v>
      </c>
      <c r="R49" s="206"/>
      <c r="S49" s="816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5.75" customHeight="1">
      <c r="A50" s="802"/>
      <c r="B50" s="830"/>
      <c r="C50" s="401">
        <v>5</v>
      </c>
      <c r="D50" s="402"/>
      <c r="E50" s="403"/>
      <c r="F50" s="478"/>
      <c r="G50" s="404"/>
      <c r="H50" s="833"/>
      <c r="I50" s="819"/>
      <c r="J50" s="405">
        <v>1</v>
      </c>
      <c r="K50" s="836"/>
      <c r="L50" s="836"/>
      <c r="M50" s="836"/>
      <c r="N50" s="836"/>
      <c r="O50" s="836"/>
      <c r="P50" s="836"/>
      <c r="Q50" s="406">
        <f t="shared" si="5"/>
        <v>0</v>
      </c>
      <c r="R50" s="206"/>
      <c r="S50" s="816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5.75" customHeight="1">
      <c r="A51" s="802"/>
      <c r="B51" s="830"/>
      <c r="C51" s="407">
        <v>6</v>
      </c>
      <c r="D51" s="408"/>
      <c r="E51" s="409"/>
      <c r="F51" s="479"/>
      <c r="G51" s="418"/>
      <c r="H51" s="834"/>
      <c r="I51" s="820"/>
      <c r="J51" s="410">
        <v>1</v>
      </c>
      <c r="K51" s="839"/>
      <c r="L51" s="839"/>
      <c r="M51" s="839"/>
      <c r="N51" s="839"/>
      <c r="O51" s="836"/>
      <c r="P51" s="839"/>
      <c r="Q51" s="411">
        <f t="shared" si="5"/>
        <v>0</v>
      </c>
      <c r="R51" s="208"/>
      <c r="S51" s="817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802"/>
      <c r="B52" s="829">
        <v>2</v>
      </c>
      <c r="C52" s="395">
        <v>1</v>
      </c>
      <c r="D52" s="396"/>
      <c r="E52" s="397"/>
      <c r="F52" s="477"/>
      <c r="G52" s="398"/>
      <c r="H52" s="832"/>
      <c r="I52" s="818"/>
      <c r="J52" s="399">
        <v>1</v>
      </c>
      <c r="K52" s="835"/>
      <c r="L52" s="835"/>
      <c r="M52" s="835"/>
      <c r="N52" s="835"/>
      <c r="O52" s="835"/>
      <c r="P52" s="835"/>
      <c r="Q52" s="400">
        <f>J52*($K$52*0.1+($L$52*0.2+$M$52*0.2+$N$52*0.2+$O$52*0.2+$P$52*0.2)*0.9)</f>
        <v>0</v>
      </c>
      <c r="R52" s="189"/>
      <c r="S52" s="816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802"/>
      <c r="B53" s="830"/>
      <c r="C53" s="401">
        <v>2</v>
      </c>
      <c r="D53" s="402"/>
      <c r="E53" s="403"/>
      <c r="F53" s="478"/>
      <c r="G53" s="404"/>
      <c r="H53" s="833"/>
      <c r="I53" s="819"/>
      <c r="J53" s="405">
        <v>1</v>
      </c>
      <c r="K53" s="836"/>
      <c r="L53" s="836"/>
      <c r="M53" s="836"/>
      <c r="N53" s="836"/>
      <c r="O53" s="836"/>
      <c r="P53" s="836"/>
      <c r="Q53" s="406">
        <f t="shared" ref="Q53:Q57" si="6">J53*($K$52*0.1+($L$52*0.2+$M$52*0.2+$N$52*0.2+$O$52*0.2+$P$52*0.2)*0.9)</f>
        <v>0</v>
      </c>
      <c r="R53" s="206"/>
      <c r="S53" s="816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802"/>
      <c r="B54" s="830"/>
      <c r="C54" s="401">
        <v>3</v>
      </c>
      <c r="D54" s="402"/>
      <c r="E54" s="403"/>
      <c r="F54" s="478"/>
      <c r="G54" s="404"/>
      <c r="H54" s="833"/>
      <c r="I54" s="819"/>
      <c r="J54" s="405">
        <v>1</v>
      </c>
      <c r="K54" s="836"/>
      <c r="L54" s="836"/>
      <c r="M54" s="836"/>
      <c r="N54" s="836"/>
      <c r="O54" s="836"/>
      <c r="P54" s="836"/>
      <c r="Q54" s="406">
        <f t="shared" si="6"/>
        <v>0</v>
      </c>
      <c r="R54" s="206"/>
      <c r="S54" s="816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5.75" customHeight="1">
      <c r="A55" s="802"/>
      <c r="B55" s="830"/>
      <c r="C55" s="401">
        <v>4</v>
      </c>
      <c r="D55" s="402"/>
      <c r="E55" s="403"/>
      <c r="F55" s="478"/>
      <c r="G55" s="404"/>
      <c r="H55" s="833"/>
      <c r="I55" s="819"/>
      <c r="J55" s="405">
        <v>1</v>
      </c>
      <c r="K55" s="836"/>
      <c r="L55" s="836"/>
      <c r="M55" s="836"/>
      <c r="N55" s="836"/>
      <c r="O55" s="836"/>
      <c r="P55" s="836"/>
      <c r="Q55" s="406">
        <f t="shared" si="6"/>
        <v>0</v>
      </c>
      <c r="R55" s="206"/>
      <c r="S55" s="816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5.75" customHeight="1">
      <c r="A56" s="802"/>
      <c r="B56" s="830"/>
      <c r="C56" s="401">
        <v>5</v>
      </c>
      <c r="D56" s="402"/>
      <c r="E56" s="403"/>
      <c r="F56" s="478"/>
      <c r="G56" s="404"/>
      <c r="H56" s="833"/>
      <c r="I56" s="819"/>
      <c r="J56" s="405">
        <v>1</v>
      </c>
      <c r="K56" s="836"/>
      <c r="L56" s="836"/>
      <c r="M56" s="836"/>
      <c r="N56" s="836"/>
      <c r="O56" s="836"/>
      <c r="P56" s="836"/>
      <c r="Q56" s="406">
        <f t="shared" si="6"/>
        <v>0</v>
      </c>
      <c r="R56" s="206"/>
      <c r="S56" s="816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5.75" customHeight="1">
      <c r="A57" s="802"/>
      <c r="B57" s="830"/>
      <c r="C57" s="412">
        <v>6</v>
      </c>
      <c r="D57" s="408"/>
      <c r="E57" s="409"/>
      <c r="F57" s="479"/>
      <c r="G57" s="413"/>
      <c r="H57" s="834"/>
      <c r="I57" s="820"/>
      <c r="J57" s="414">
        <v>1</v>
      </c>
      <c r="K57" s="839"/>
      <c r="L57" s="839"/>
      <c r="M57" s="839"/>
      <c r="N57" s="839"/>
      <c r="O57" s="839"/>
      <c r="P57" s="839"/>
      <c r="Q57" s="411">
        <f t="shared" si="6"/>
        <v>0</v>
      </c>
      <c r="R57" s="208"/>
      <c r="S57" s="817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5.75" customHeight="1">
      <c r="A58" s="802"/>
      <c r="B58" s="829">
        <v>3</v>
      </c>
      <c r="C58" s="415">
        <v>1</v>
      </c>
      <c r="D58" s="396"/>
      <c r="E58" s="397"/>
      <c r="F58" s="477"/>
      <c r="G58" s="416"/>
      <c r="H58" s="832"/>
      <c r="I58" s="818"/>
      <c r="J58" s="417">
        <v>1</v>
      </c>
      <c r="K58" s="835"/>
      <c r="L58" s="835"/>
      <c r="M58" s="835"/>
      <c r="N58" s="835"/>
      <c r="O58" s="835"/>
      <c r="P58" s="835"/>
      <c r="Q58" s="400">
        <f>J58*($K$58*0.1+($L$58*0.2+$M$58*0.2+$N$58*0.2+$O$58*0.2+$P$58*0.2)*0.9)</f>
        <v>0</v>
      </c>
      <c r="R58" s="189"/>
      <c r="S58" s="816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5.75" customHeight="1">
      <c r="A59" s="802"/>
      <c r="B59" s="830"/>
      <c r="C59" s="401">
        <v>2</v>
      </c>
      <c r="D59" s="402"/>
      <c r="E59" s="403"/>
      <c r="F59" s="478"/>
      <c r="G59" s="404"/>
      <c r="H59" s="833"/>
      <c r="I59" s="819"/>
      <c r="J59" s="405">
        <v>1</v>
      </c>
      <c r="K59" s="836"/>
      <c r="L59" s="836"/>
      <c r="M59" s="836"/>
      <c r="N59" s="836"/>
      <c r="O59" s="836"/>
      <c r="P59" s="836"/>
      <c r="Q59" s="406">
        <f t="shared" ref="Q59:Q63" si="7">J59*($K$58*0.1+($L$58*0.2+$M$58*0.2+$N$58*0.2+$O$58*0.2+$P$58*0.2)*0.9)</f>
        <v>0</v>
      </c>
      <c r="R59" s="206"/>
      <c r="S59" s="816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5.75" customHeight="1">
      <c r="A60" s="802"/>
      <c r="B60" s="830"/>
      <c r="C60" s="401">
        <v>3</v>
      </c>
      <c r="D60" s="402"/>
      <c r="E60" s="403"/>
      <c r="F60" s="478"/>
      <c r="G60" s="404"/>
      <c r="H60" s="833"/>
      <c r="I60" s="819"/>
      <c r="J60" s="405">
        <v>1</v>
      </c>
      <c r="K60" s="836"/>
      <c r="L60" s="836"/>
      <c r="M60" s="836"/>
      <c r="N60" s="836"/>
      <c r="O60" s="836"/>
      <c r="P60" s="836"/>
      <c r="Q60" s="406">
        <f t="shared" si="7"/>
        <v>0</v>
      </c>
      <c r="R60" s="206"/>
      <c r="S60" s="816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5.75" customHeight="1">
      <c r="A61" s="802"/>
      <c r="B61" s="830"/>
      <c r="C61" s="401">
        <v>4</v>
      </c>
      <c r="D61" s="402"/>
      <c r="E61" s="403"/>
      <c r="F61" s="478"/>
      <c r="G61" s="404"/>
      <c r="H61" s="833"/>
      <c r="I61" s="819"/>
      <c r="J61" s="405">
        <v>1</v>
      </c>
      <c r="K61" s="836"/>
      <c r="L61" s="836"/>
      <c r="M61" s="836"/>
      <c r="N61" s="836"/>
      <c r="O61" s="836"/>
      <c r="P61" s="836"/>
      <c r="Q61" s="406">
        <f t="shared" si="7"/>
        <v>0</v>
      </c>
      <c r="R61" s="206"/>
      <c r="S61" s="816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5.75" customHeight="1">
      <c r="A62" s="802"/>
      <c r="B62" s="830"/>
      <c r="C62" s="401">
        <v>5</v>
      </c>
      <c r="D62" s="402"/>
      <c r="E62" s="403"/>
      <c r="F62" s="478"/>
      <c r="G62" s="404"/>
      <c r="H62" s="833"/>
      <c r="I62" s="819"/>
      <c r="J62" s="405">
        <v>1</v>
      </c>
      <c r="K62" s="836"/>
      <c r="L62" s="836"/>
      <c r="M62" s="836"/>
      <c r="N62" s="836"/>
      <c r="O62" s="836"/>
      <c r="P62" s="836"/>
      <c r="Q62" s="406">
        <f t="shared" si="7"/>
        <v>0</v>
      </c>
      <c r="R62" s="206"/>
      <c r="S62" s="816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5.75" customHeight="1">
      <c r="A63" s="802"/>
      <c r="B63" s="831"/>
      <c r="C63" s="412">
        <v>6</v>
      </c>
      <c r="D63" s="501"/>
      <c r="E63" s="403"/>
      <c r="F63" s="500"/>
      <c r="G63" s="413"/>
      <c r="H63" s="834"/>
      <c r="I63" s="820"/>
      <c r="J63" s="414">
        <v>1</v>
      </c>
      <c r="K63" s="837"/>
      <c r="L63" s="837"/>
      <c r="M63" s="837"/>
      <c r="N63" s="837"/>
      <c r="O63" s="837"/>
      <c r="P63" s="837"/>
      <c r="Q63" s="411">
        <f t="shared" si="7"/>
        <v>0</v>
      </c>
      <c r="R63" s="208"/>
      <c r="S63" s="817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5.75" customHeight="1">
      <c r="A64" s="802"/>
      <c r="B64" s="829">
        <v>4</v>
      </c>
      <c r="C64" s="415">
        <v>1</v>
      </c>
      <c r="D64" s="396"/>
      <c r="E64" s="397"/>
      <c r="F64" s="477"/>
      <c r="G64" s="416"/>
      <c r="H64" s="832"/>
      <c r="I64" s="818"/>
      <c r="J64" s="417">
        <v>1</v>
      </c>
      <c r="K64" s="835"/>
      <c r="L64" s="835"/>
      <c r="M64" s="835"/>
      <c r="N64" s="835"/>
      <c r="O64" s="835"/>
      <c r="P64" s="835"/>
      <c r="Q64" s="400">
        <f>J64*($K$64*0.1+($L$64*0.2+$M$64*0.2+$N$64*0.2+$O$64*0.2+$P$64*0.2)*0.9)</f>
        <v>0</v>
      </c>
      <c r="R64" s="189"/>
      <c r="S64" s="816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6.5" customHeight="1">
      <c r="A65" s="802"/>
      <c r="B65" s="830"/>
      <c r="C65" s="401">
        <v>2</v>
      </c>
      <c r="D65" s="402"/>
      <c r="E65" s="403"/>
      <c r="F65" s="478"/>
      <c r="G65" s="404"/>
      <c r="H65" s="833"/>
      <c r="I65" s="819"/>
      <c r="J65" s="405">
        <v>1</v>
      </c>
      <c r="K65" s="836"/>
      <c r="L65" s="836"/>
      <c r="M65" s="836"/>
      <c r="N65" s="836"/>
      <c r="O65" s="836"/>
      <c r="P65" s="836"/>
      <c r="Q65" s="406">
        <f t="shared" ref="Q65:Q69" si="8">J65*($K$64*0.1+($L$64*0.2+$M$64*0.2+$N$64*0.2+$O$64*0.2+$P$64*0.2)*0.9)</f>
        <v>0</v>
      </c>
      <c r="R65" s="206"/>
      <c r="S65" s="816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5.75" customHeight="1">
      <c r="A66" s="802"/>
      <c r="B66" s="830"/>
      <c r="C66" s="401">
        <v>3</v>
      </c>
      <c r="D66" s="402"/>
      <c r="E66" s="403"/>
      <c r="F66" s="478"/>
      <c r="G66" s="404"/>
      <c r="H66" s="833"/>
      <c r="I66" s="819"/>
      <c r="J66" s="405">
        <v>1</v>
      </c>
      <c r="K66" s="836"/>
      <c r="L66" s="836"/>
      <c r="M66" s="836"/>
      <c r="N66" s="836"/>
      <c r="O66" s="836"/>
      <c r="P66" s="836"/>
      <c r="Q66" s="406">
        <f t="shared" si="8"/>
        <v>0</v>
      </c>
      <c r="R66" s="206"/>
      <c r="S66" s="816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5.75" customHeight="1">
      <c r="A67" s="802"/>
      <c r="B67" s="830"/>
      <c r="C67" s="401">
        <v>4</v>
      </c>
      <c r="D67" s="402"/>
      <c r="E67" s="403"/>
      <c r="F67" s="478"/>
      <c r="G67" s="404"/>
      <c r="H67" s="833"/>
      <c r="I67" s="819"/>
      <c r="J67" s="405">
        <v>1</v>
      </c>
      <c r="K67" s="836"/>
      <c r="L67" s="836"/>
      <c r="M67" s="836"/>
      <c r="N67" s="836"/>
      <c r="O67" s="836"/>
      <c r="P67" s="836"/>
      <c r="Q67" s="406">
        <f t="shared" si="8"/>
        <v>0</v>
      </c>
      <c r="R67" s="206"/>
      <c r="S67" s="816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6.5" customHeight="1">
      <c r="A68" s="802"/>
      <c r="B68" s="830"/>
      <c r="C68" s="401">
        <v>5</v>
      </c>
      <c r="D68" s="402"/>
      <c r="E68" s="403"/>
      <c r="F68" s="478"/>
      <c r="G68" s="404"/>
      <c r="H68" s="833"/>
      <c r="I68" s="819"/>
      <c r="J68" s="405">
        <v>1</v>
      </c>
      <c r="K68" s="836"/>
      <c r="L68" s="836"/>
      <c r="M68" s="836"/>
      <c r="N68" s="836"/>
      <c r="O68" s="836"/>
      <c r="P68" s="836"/>
      <c r="Q68" s="406">
        <f t="shared" si="8"/>
        <v>0</v>
      </c>
      <c r="R68" s="206"/>
      <c r="S68" s="816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5.75" customHeight="1">
      <c r="A69" s="802"/>
      <c r="B69" s="831"/>
      <c r="C69" s="412">
        <v>6</v>
      </c>
      <c r="D69" s="402"/>
      <c r="E69" s="403"/>
      <c r="F69" s="499"/>
      <c r="G69" s="413"/>
      <c r="H69" s="834"/>
      <c r="I69" s="820"/>
      <c r="J69" s="414">
        <v>1</v>
      </c>
      <c r="K69" s="837"/>
      <c r="L69" s="837"/>
      <c r="M69" s="837"/>
      <c r="N69" s="837"/>
      <c r="O69" s="837"/>
      <c r="P69" s="837"/>
      <c r="Q69" s="411">
        <f t="shared" si="8"/>
        <v>0</v>
      </c>
      <c r="R69" s="208"/>
      <c r="S69" s="817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5.75" customHeight="1">
      <c r="A70" s="802"/>
      <c r="B70" s="829">
        <v>5</v>
      </c>
      <c r="C70" s="415">
        <v>1</v>
      </c>
      <c r="D70" s="396"/>
      <c r="E70" s="397"/>
      <c r="F70" s="477"/>
      <c r="G70" s="416"/>
      <c r="H70" s="832"/>
      <c r="I70" s="818"/>
      <c r="J70" s="417">
        <v>1</v>
      </c>
      <c r="K70" s="835"/>
      <c r="L70" s="835"/>
      <c r="M70" s="835"/>
      <c r="N70" s="835"/>
      <c r="O70" s="835"/>
      <c r="P70" s="835"/>
      <c r="Q70" s="400">
        <f>J70*($K$70*0.1+($L$70*0.2+$M$70*0.2+$N$70*0.2+$O$70*0.2+$P$70*0.2)*0.9)</f>
        <v>0</v>
      </c>
      <c r="R70" s="189"/>
      <c r="S70" s="816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6.5" customHeight="1">
      <c r="A71" s="802"/>
      <c r="B71" s="830"/>
      <c r="C71" s="401">
        <v>2</v>
      </c>
      <c r="D71" s="402"/>
      <c r="E71" s="403"/>
      <c r="F71" s="478"/>
      <c r="G71" s="404"/>
      <c r="H71" s="833"/>
      <c r="I71" s="819"/>
      <c r="J71" s="405">
        <v>1</v>
      </c>
      <c r="K71" s="836"/>
      <c r="L71" s="836"/>
      <c r="M71" s="836"/>
      <c r="N71" s="836"/>
      <c r="O71" s="836"/>
      <c r="P71" s="836"/>
      <c r="Q71" s="406">
        <f t="shared" ref="Q71:Q75" si="9">J71*($K$70*0.1+($L$70*0.2+$M$70*0.2+$N$70*0.2+$O$70*0.2+$P$70*0.2)*0.9)</f>
        <v>0</v>
      </c>
      <c r="R71" s="206"/>
      <c r="S71" s="816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5.75" customHeight="1">
      <c r="A72" s="802"/>
      <c r="B72" s="830"/>
      <c r="C72" s="401">
        <v>3</v>
      </c>
      <c r="D72" s="402"/>
      <c r="E72" s="403"/>
      <c r="F72" s="478"/>
      <c r="G72" s="404"/>
      <c r="H72" s="833"/>
      <c r="I72" s="819"/>
      <c r="J72" s="405">
        <v>1</v>
      </c>
      <c r="K72" s="836"/>
      <c r="L72" s="836"/>
      <c r="M72" s="836"/>
      <c r="N72" s="836"/>
      <c r="O72" s="836"/>
      <c r="P72" s="836"/>
      <c r="Q72" s="406">
        <f t="shared" si="9"/>
        <v>0</v>
      </c>
      <c r="R72" s="206"/>
      <c r="S72" s="816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5.75" customHeight="1">
      <c r="A73" s="802"/>
      <c r="B73" s="830"/>
      <c r="C73" s="401">
        <v>4</v>
      </c>
      <c r="D73" s="402"/>
      <c r="E73" s="403"/>
      <c r="F73" s="478"/>
      <c r="G73" s="404"/>
      <c r="H73" s="833"/>
      <c r="I73" s="819"/>
      <c r="J73" s="405">
        <v>1</v>
      </c>
      <c r="K73" s="836"/>
      <c r="L73" s="836"/>
      <c r="M73" s="836"/>
      <c r="N73" s="836"/>
      <c r="O73" s="836"/>
      <c r="P73" s="836"/>
      <c r="Q73" s="406">
        <f t="shared" si="9"/>
        <v>0</v>
      </c>
      <c r="R73" s="206"/>
      <c r="S73" s="816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5.75" customHeight="1">
      <c r="A74" s="802"/>
      <c r="B74" s="830"/>
      <c r="C74" s="401">
        <v>5</v>
      </c>
      <c r="D74" s="402"/>
      <c r="E74" s="403"/>
      <c r="F74" s="478"/>
      <c r="G74" s="404"/>
      <c r="H74" s="833"/>
      <c r="I74" s="819"/>
      <c r="J74" s="405">
        <v>1</v>
      </c>
      <c r="K74" s="836"/>
      <c r="L74" s="836"/>
      <c r="M74" s="836"/>
      <c r="N74" s="836"/>
      <c r="O74" s="836"/>
      <c r="P74" s="836"/>
      <c r="Q74" s="406">
        <f t="shared" si="9"/>
        <v>0</v>
      </c>
      <c r="R74" s="206"/>
      <c r="S74" s="816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5.75" customHeight="1">
      <c r="A75" s="802"/>
      <c r="B75" s="831"/>
      <c r="C75" s="412">
        <v>6</v>
      </c>
      <c r="D75" s="402"/>
      <c r="E75" s="403"/>
      <c r="F75" s="499"/>
      <c r="G75" s="413"/>
      <c r="H75" s="834"/>
      <c r="I75" s="820"/>
      <c r="J75" s="414">
        <v>1</v>
      </c>
      <c r="K75" s="837"/>
      <c r="L75" s="837"/>
      <c r="M75" s="837"/>
      <c r="N75" s="837"/>
      <c r="O75" s="837"/>
      <c r="P75" s="837"/>
      <c r="Q75" s="411">
        <f t="shared" si="9"/>
        <v>0</v>
      </c>
      <c r="R75" s="208"/>
      <c r="S75" s="817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5.75" customHeight="1">
      <c r="A76" s="802" t="s">
        <v>31</v>
      </c>
      <c r="B76" s="806">
        <v>1</v>
      </c>
      <c r="C76" s="419">
        <v>1</v>
      </c>
      <c r="D76" s="420"/>
      <c r="E76" s="421"/>
      <c r="F76" s="480"/>
      <c r="G76" s="422"/>
      <c r="H76" s="838"/>
      <c r="I76" s="818"/>
      <c r="J76" s="423">
        <v>1</v>
      </c>
      <c r="K76" s="803"/>
      <c r="L76" s="803"/>
      <c r="M76" s="803"/>
      <c r="N76" s="803"/>
      <c r="O76" s="803"/>
      <c r="P76" s="803"/>
      <c r="Q76" s="424">
        <f>J76*($K$76*0.1+($L$76*0.2+$M$76*0.2+$N$76*0.2+$O$76*0.2+$P$76*0.2)*0.9)</f>
        <v>0</v>
      </c>
      <c r="R76" s="189"/>
      <c r="S76" s="816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5.75" customHeight="1">
      <c r="A77" s="802"/>
      <c r="B77" s="807"/>
      <c r="C77" s="425">
        <v>2</v>
      </c>
      <c r="D77" s="426"/>
      <c r="E77" s="427"/>
      <c r="F77" s="481"/>
      <c r="G77" s="428"/>
      <c r="H77" s="810"/>
      <c r="I77" s="819"/>
      <c r="J77" s="429">
        <v>1</v>
      </c>
      <c r="K77" s="804"/>
      <c r="L77" s="804"/>
      <c r="M77" s="804"/>
      <c r="N77" s="804"/>
      <c r="O77" s="804"/>
      <c r="P77" s="804"/>
      <c r="Q77" s="430">
        <f t="shared" ref="Q77:Q81" si="10">J77*($K$76*0.1+($L$76*0.2+$M$76*0.2+$N$76*0.2+$O$76*0.2+$P$76*0.2)*0.9)</f>
        <v>0</v>
      </c>
      <c r="R77" s="206"/>
      <c r="S77" s="816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5.75" customHeight="1">
      <c r="A78" s="802"/>
      <c r="B78" s="807"/>
      <c r="C78" s="425">
        <v>3</v>
      </c>
      <c r="D78" s="426"/>
      <c r="E78" s="427"/>
      <c r="F78" s="481"/>
      <c r="G78" s="428"/>
      <c r="H78" s="810"/>
      <c r="I78" s="819"/>
      <c r="J78" s="429">
        <v>1</v>
      </c>
      <c r="K78" s="804"/>
      <c r="L78" s="804"/>
      <c r="M78" s="804"/>
      <c r="N78" s="804"/>
      <c r="O78" s="804"/>
      <c r="P78" s="804"/>
      <c r="Q78" s="430">
        <f t="shared" si="10"/>
        <v>0</v>
      </c>
      <c r="R78" s="206"/>
      <c r="S78" s="816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5.75" customHeight="1">
      <c r="A79" s="802"/>
      <c r="B79" s="807"/>
      <c r="C79" s="425">
        <v>4</v>
      </c>
      <c r="D79" s="426"/>
      <c r="E79" s="427"/>
      <c r="F79" s="481"/>
      <c r="G79" s="428"/>
      <c r="H79" s="810"/>
      <c r="I79" s="819"/>
      <c r="J79" s="429">
        <v>1</v>
      </c>
      <c r="K79" s="804"/>
      <c r="L79" s="804"/>
      <c r="M79" s="804"/>
      <c r="N79" s="804"/>
      <c r="O79" s="804"/>
      <c r="P79" s="804"/>
      <c r="Q79" s="430">
        <f t="shared" si="10"/>
        <v>0</v>
      </c>
      <c r="R79" s="206"/>
      <c r="S79" s="816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5.75" customHeight="1">
      <c r="A80" s="802"/>
      <c r="B80" s="807"/>
      <c r="C80" s="425">
        <v>5</v>
      </c>
      <c r="D80" s="426"/>
      <c r="E80" s="427"/>
      <c r="F80" s="481"/>
      <c r="G80" s="428"/>
      <c r="H80" s="810"/>
      <c r="I80" s="819"/>
      <c r="J80" s="429">
        <v>1</v>
      </c>
      <c r="K80" s="804"/>
      <c r="L80" s="804"/>
      <c r="M80" s="804"/>
      <c r="N80" s="804"/>
      <c r="O80" s="804"/>
      <c r="P80" s="804"/>
      <c r="Q80" s="430">
        <f t="shared" si="10"/>
        <v>0</v>
      </c>
      <c r="R80" s="206"/>
      <c r="S80" s="816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5.75" customHeight="1">
      <c r="A81" s="802"/>
      <c r="B81" s="807"/>
      <c r="C81" s="434">
        <v>6</v>
      </c>
      <c r="D81" s="431"/>
      <c r="E81" s="432"/>
      <c r="F81" s="482"/>
      <c r="G81" s="435"/>
      <c r="H81" s="811"/>
      <c r="I81" s="820"/>
      <c r="J81" s="436">
        <v>1</v>
      </c>
      <c r="K81" s="815"/>
      <c r="L81" s="815"/>
      <c r="M81" s="815"/>
      <c r="N81" s="815"/>
      <c r="O81" s="815"/>
      <c r="P81" s="815"/>
      <c r="Q81" s="433">
        <f t="shared" si="10"/>
        <v>0</v>
      </c>
      <c r="R81" s="208"/>
      <c r="S81" s="817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5.75" customHeight="1">
      <c r="A82" s="802"/>
      <c r="B82" s="806">
        <v>2</v>
      </c>
      <c r="C82" s="437">
        <v>1</v>
      </c>
      <c r="D82" s="420"/>
      <c r="E82" s="421"/>
      <c r="F82" s="480"/>
      <c r="G82" s="438"/>
      <c r="H82" s="809"/>
      <c r="I82" s="818"/>
      <c r="J82" s="439">
        <v>1</v>
      </c>
      <c r="K82" s="803"/>
      <c r="L82" s="803"/>
      <c r="M82" s="803"/>
      <c r="N82" s="803"/>
      <c r="O82" s="803"/>
      <c r="P82" s="803"/>
      <c r="Q82" s="424">
        <f>J82*($K$82*0.1+($L$82*0.2+$M$82*0.2+$N$82*0.2+$O$82*0.2+$P$82*0.2)*0.9)</f>
        <v>0</v>
      </c>
      <c r="R82" s="189"/>
      <c r="S82" s="816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5.75" customHeight="1">
      <c r="A83" s="802"/>
      <c r="B83" s="807"/>
      <c r="C83" s="425">
        <v>2</v>
      </c>
      <c r="D83" s="426"/>
      <c r="E83" s="427"/>
      <c r="F83" s="481"/>
      <c r="G83" s="428"/>
      <c r="H83" s="810"/>
      <c r="I83" s="819"/>
      <c r="J83" s="429">
        <v>1</v>
      </c>
      <c r="K83" s="804"/>
      <c r="L83" s="804"/>
      <c r="M83" s="804"/>
      <c r="N83" s="804"/>
      <c r="O83" s="804"/>
      <c r="P83" s="804"/>
      <c r="Q83" s="430">
        <f t="shared" ref="Q83:Q87" si="11">J83*($K$82*0.1+($L$82*0.2+$M$82*0.2+$N$82*0.2+$O$82*0.2+$P$82*0.2)*0.9)</f>
        <v>0</v>
      </c>
      <c r="R83" s="206"/>
      <c r="S83" s="816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5.75" customHeight="1">
      <c r="A84" s="802"/>
      <c r="B84" s="807"/>
      <c r="C84" s="425">
        <v>3</v>
      </c>
      <c r="D84" s="426"/>
      <c r="E84" s="427"/>
      <c r="F84" s="481"/>
      <c r="G84" s="428"/>
      <c r="H84" s="810"/>
      <c r="I84" s="819"/>
      <c r="J84" s="429">
        <v>1</v>
      </c>
      <c r="K84" s="804"/>
      <c r="L84" s="804"/>
      <c r="M84" s="804"/>
      <c r="N84" s="804"/>
      <c r="O84" s="804"/>
      <c r="P84" s="804"/>
      <c r="Q84" s="430">
        <f t="shared" si="11"/>
        <v>0</v>
      </c>
      <c r="R84" s="206"/>
      <c r="S84" s="816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802"/>
      <c r="B85" s="807"/>
      <c r="C85" s="425">
        <v>4</v>
      </c>
      <c r="D85" s="426"/>
      <c r="E85" s="427"/>
      <c r="F85" s="481"/>
      <c r="G85" s="428"/>
      <c r="H85" s="810"/>
      <c r="I85" s="819"/>
      <c r="J85" s="429">
        <v>1</v>
      </c>
      <c r="K85" s="804"/>
      <c r="L85" s="804"/>
      <c r="M85" s="804"/>
      <c r="N85" s="804"/>
      <c r="O85" s="804"/>
      <c r="P85" s="804"/>
      <c r="Q85" s="430">
        <f t="shared" si="11"/>
        <v>0</v>
      </c>
      <c r="R85" s="206"/>
      <c r="S85" s="816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802"/>
      <c r="B86" s="807"/>
      <c r="C86" s="425">
        <v>5</v>
      </c>
      <c r="D86" s="426"/>
      <c r="E86" s="427"/>
      <c r="F86" s="481"/>
      <c r="G86" s="428"/>
      <c r="H86" s="810"/>
      <c r="I86" s="819"/>
      <c r="J86" s="429">
        <v>1</v>
      </c>
      <c r="K86" s="804"/>
      <c r="L86" s="804"/>
      <c r="M86" s="804"/>
      <c r="N86" s="804"/>
      <c r="O86" s="804"/>
      <c r="P86" s="804"/>
      <c r="Q86" s="430">
        <f t="shared" si="11"/>
        <v>0</v>
      </c>
      <c r="R86" s="206"/>
      <c r="S86" s="816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802"/>
      <c r="B87" s="808"/>
      <c r="C87" s="434">
        <v>6</v>
      </c>
      <c r="D87" s="426"/>
      <c r="E87" s="427"/>
      <c r="F87" s="487"/>
      <c r="G87" s="435"/>
      <c r="H87" s="811"/>
      <c r="I87" s="820"/>
      <c r="J87" s="436">
        <v>1</v>
      </c>
      <c r="K87" s="805"/>
      <c r="L87" s="805"/>
      <c r="M87" s="805"/>
      <c r="N87" s="805"/>
      <c r="O87" s="805"/>
      <c r="P87" s="805"/>
      <c r="Q87" s="433">
        <f t="shared" si="11"/>
        <v>0</v>
      </c>
      <c r="R87" s="208"/>
      <c r="S87" s="817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5.75" customHeight="1">
      <c r="A88" s="802"/>
      <c r="B88" s="806">
        <v>3</v>
      </c>
      <c r="C88" s="437">
        <v>1</v>
      </c>
      <c r="D88" s="420"/>
      <c r="E88" s="421"/>
      <c r="F88" s="480"/>
      <c r="G88" s="438"/>
      <c r="H88" s="809"/>
      <c r="I88" s="818"/>
      <c r="J88" s="439">
        <v>1</v>
      </c>
      <c r="K88" s="803"/>
      <c r="L88" s="803"/>
      <c r="M88" s="803"/>
      <c r="N88" s="803"/>
      <c r="O88" s="803"/>
      <c r="P88" s="803"/>
      <c r="Q88" s="424">
        <f>J88*($K$88*0.1+($L$88*0.2+$M$88*0.2+$N$88*0.2+$O$88*0.2+$P$88*0.2)*0.9)</f>
        <v>0</v>
      </c>
      <c r="R88" s="189"/>
      <c r="S88" s="816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6.5" customHeight="1">
      <c r="A89" s="802"/>
      <c r="B89" s="807"/>
      <c r="C89" s="425">
        <v>2</v>
      </c>
      <c r="D89" s="426"/>
      <c r="E89" s="427"/>
      <c r="F89" s="481"/>
      <c r="G89" s="428"/>
      <c r="H89" s="810"/>
      <c r="I89" s="819"/>
      <c r="J89" s="429">
        <v>1</v>
      </c>
      <c r="K89" s="804"/>
      <c r="L89" s="804"/>
      <c r="M89" s="804"/>
      <c r="N89" s="804"/>
      <c r="O89" s="804"/>
      <c r="P89" s="804"/>
      <c r="Q89" s="430">
        <f t="shared" ref="Q89:Q93" si="12">J89*($K$88*0.1+($L$88*0.2+$M$88*0.2+$N$88*0.2+$O$88*0.2+$P$88*0.2)*0.9)</f>
        <v>0</v>
      </c>
      <c r="R89" s="206"/>
      <c r="S89" s="816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5.75" customHeight="1">
      <c r="A90" s="802"/>
      <c r="B90" s="807"/>
      <c r="C90" s="425">
        <v>3</v>
      </c>
      <c r="D90" s="426"/>
      <c r="E90" s="427"/>
      <c r="F90" s="481"/>
      <c r="G90" s="428"/>
      <c r="H90" s="810"/>
      <c r="I90" s="819"/>
      <c r="J90" s="429">
        <v>1</v>
      </c>
      <c r="K90" s="804"/>
      <c r="L90" s="804"/>
      <c r="M90" s="804"/>
      <c r="N90" s="804"/>
      <c r="O90" s="804"/>
      <c r="P90" s="804"/>
      <c r="Q90" s="430">
        <f t="shared" si="12"/>
        <v>0</v>
      </c>
      <c r="R90" s="206"/>
      <c r="S90" s="816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5.75" customHeight="1">
      <c r="A91" s="802"/>
      <c r="B91" s="807"/>
      <c r="C91" s="425">
        <v>4</v>
      </c>
      <c r="D91" s="426"/>
      <c r="E91" s="427"/>
      <c r="F91" s="481"/>
      <c r="G91" s="428"/>
      <c r="H91" s="810"/>
      <c r="I91" s="819"/>
      <c r="J91" s="429">
        <v>1</v>
      </c>
      <c r="K91" s="804"/>
      <c r="L91" s="804"/>
      <c r="M91" s="804"/>
      <c r="N91" s="804"/>
      <c r="O91" s="804"/>
      <c r="P91" s="804"/>
      <c r="Q91" s="430">
        <f t="shared" si="12"/>
        <v>0</v>
      </c>
      <c r="R91" s="206"/>
      <c r="S91" s="816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6.5" customHeight="1">
      <c r="A92" s="802"/>
      <c r="B92" s="807"/>
      <c r="C92" s="425">
        <v>5</v>
      </c>
      <c r="D92" s="426"/>
      <c r="E92" s="427"/>
      <c r="F92" s="481"/>
      <c r="G92" s="428"/>
      <c r="H92" s="810"/>
      <c r="I92" s="819"/>
      <c r="J92" s="429">
        <v>1</v>
      </c>
      <c r="K92" s="804"/>
      <c r="L92" s="804"/>
      <c r="M92" s="804"/>
      <c r="N92" s="804"/>
      <c r="O92" s="804"/>
      <c r="P92" s="804"/>
      <c r="Q92" s="430">
        <f t="shared" si="12"/>
        <v>0</v>
      </c>
      <c r="R92" s="206"/>
      <c r="S92" s="816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5.75" customHeight="1">
      <c r="A93" s="802"/>
      <c r="B93" s="808"/>
      <c r="C93" s="434">
        <v>6</v>
      </c>
      <c r="D93" s="426"/>
      <c r="E93" s="427"/>
      <c r="F93" s="487"/>
      <c r="G93" s="435"/>
      <c r="H93" s="811"/>
      <c r="I93" s="820"/>
      <c r="J93" s="436">
        <v>1</v>
      </c>
      <c r="K93" s="805"/>
      <c r="L93" s="805"/>
      <c r="M93" s="805"/>
      <c r="N93" s="805"/>
      <c r="O93" s="805"/>
      <c r="P93" s="805"/>
      <c r="Q93" s="433">
        <f t="shared" si="12"/>
        <v>0</v>
      </c>
      <c r="R93" s="208"/>
      <c r="S93" s="817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5.75" customHeight="1">
      <c r="A94" s="802"/>
      <c r="B94" s="806">
        <v>4</v>
      </c>
      <c r="C94" s="437">
        <v>1</v>
      </c>
      <c r="D94" s="420"/>
      <c r="E94" s="421"/>
      <c r="F94" s="480"/>
      <c r="G94" s="438"/>
      <c r="H94" s="809"/>
      <c r="I94" s="818"/>
      <c r="J94" s="439">
        <v>1</v>
      </c>
      <c r="K94" s="803"/>
      <c r="L94" s="803"/>
      <c r="M94" s="803"/>
      <c r="N94" s="803"/>
      <c r="O94" s="803"/>
      <c r="P94" s="803"/>
      <c r="Q94" s="424">
        <f>J94*($K$94*0.1+($L$94*0.2+$M$94*0.2+$N$94*0.2+$O$94*0.2+$P$94*0.2)*0.9)</f>
        <v>0</v>
      </c>
      <c r="R94" s="189"/>
      <c r="S94" s="812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6.5" customHeight="1">
      <c r="A95" s="802"/>
      <c r="B95" s="807"/>
      <c r="C95" s="425">
        <v>2</v>
      </c>
      <c r="D95" s="426"/>
      <c r="E95" s="427"/>
      <c r="F95" s="481"/>
      <c r="G95" s="428"/>
      <c r="H95" s="810"/>
      <c r="I95" s="819"/>
      <c r="J95" s="429">
        <v>1</v>
      </c>
      <c r="K95" s="804"/>
      <c r="L95" s="804"/>
      <c r="M95" s="804"/>
      <c r="N95" s="804"/>
      <c r="O95" s="804"/>
      <c r="P95" s="804"/>
      <c r="Q95" s="430">
        <f t="shared" ref="Q95:Q99" si="13">J95*($K$94*0.1+($L$94*0.2+$M$94*0.2+$N$94*0.2+$O$94*0.2+$P$94*0.2)*0.9)</f>
        <v>0</v>
      </c>
      <c r="R95" s="206"/>
      <c r="S95" s="813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5.75" customHeight="1">
      <c r="A96" s="802"/>
      <c r="B96" s="807"/>
      <c r="C96" s="425">
        <v>3</v>
      </c>
      <c r="D96" s="426"/>
      <c r="E96" s="427"/>
      <c r="F96" s="481"/>
      <c r="G96" s="428"/>
      <c r="H96" s="810"/>
      <c r="I96" s="819"/>
      <c r="J96" s="429">
        <v>1</v>
      </c>
      <c r="K96" s="804"/>
      <c r="L96" s="804"/>
      <c r="M96" s="804"/>
      <c r="N96" s="804"/>
      <c r="O96" s="804"/>
      <c r="P96" s="804"/>
      <c r="Q96" s="430">
        <f t="shared" si="13"/>
        <v>0</v>
      </c>
      <c r="R96" s="206"/>
      <c r="S96" s="813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5.75" customHeight="1">
      <c r="A97" s="802"/>
      <c r="B97" s="807"/>
      <c r="C97" s="425">
        <v>4</v>
      </c>
      <c r="D97" s="426"/>
      <c r="E97" s="427"/>
      <c r="F97" s="481"/>
      <c r="G97" s="428"/>
      <c r="H97" s="810"/>
      <c r="I97" s="819"/>
      <c r="J97" s="429">
        <v>1</v>
      </c>
      <c r="K97" s="804"/>
      <c r="L97" s="804"/>
      <c r="M97" s="804"/>
      <c r="N97" s="804"/>
      <c r="O97" s="804"/>
      <c r="P97" s="804"/>
      <c r="Q97" s="430">
        <f t="shared" si="13"/>
        <v>0</v>
      </c>
      <c r="R97" s="206"/>
      <c r="S97" s="813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5.75" customHeight="1">
      <c r="A98" s="802"/>
      <c r="B98" s="807"/>
      <c r="C98" s="425">
        <v>5</v>
      </c>
      <c r="D98" s="426"/>
      <c r="E98" s="427"/>
      <c r="F98" s="481"/>
      <c r="G98" s="428"/>
      <c r="H98" s="810"/>
      <c r="I98" s="819"/>
      <c r="J98" s="429">
        <v>1</v>
      </c>
      <c r="K98" s="804"/>
      <c r="L98" s="804"/>
      <c r="M98" s="804"/>
      <c r="N98" s="804"/>
      <c r="O98" s="804"/>
      <c r="P98" s="804"/>
      <c r="Q98" s="430">
        <f t="shared" si="13"/>
        <v>0</v>
      </c>
      <c r="R98" s="206"/>
      <c r="S98" s="813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5.75" customHeight="1">
      <c r="A99" s="802"/>
      <c r="B99" s="808"/>
      <c r="C99" s="434">
        <v>6</v>
      </c>
      <c r="D99" s="426"/>
      <c r="E99" s="427"/>
      <c r="F99" s="483"/>
      <c r="G99" s="435"/>
      <c r="H99" s="811"/>
      <c r="I99" s="820"/>
      <c r="J99" s="436">
        <v>1</v>
      </c>
      <c r="K99" s="805"/>
      <c r="L99" s="805"/>
      <c r="M99" s="805"/>
      <c r="N99" s="805"/>
      <c r="O99" s="805"/>
      <c r="P99" s="805"/>
      <c r="Q99" s="433">
        <f t="shared" si="13"/>
        <v>0</v>
      </c>
      <c r="R99" s="208"/>
      <c r="S99" s="814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5.75" customHeight="1">
      <c r="A100" s="802"/>
      <c r="B100" s="806">
        <v>5</v>
      </c>
      <c r="C100" s="437">
        <v>1</v>
      </c>
      <c r="D100" s="420"/>
      <c r="E100" s="421"/>
      <c r="F100" s="480"/>
      <c r="G100" s="438"/>
      <c r="H100" s="809"/>
      <c r="I100" s="818"/>
      <c r="J100" s="439">
        <v>1</v>
      </c>
      <c r="K100" s="803"/>
      <c r="L100" s="803"/>
      <c r="M100" s="803"/>
      <c r="N100" s="803"/>
      <c r="O100" s="803"/>
      <c r="P100" s="803"/>
      <c r="Q100" s="424">
        <f>J100*($K$100*0.1+($L$100*0.2+$M$100*0.2+$N$100*0.2+$O$100*0.2+$P$100*0.2)*0.9)</f>
        <v>0</v>
      </c>
      <c r="R100" s="189"/>
      <c r="S100" s="81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5.75" customHeight="1">
      <c r="A101" s="802"/>
      <c r="B101" s="807"/>
      <c r="C101" s="425">
        <v>2</v>
      </c>
      <c r="D101" s="426"/>
      <c r="E101" s="427"/>
      <c r="F101" s="481"/>
      <c r="G101" s="428"/>
      <c r="H101" s="810"/>
      <c r="I101" s="819"/>
      <c r="J101" s="429">
        <v>1</v>
      </c>
      <c r="K101" s="804"/>
      <c r="L101" s="804"/>
      <c r="M101" s="804"/>
      <c r="N101" s="804"/>
      <c r="O101" s="804"/>
      <c r="P101" s="804"/>
      <c r="Q101" s="430">
        <f t="shared" ref="Q101:Q105" si="14">J101*($K$100*0.1+($L$100*0.2+$M$100*0.2+$N$100*0.2+$O$100*0.2+$P$100*0.2)*0.9)</f>
        <v>0</v>
      </c>
      <c r="R101" s="206"/>
      <c r="S101" s="813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5.75" customHeight="1">
      <c r="A102" s="802"/>
      <c r="B102" s="807"/>
      <c r="C102" s="425">
        <v>3</v>
      </c>
      <c r="D102" s="426"/>
      <c r="E102" s="427"/>
      <c r="F102" s="481"/>
      <c r="G102" s="428"/>
      <c r="H102" s="810"/>
      <c r="I102" s="819"/>
      <c r="J102" s="429">
        <v>1</v>
      </c>
      <c r="K102" s="804"/>
      <c r="L102" s="804"/>
      <c r="M102" s="804"/>
      <c r="N102" s="804"/>
      <c r="O102" s="804"/>
      <c r="P102" s="804"/>
      <c r="Q102" s="430">
        <f t="shared" si="14"/>
        <v>0</v>
      </c>
      <c r="R102" s="206"/>
      <c r="S102" s="813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5.75" customHeight="1">
      <c r="A103" s="802"/>
      <c r="B103" s="807"/>
      <c r="C103" s="425">
        <v>4</v>
      </c>
      <c r="D103" s="426"/>
      <c r="E103" s="427"/>
      <c r="F103" s="481"/>
      <c r="G103" s="428"/>
      <c r="H103" s="810"/>
      <c r="I103" s="819"/>
      <c r="J103" s="429">
        <v>1</v>
      </c>
      <c r="K103" s="804"/>
      <c r="L103" s="804"/>
      <c r="M103" s="804"/>
      <c r="N103" s="804"/>
      <c r="O103" s="804"/>
      <c r="P103" s="804"/>
      <c r="Q103" s="430">
        <f t="shared" si="14"/>
        <v>0</v>
      </c>
      <c r="R103" s="206"/>
      <c r="S103" s="813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5.75" customHeight="1">
      <c r="A104" s="802"/>
      <c r="B104" s="807"/>
      <c r="C104" s="425">
        <v>5</v>
      </c>
      <c r="D104" s="426"/>
      <c r="E104" s="427"/>
      <c r="F104" s="481"/>
      <c r="G104" s="428"/>
      <c r="H104" s="810"/>
      <c r="I104" s="819"/>
      <c r="J104" s="429">
        <v>1</v>
      </c>
      <c r="K104" s="804"/>
      <c r="L104" s="804"/>
      <c r="M104" s="804"/>
      <c r="N104" s="804"/>
      <c r="O104" s="804"/>
      <c r="P104" s="804"/>
      <c r="Q104" s="430">
        <f t="shared" si="14"/>
        <v>0</v>
      </c>
      <c r="R104" s="206"/>
      <c r="S104" s="813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5.75" customHeight="1">
      <c r="A105" s="802"/>
      <c r="B105" s="808"/>
      <c r="C105" s="434">
        <v>6</v>
      </c>
      <c r="D105" s="426"/>
      <c r="E105" s="427"/>
      <c r="F105" s="483"/>
      <c r="G105" s="435"/>
      <c r="H105" s="811"/>
      <c r="I105" s="820"/>
      <c r="J105" s="436">
        <v>1</v>
      </c>
      <c r="K105" s="805"/>
      <c r="L105" s="805"/>
      <c r="M105" s="805"/>
      <c r="N105" s="805"/>
      <c r="O105" s="805"/>
      <c r="P105" s="805"/>
      <c r="Q105" s="433">
        <f t="shared" si="14"/>
        <v>0</v>
      </c>
      <c r="R105" s="208"/>
      <c r="S105" s="814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5.75" customHeight="1">
      <c r="A106" s="802"/>
      <c r="B106" s="806">
        <v>6</v>
      </c>
      <c r="C106" s="437">
        <v>1</v>
      </c>
      <c r="D106" s="420"/>
      <c r="E106" s="421"/>
      <c r="F106" s="480"/>
      <c r="G106" s="438"/>
      <c r="H106" s="809"/>
      <c r="I106" s="818"/>
      <c r="J106" s="439">
        <v>1</v>
      </c>
      <c r="K106" s="803"/>
      <c r="L106" s="803"/>
      <c r="M106" s="803"/>
      <c r="N106" s="803"/>
      <c r="O106" s="803"/>
      <c r="P106" s="803"/>
      <c r="Q106" s="424">
        <f>J106*($K$106*0.1+($L$106*0.2+$M$106*0.2+$N$106*0.2+$O$106*0.2+$P$106*0.2)*0.9)</f>
        <v>0</v>
      </c>
      <c r="R106" s="189"/>
      <c r="S106" s="812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5.75" customHeight="1">
      <c r="A107" s="802"/>
      <c r="B107" s="807"/>
      <c r="C107" s="425">
        <v>2</v>
      </c>
      <c r="D107" s="426"/>
      <c r="E107" s="427"/>
      <c r="F107" s="481"/>
      <c r="G107" s="428"/>
      <c r="H107" s="810"/>
      <c r="I107" s="819"/>
      <c r="J107" s="429">
        <v>1</v>
      </c>
      <c r="K107" s="804"/>
      <c r="L107" s="804"/>
      <c r="M107" s="804"/>
      <c r="N107" s="804"/>
      <c r="O107" s="804"/>
      <c r="P107" s="804"/>
      <c r="Q107" s="430">
        <f t="shared" ref="Q107:Q111" si="15">J107*($K$106*0.1+($L$106*0.2+$M$106*0.2+$N$106*0.2+$O$106*0.2+$P$106*0.2)*0.9)</f>
        <v>0</v>
      </c>
      <c r="R107" s="206"/>
      <c r="S107" s="813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5.75" customHeight="1">
      <c r="A108" s="802"/>
      <c r="B108" s="807"/>
      <c r="C108" s="425">
        <v>3</v>
      </c>
      <c r="D108" s="426"/>
      <c r="E108" s="427"/>
      <c r="F108" s="481"/>
      <c r="G108" s="428"/>
      <c r="H108" s="810"/>
      <c r="I108" s="819"/>
      <c r="J108" s="429">
        <v>1</v>
      </c>
      <c r="K108" s="804"/>
      <c r="L108" s="804"/>
      <c r="M108" s="804"/>
      <c r="N108" s="804"/>
      <c r="O108" s="804"/>
      <c r="P108" s="804"/>
      <c r="Q108" s="430">
        <f t="shared" si="15"/>
        <v>0</v>
      </c>
      <c r="R108" s="206"/>
      <c r="S108" s="813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5.75" customHeight="1">
      <c r="A109" s="802"/>
      <c r="B109" s="807"/>
      <c r="C109" s="425">
        <v>4</v>
      </c>
      <c r="D109" s="426"/>
      <c r="E109" s="427"/>
      <c r="F109" s="481"/>
      <c r="G109" s="428"/>
      <c r="H109" s="810"/>
      <c r="I109" s="819"/>
      <c r="J109" s="429">
        <v>1</v>
      </c>
      <c r="K109" s="804"/>
      <c r="L109" s="804"/>
      <c r="M109" s="804"/>
      <c r="N109" s="804"/>
      <c r="O109" s="804"/>
      <c r="P109" s="804"/>
      <c r="Q109" s="430">
        <f t="shared" si="15"/>
        <v>0</v>
      </c>
      <c r="R109" s="206"/>
      <c r="S109" s="813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5.75" customHeight="1">
      <c r="A110" s="802"/>
      <c r="B110" s="807"/>
      <c r="C110" s="425">
        <v>5</v>
      </c>
      <c r="D110" s="426"/>
      <c r="E110" s="427"/>
      <c r="F110" s="481"/>
      <c r="G110" s="428"/>
      <c r="H110" s="810"/>
      <c r="I110" s="819"/>
      <c r="J110" s="429">
        <v>1</v>
      </c>
      <c r="K110" s="804"/>
      <c r="L110" s="804"/>
      <c r="M110" s="804"/>
      <c r="N110" s="804"/>
      <c r="O110" s="804"/>
      <c r="P110" s="804"/>
      <c r="Q110" s="430">
        <f t="shared" si="15"/>
        <v>0</v>
      </c>
      <c r="R110" s="206"/>
      <c r="S110" s="813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5.75" customHeight="1">
      <c r="A111" s="802"/>
      <c r="B111" s="808"/>
      <c r="C111" s="434">
        <v>6</v>
      </c>
      <c r="D111" s="426"/>
      <c r="E111" s="427"/>
      <c r="F111" s="487"/>
      <c r="G111" s="435"/>
      <c r="H111" s="811"/>
      <c r="I111" s="820"/>
      <c r="J111" s="436">
        <v>1</v>
      </c>
      <c r="K111" s="805"/>
      <c r="L111" s="805"/>
      <c r="M111" s="805"/>
      <c r="N111" s="805"/>
      <c r="O111" s="805"/>
      <c r="P111" s="805"/>
      <c r="Q111" s="433">
        <f t="shared" si="15"/>
        <v>0</v>
      </c>
      <c r="R111" s="208"/>
      <c r="S111" s="814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5.75" customHeight="1">
      <c r="A112" s="5"/>
      <c r="B112" s="5"/>
      <c r="C112" s="5"/>
      <c r="D112" s="5"/>
      <c r="E112" s="5"/>
      <c r="F112" s="89"/>
      <c r="G112" s="5"/>
      <c r="H112" s="17"/>
      <c r="I112" s="16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5.75" customHeight="1">
      <c r="A113" s="5"/>
      <c r="B113" s="5"/>
      <c r="C113" s="5"/>
      <c r="D113" s="5"/>
      <c r="E113" s="5"/>
      <c r="F113" s="89"/>
      <c r="G113" s="5"/>
      <c r="H113" s="17"/>
      <c r="I113" s="16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5.75" customHeight="1">
      <c r="A114" s="5"/>
      <c r="B114" s="5"/>
      <c r="C114" s="5"/>
      <c r="D114" s="5"/>
      <c r="E114" s="5"/>
      <c r="F114" s="89"/>
      <c r="G114" s="5"/>
      <c r="H114" s="17"/>
      <c r="I114" s="16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5.75" customHeight="1">
      <c r="A115" s="5"/>
      <c r="B115" s="5"/>
      <c r="C115" s="5"/>
      <c r="D115" s="5"/>
      <c r="E115" s="5"/>
      <c r="F115" s="89"/>
      <c r="G115" s="5"/>
      <c r="H115" s="17"/>
      <c r="I115" s="16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5.75" customHeight="1">
      <c r="A116" s="5"/>
      <c r="B116" s="5"/>
      <c r="C116" s="5"/>
      <c r="D116" s="5"/>
      <c r="E116" s="5"/>
      <c r="F116" s="89"/>
      <c r="G116" s="5"/>
      <c r="H116" s="17"/>
      <c r="I116" s="16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5.75" customHeight="1">
      <c r="A117" s="5"/>
      <c r="B117" s="5"/>
      <c r="C117" s="5"/>
      <c r="D117" s="5"/>
      <c r="E117" s="5"/>
      <c r="F117" s="89"/>
      <c r="G117" s="5"/>
      <c r="H117" s="17"/>
      <c r="I117" s="16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5.75" customHeight="1">
      <c r="A118" s="5"/>
      <c r="B118" s="5"/>
      <c r="C118" s="5"/>
      <c r="D118" s="5"/>
      <c r="E118" s="5"/>
      <c r="F118" s="89"/>
      <c r="G118" s="5"/>
      <c r="H118" s="17"/>
      <c r="I118" s="16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5.75" customHeight="1">
      <c r="A119" s="5"/>
      <c r="B119" s="5"/>
      <c r="C119" s="5"/>
      <c r="D119" s="5"/>
      <c r="E119" s="5"/>
      <c r="F119" s="89"/>
      <c r="G119" s="5"/>
      <c r="H119" s="17"/>
      <c r="I119" s="16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5.75" customHeight="1">
      <c r="A120" s="5"/>
      <c r="B120" s="5"/>
      <c r="C120" s="5"/>
      <c r="D120" s="5"/>
      <c r="E120" s="5"/>
      <c r="F120" s="89"/>
      <c r="G120" s="5"/>
      <c r="H120" s="17"/>
      <c r="I120" s="16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5.75" customHeight="1">
      <c r="A121" s="5"/>
      <c r="B121" s="5"/>
      <c r="C121" s="5"/>
      <c r="D121" s="5"/>
      <c r="E121" s="5"/>
      <c r="F121" s="89"/>
      <c r="G121" s="5"/>
      <c r="H121" s="17"/>
      <c r="I121" s="16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5.75" customHeight="1">
      <c r="A122" s="5"/>
      <c r="B122" s="5"/>
      <c r="C122" s="5"/>
      <c r="D122" s="5"/>
      <c r="E122" s="5"/>
      <c r="F122" s="89"/>
      <c r="G122" s="5"/>
      <c r="H122" s="17"/>
      <c r="I122" s="16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5.75" customHeight="1">
      <c r="A123" s="5"/>
      <c r="B123" s="5"/>
      <c r="C123" s="5"/>
      <c r="D123" s="5"/>
      <c r="E123" s="5"/>
      <c r="F123" s="89"/>
      <c r="G123" s="5"/>
      <c r="H123" s="17"/>
      <c r="I123" s="16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5.75" customHeight="1">
      <c r="A124" s="5"/>
      <c r="B124" s="5"/>
      <c r="C124" s="5"/>
      <c r="D124" s="5"/>
      <c r="E124" s="5"/>
      <c r="F124" s="89"/>
      <c r="G124" s="5"/>
      <c r="H124" s="17"/>
      <c r="I124" s="16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5.75" customHeight="1">
      <c r="A125" s="5"/>
      <c r="B125" s="5"/>
      <c r="C125" s="5"/>
      <c r="D125" s="5"/>
      <c r="E125" s="5"/>
      <c r="F125" s="89"/>
      <c r="G125" s="5"/>
      <c r="H125" s="17"/>
      <c r="I125" s="16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5.75" customHeight="1">
      <c r="A126" s="5"/>
      <c r="B126" s="5"/>
      <c r="C126" s="5"/>
      <c r="D126" s="5"/>
      <c r="E126" s="5"/>
      <c r="F126" s="89"/>
      <c r="G126" s="5"/>
      <c r="H126" s="17"/>
      <c r="I126" s="16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5.75" customHeight="1">
      <c r="A127" s="5"/>
      <c r="B127" s="5"/>
      <c r="C127" s="5"/>
      <c r="D127" s="5"/>
      <c r="E127" s="5"/>
      <c r="F127" s="89"/>
      <c r="G127" s="5"/>
      <c r="H127" s="17"/>
      <c r="I127" s="16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5.75" customHeight="1">
      <c r="A128" s="5"/>
      <c r="B128" s="5"/>
      <c r="C128" s="5"/>
      <c r="D128" s="5"/>
      <c r="E128" s="5"/>
      <c r="F128" s="89"/>
      <c r="G128" s="5"/>
      <c r="H128" s="17"/>
      <c r="I128" s="16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5.75" customHeight="1">
      <c r="A129" s="5"/>
      <c r="B129" s="5"/>
      <c r="C129" s="5"/>
      <c r="D129" s="5"/>
      <c r="E129" s="5"/>
      <c r="F129" s="89"/>
      <c r="G129" s="5"/>
      <c r="H129" s="17"/>
      <c r="I129" s="16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5.75" customHeight="1">
      <c r="A130" s="5"/>
      <c r="B130" s="5"/>
      <c r="C130" s="5"/>
      <c r="D130" s="5"/>
      <c r="E130" s="5"/>
      <c r="F130" s="89"/>
      <c r="G130" s="5"/>
      <c r="H130" s="17"/>
      <c r="I130" s="16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5.75" customHeight="1">
      <c r="A131" s="5"/>
      <c r="B131" s="5"/>
      <c r="C131" s="5"/>
      <c r="D131" s="5"/>
      <c r="E131" s="5"/>
      <c r="F131" s="89"/>
      <c r="G131" s="5"/>
      <c r="H131" s="17"/>
      <c r="I131" s="16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5.75" customHeight="1">
      <c r="A132" s="5"/>
      <c r="B132" s="5"/>
      <c r="C132" s="5"/>
      <c r="D132" s="5"/>
      <c r="E132" s="5"/>
      <c r="F132" s="89"/>
      <c r="G132" s="5"/>
      <c r="H132" s="17"/>
      <c r="I132" s="16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5.75" customHeight="1">
      <c r="A133" s="5"/>
      <c r="B133" s="5"/>
      <c r="C133" s="5"/>
      <c r="D133" s="5"/>
      <c r="E133" s="5"/>
      <c r="F133" s="89"/>
      <c r="G133" s="5"/>
      <c r="H133" s="17"/>
      <c r="I133" s="16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5.75" customHeight="1">
      <c r="A134" s="5"/>
      <c r="B134" s="5"/>
      <c r="C134" s="5"/>
      <c r="D134" s="5"/>
      <c r="E134" s="5"/>
      <c r="F134" s="89"/>
      <c r="G134" s="5"/>
      <c r="H134" s="17"/>
      <c r="I134" s="16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5.75" customHeight="1">
      <c r="A135" s="5"/>
      <c r="B135" s="5"/>
      <c r="C135" s="5"/>
      <c r="D135" s="5"/>
      <c r="E135" s="5"/>
      <c r="F135" s="89"/>
      <c r="G135" s="5"/>
      <c r="H135" s="17"/>
      <c r="I135" s="16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5.75" customHeight="1">
      <c r="A136" s="5"/>
      <c r="B136" s="5"/>
      <c r="C136" s="5"/>
      <c r="D136" s="5"/>
      <c r="E136" s="5"/>
      <c r="F136" s="89"/>
      <c r="G136" s="5"/>
      <c r="H136" s="17"/>
      <c r="I136" s="16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5.75" customHeight="1">
      <c r="A137" s="5"/>
      <c r="B137" s="5"/>
      <c r="C137" s="5"/>
      <c r="D137" s="5"/>
      <c r="E137" s="5"/>
      <c r="F137" s="89"/>
      <c r="G137" s="5"/>
      <c r="H137" s="17"/>
      <c r="I137" s="16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5.75" customHeight="1">
      <c r="A138" s="5"/>
      <c r="B138" s="5"/>
      <c r="C138" s="5"/>
      <c r="D138" s="5"/>
      <c r="E138" s="5"/>
      <c r="F138" s="89"/>
      <c r="G138" s="5"/>
      <c r="H138" s="17"/>
      <c r="I138" s="16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5.75" customHeight="1">
      <c r="A139" s="5"/>
      <c r="B139" s="5"/>
      <c r="C139" s="5"/>
      <c r="D139" s="5"/>
      <c r="E139" s="5"/>
      <c r="F139" s="89"/>
      <c r="G139" s="5"/>
      <c r="H139" s="17"/>
      <c r="I139" s="16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5.75" customHeight="1">
      <c r="A140" s="5"/>
      <c r="B140" s="5"/>
      <c r="C140" s="5"/>
      <c r="D140" s="5"/>
      <c r="E140" s="5"/>
      <c r="F140" s="89"/>
      <c r="G140" s="5"/>
      <c r="H140" s="17"/>
      <c r="I140" s="16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5.75" customHeight="1">
      <c r="A141" s="5"/>
      <c r="B141" s="5"/>
      <c r="C141" s="5"/>
      <c r="D141" s="5"/>
      <c r="E141" s="5"/>
      <c r="F141" s="89"/>
      <c r="G141" s="5"/>
      <c r="H141" s="17"/>
      <c r="I141" s="16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5.75" customHeight="1">
      <c r="A142" s="5"/>
      <c r="B142" s="5"/>
      <c r="C142" s="5"/>
      <c r="D142" s="5"/>
      <c r="E142" s="5"/>
      <c r="F142" s="89"/>
      <c r="G142" s="5"/>
      <c r="H142" s="17"/>
      <c r="I142" s="16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5.75" customHeight="1">
      <c r="A143" s="5"/>
      <c r="B143" s="5"/>
      <c r="C143" s="5"/>
      <c r="D143" s="5"/>
      <c r="E143" s="5"/>
      <c r="F143" s="89"/>
      <c r="G143" s="5"/>
      <c r="H143" s="17"/>
      <c r="I143" s="16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5.75" customHeight="1">
      <c r="A144" s="5"/>
      <c r="B144" s="5"/>
      <c r="C144" s="5"/>
      <c r="D144" s="5"/>
      <c r="E144" s="5"/>
      <c r="F144" s="89"/>
      <c r="G144" s="5"/>
      <c r="H144" s="17"/>
      <c r="I144" s="16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5.75" customHeight="1">
      <c r="A145" s="5"/>
      <c r="B145" s="5"/>
      <c r="C145" s="5"/>
      <c r="D145" s="5"/>
      <c r="E145" s="5"/>
      <c r="F145" s="89"/>
      <c r="G145" s="5"/>
      <c r="H145" s="17"/>
      <c r="I145" s="16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5.75" customHeight="1">
      <c r="A146" s="5"/>
      <c r="B146" s="5"/>
      <c r="C146" s="5"/>
      <c r="D146" s="5"/>
      <c r="E146" s="5"/>
      <c r="F146" s="89"/>
      <c r="G146" s="5"/>
      <c r="H146" s="17"/>
      <c r="I146" s="16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5.75" customHeight="1">
      <c r="A147" s="5"/>
      <c r="B147" s="5"/>
      <c r="C147" s="5"/>
      <c r="D147" s="5"/>
      <c r="E147" s="5"/>
      <c r="F147" s="89"/>
      <c r="G147" s="5"/>
      <c r="H147" s="17"/>
      <c r="I147" s="16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5.75" customHeight="1">
      <c r="A148" s="5"/>
      <c r="B148" s="5"/>
      <c r="C148" s="5"/>
      <c r="D148" s="5"/>
      <c r="E148" s="5"/>
      <c r="F148" s="89"/>
      <c r="G148" s="5"/>
      <c r="H148" s="17"/>
      <c r="I148" s="16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5.75" customHeight="1">
      <c r="A149" s="5"/>
      <c r="B149" s="5"/>
      <c r="C149" s="5"/>
      <c r="D149" s="5"/>
      <c r="E149" s="5"/>
      <c r="F149" s="89"/>
      <c r="G149" s="5"/>
      <c r="H149" s="17"/>
      <c r="I149" s="16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5.75" customHeight="1">
      <c r="A150" s="5"/>
      <c r="B150" s="5"/>
      <c r="C150" s="5"/>
      <c r="D150" s="5"/>
      <c r="E150" s="5"/>
      <c r="F150" s="89"/>
      <c r="G150" s="5"/>
      <c r="H150" s="17"/>
      <c r="I150" s="16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5.75" customHeight="1">
      <c r="A151" s="5"/>
      <c r="B151" s="5"/>
      <c r="C151" s="5"/>
      <c r="D151" s="5"/>
      <c r="E151" s="5"/>
      <c r="F151" s="89"/>
      <c r="G151" s="5"/>
      <c r="H151" s="17"/>
      <c r="I151" s="16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5.75" customHeight="1">
      <c r="A152" s="5"/>
      <c r="B152" s="5"/>
      <c r="C152" s="5"/>
      <c r="D152" s="5"/>
      <c r="E152" s="5"/>
      <c r="F152" s="89"/>
      <c r="G152" s="5"/>
      <c r="H152" s="17"/>
      <c r="I152" s="16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5.75" customHeight="1">
      <c r="A153" s="5"/>
      <c r="B153" s="5"/>
      <c r="C153" s="5"/>
      <c r="D153" s="5"/>
      <c r="E153" s="5"/>
      <c r="F153" s="89"/>
      <c r="G153" s="5"/>
      <c r="H153" s="17"/>
      <c r="I153" s="16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5.75" customHeight="1">
      <c r="A154" s="5"/>
      <c r="B154" s="5"/>
      <c r="C154" s="5"/>
      <c r="D154" s="5"/>
      <c r="E154" s="5"/>
      <c r="F154" s="89"/>
      <c r="G154" s="5"/>
      <c r="H154" s="17"/>
      <c r="I154" s="16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5.75" customHeight="1">
      <c r="A155" s="5"/>
      <c r="B155" s="5"/>
      <c r="C155" s="5"/>
      <c r="D155" s="5"/>
      <c r="E155" s="5"/>
      <c r="F155" s="89"/>
      <c r="G155" s="5"/>
      <c r="H155" s="17"/>
      <c r="I155" s="16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5.75" customHeight="1">
      <c r="A156" s="5"/>
      <c r="B156" s="5"/>
      <c r="C156" s="5"/>
      <c r="D156" s="5"/>
      <c r="E156" s="5"/>
      <c r="F156" s="89"/>
      <c r="G156" s="5"/>
      <c r="H156" s="17"/>
      <c r="I156" s="16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5.75" customHeight="1">
      <c r="A157" s="5"/>
      <c r="B157" s="5"/>
      <c r="C157" s="5"/>
      <c r="D157" s="5"/>
      <c r="E157" s="5"/>
      <c r="F157" s="89"/>
      <c r="G157" s="5"/>
      <c r="H157" s="17"/>
      <c r="I157" s="16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5.75" customHeight="1">
      <c r="A158" s="5"/>
      <c r="B158" s="5"/>
      <c r="C158" s="5"/>
      <c r="D158" s="5"/>
      <c r="E158" s="5"/>
      <c r="F158" s="89"/>
      <c r="G158" s="5"/>
      <c r="H158" s="17"/>
      <c r="I158" s="16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5.75" customHeight="1">
      <c r="A159" s="5"/>
      <c r="B159" s="5"/>
      <c r="C159" s="5"/>
      <c r="D159" s="5"/>
      <c r="E159" s="5"/>
      <c r="F159" s="89"/>
      <c r="G159" s="5"/>
      <c r="H159" s="17"/>
      <c r="I159" s="16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5.75" customHeight="1">
      <c r="A160" s="5"/>
      <c r="B160" s="5"/>
      <c r="C160" s="5"/>
      <c r="D160" s="5"/>
      <c r="E160" s="5"/>
      <c r="F160" s="89"/>
      <c r="G160" s="5"/>
      <c r="H160" s="17"/>
      <c r="I160" s="16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5.75" customHeight="1">
      <c r="A161" s="5"/>
      <c r="B161" s="5"/>
      <c r="C161" s="5"/>
      <c r="D161" s="5"/>
      <c r="E161" s="5"/>
      <c r="F161" s="89"/>
      <c r="G161" s="5"/>
      <c r="H161" s="17"/>
      <c r="I161" s="16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5.75" customHeight="1">
      <c r="A162" s="5"/>
      <c r="B162" s="5"/>
      <c r="C162" s="5"/>
      <c r="D162" s="5"/>
      <c r="E162" s="5"/>
      <c r="F162" s="89"/>
      <c r="G162" s="5"/>
      <c r="H162" s="17"/>
      <c r="I162" s="16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5.75" customHeight="1">
      <c r="A163" s="5"/>
      <c r="B163" s="5"/>
      <c r="C163" s="5"/>
      <c r="D163" s="5"/>
      <c r="E163" s="5"/>
      <c r="F163" s="89"/>
      <c r="G163" s="5"/>
      <c r="H163" s="17"/>
      <c r="I163" s="16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5.75" customHeight="1">
      <c r="A164" s="5"/>
      <c r="B164" s="5"/>
      <c r="C164" s="5"/>
      <c r="D164" s="5"/>
      <c r="E164" s="5"/>
      <c r="F164" s="89"/>
      <c r="G164" s="5"/>
      <c r="H164" s="17"/>
      <c r="I164" s="16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5.75" customHeight="1">
      <c r="A165" s="5"/>
      <c r="B165" s="5"/>
      <c r="C165" s="5"/>
      <c r="D165" s="5"/>
      <c r="E165" s="5"/>
      <c r="F165" s="89"/>
      <c r="G165" s="5"/>
      <c r="H165" s="17"/>
      <c r="I165" s="16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5.75" customHeight="1">
      <c r="A166" s="5"/>
      <c r="B166" s="5"/>
      <c r="C166" s="5"/>
      <c r="D166" s="5"/>
      <c r="E166" s="5"/>
      <c r="F166" s="89"/>
      <c r="G166" s="5"/>
      <c r="H166" s="17"/>
      <c r="I166" s="16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5.75" customHeight="1">
      <c r="A167" s="5"/>
      <c r="B167" s="5"/>
      <c r="C167" s="5"/>
      <c r="D167" s="5"/>
      <c r="E167" s="5"/>
      <c r="F167" s="89"/>
      <c r="G167" s="5"/>
      <c r="H167" s="17"/>
      <c r="I167" s="16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5.75" customHeight="1">
      <c r="A168" s="5"/>
      <c r="B168" s="5"/>
      <c r="C168" s="5"/>
      <c r="D168" s="5"/>
      <c r="E168" s="5"/>
      <c r="F168" s="89"/>
      <c r="G168" s="5"/>
      <c r="H168" s="17"/>
      <c r="I168" s="16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5.75" customHeight="1">
      <c r="A169" s="5"/>
      <c r="B169" s="5"/>
      <c r="C169" s="5"/>
      <c r="D169" s="5"/>
      <c r="E169" s="5"/>
      <c r="F169" s="89"/>
      <c r="G169" s="5"/>
      <c r="H169" s="17"/>
      <c r="I169" s="16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5.75" customHeight="1">
      <c r="A170" s="5"/>
      <c r="B170" s="5"/>
      <c r="C170" s="5"/>
      <c r="D170" s="5"/>
      <c r="E170" s="5"/>
      <c r="F170" s="89"/>
      <c r="G170" s="5"/>
      <c r="H170" s="17"/>
      <c r="I170" s="16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5.75" customHeight="1">
      <c r="A171" s="5"/>
      <c r="B171" s="5"/>
      <c r="C171" s="5"/>
      <c r="D171" s="5"/>
      <c r="E171" s="5"/>
      <c r="F171" s="89"/>
      <c r="G171" s="5"/>
      <c r="H171" s="17"/>
      <c r="I171" s="16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5.75" customHeight="1">
      <c r="A172" s="5"/>
      <c r="B172" s="5"/>
      <c r="C172" s="5"/>
      <c r="D172" s="5"/>
      <c r="E172" s="5"/>
      <c r="F172" s="89"/>
      <c r="G172" s="5"/>
      <c r="H172" s="17"/>
      <c r="I172" s="16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5.75" customHeight="1">
      <c r="A173" s="5"/>
      <c r="B173" s="5"/>
      <c r="C173" s="5"/>
      <c r="D173" s="5"/>
      <c r="E173" s="5"/>
      <c r="F173" s="89"/>
      <c r="G173" s="5"/>
      <c r="H173" s="17"/>
      <c r="I173" s="16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5.75" customHeight="1">
      <c r="A174" s="5"/>
      <c r="B174" s="5"/>
      <c r="C174" s="5"/>
      <c r="D174" s="5"/>
      <c r="E174" s="5"/>
      <c r="F174" s="89"/>
      <c r="G174" s="5"/>
      <c r="H174" s="17"/>
      <c r="I174" s="16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5.75" customHeight="1">
      <c r="A175" s="5"/>
      <c r="B175" s="5"/>
      <c r="C175" s="5"/>
      <c r="D175" s="5"/>
      <c r="E175" s="5"/>
      <c r="F175" s="89"/>
      <c r="G175" s="5"/>
      <c r="H175" s="17"/>
      <c r="I175" s="16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5.75" customHeight="1">
      <c r="A176" s="5"/>
      <c r="B176" s="5"/>
      <c r="C176" s="5"/>
      <c r="D176" s="5"/>
      <c r="E176" s="5"/>
      <c r="F176" s="89"/>
      <c r="G176" s="5"/>
      <c r="H176" s="17"/>
      <c r="I176" s="16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5.75" customHeight="1">
      <c r="A177" s="5"/>
      <c r="B177" s="5"/>
      <c r="C177" s="5"/>
      <c r="D177" s="5"/>
      <c r="E177" s="5"/>
      <c r="F177" s="89"/>
      <c r="G177" s="5"/>
      <c r="H177" s="17"/>
      <c r="I177" s="16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5.75" customHeight="1">
      <c r="A178" s="5"/>
      <c r="B178" s="5"/>
      <c r="C178" s="5"/>
      <c r="D178" s="5"/>
      <c r="E178" s="5"/>
      <c r="F178" s="89"/>
      <c r="G178" s="5"/>
      <c r="H178" s="17"/>
      <c r="I178" s="16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5.75" customHeight="1">
      <c r="A179" s="5"/>
      <c r="B179" s="5"/>
      <c r="C179" s="5"/>
      <c r="D179" s="5"/>
      <c r="E179" s="5"/>
      <c r="F179" s="89"/>
      <c r="G179" s="5"/>
      <c r="H179" s="17"/>
      <c r="I179" s="16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5.75" customHeight="1">
      <c r="A180" s="5"/>
      <c r="B180" s="5"/>
      <c r="C180" s="5"/>
      <c r="D180" s="5"/>
      <c r="E180" s="5"/>
      <c r="F180" s="89"/>
      <c r="G180" s="5"/>
      <c r="H180" s="17"/>
      <c r="I180" s="16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5.75" customHeight="1">
      <c r="A181" s="5"/>
      <c r="B181" s="5"/>
      <c r="C181" s="5"/>
      <c r="D181" s="5"/>
      <c r="E181" s="5"/>
      <c r="F181" s="89"/>
      <c r="G181" s="5"/>
      <c r="H181" s="17"/>
      <c r="I181" s="16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5.75" customHeight="1">
      <c r="A182" s="5"/>
      <c r="B182" s="5"/>
      <c r="C182" s="5"/>
      <c r="D182" s="5"/>
      <c r="E182" s="5"/>
      <c r="F182" s="89"/>
      <c r="G182" s="5"/>
      <c r="H182" s="17"/>
      <c r="I182" s="16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5.75" customHeight="1">
      <c r="A183" s="5"/>
      <c r="B183" s="5"/>
      <c r="C183" s="5"/>
      <c r="D183" s="5"/>
      <c r="E183" s="5"/>
      <c r="F183" s="89"/>
      <c r="G183" s="5"/>
      <c r="H183" s="17"/>
      <c r="I183" s="16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5.75" customHeight="1">
      <c r="A184" s="5"/>
      <c r="B184" s="5"/>
      <c r="C184" s="5"/>
      <c r="D184" s="5"/>
      <c r="E184" s="5"/>
      <c r="F184" s="89"/>
      <c r="G184" s="5"/>
      <c r="H184" s="17"/>
      <c r="I184" s="16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5.75" customHeight="1">
      <c r="A185" s="5"/>
      <c r="B185" s="5"/>
      <c r="C185" s="5"/>
      <c r="D185" s="5"/>
      <c r="E185" s="5"/>
      <c r="F185" s="89"/>
      <c r="G185" s="5"/>
      <c r="H185" s="17"/>
      <c r="I185" s="16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5.75" customHeight="1">
      <c r="A186" s="5"/>
      <c r="B186" s="5"/>
      <c r="C186" s="5"/>
      <c r="D186" s="5"/>
      <c r="E186" s="5"/>
      <c r="F186" s="89"/>
      <c r="G186" s="5"/>
      <c r="H186" s="17"/>
      <c r="I186" s="16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5.75" customHeight="1">
      <c r="A187" s="5"/>
      <c r="B187" s="5"/>
      <c r="C187" s="5"/>
      <c r="D187" s="5"/>
      <c r="E187" s="5"/>
      <c r="F187" s="89"/>
      <c r="G187" s="5"/>
      <c r="H187" s="17"/>
      <c r="I187" s="16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5.75" customHeight="1">
      <c r="A188" s="5"/>
      <c r="B188" s="5"/>
      <c r="C188" s="5"/>
      <c r="D188" s="5"/>
      <c r="E188" s="5"/>
      <c r="F188" s="89"/>
      <c r="G188" s="5"/>
      <c r="H188" s="17"/>
      <c r="I188" s="16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5.75" customHeight="1">
      <c r="A189" s="5"/>
      <c r="B189" s="5"/>
      <c r="C189" s="5"/>
      <c r="D189" s="5"/>
      <c r="E189" s="5"/>
      <c r="F189" s="89"/>
      <c r="G189" s="5"/>
      <c r="H189" s="17"/>
      <c r="I189" s="16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5.75" customHeight="1">
      <c r="A190" s="5"/>
      <c r="B190" s="5"/>
      <c r="C190" s="5"/>
      <c r="D190" s="5"/>
      <c r="E190" s="5"/>
      <c r="F190" s="89"/>
      <c r="G190" s="5"/>
      <c r="H190" s="17"/>
      <c r="I190" s="16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5.75" customHeight="1">
      <c r="A191" s="5"/>
      <c r="B191" s="5"/>
      <c r="C191" s="5"/>
      <c r="D191" s="5"/>
      <c r="E191" s="5"/>
      <c r="F191" s="89"/>
      <c r="G191" s="5"/>
      <c r="H191" s="17"/>
      <c r="I191" s="16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5.75" customHeight="1">
      <c r="A192" s="5"/>
      <c r="B192" s="5"/>
      <c r="C192" s="5"/>
      <c r="D192" s="5"/>
      <c r="E192" s="5"/>
      <c r="F192" s="89"/>
      <c r="G192" s="5"/>
      <c r="H192" s="17"/>
      <c r="I192" s="16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5.75" customHeight="1">
      <c r="A193" s="5"/>
      <c r="B193" s="5"/>
      <c r="C193" s="5"/>
      <c r="D193" s="5"/>
      <c r="E193" s="5"/>
      <c r="F193" s="89"/>
      <c r="G193" s="5"/>
      <c r="H193" s="17"/>
      <c r="I193" s="16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5.75" customHeight="1">
      <c r="A194" s="5"/>
      <c r="B194" s="5"/>
      <c r="C194" s="5"/>
      <c r="D194" s="5"/>
      <c r="E194" s="5"/>
      <c r="F194" s="89"/>
      <c r="G194" s="5"/>
      <c r="H194" s="17"/>
      <c r="I194" s="16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5.75" customHeight="1">
      <c r="A195" s="5"/>
      <c r="B195" s="5"/>
      <c r="C195" s="5"/>
      <c r="D195" s="5"/>
      <c r="E195" s="5"/>
      <c r="F195" s="89"/>
      <c r="G195" s="5"/>
      <c r="H195" s="17"/>
      <c r="I195" s="16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5.75" customHeight="1">
      <c r="A196" s="5"/>
      <c r="B196" s="5"/>
      <c r="C196" s="5"/>
      <c r="D196" s="5"/>
      <c r="E196" s="5"/>
      <c r="F196" s="89"/>
      <c r="G196" s="5"/>
      <c r="H196" s="17"/>
      <c r="I196" s="16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5.75" customHeight="1">
      <c r="A197" s="5"/>
      <c r="B197" s="5"/>
      <c r="C197" s="5"/>
      <c r="D197" s="5"/>
      <c r="E197" s="5"/>
      <c r="F197" s="89"/>
      <c r="G197" s="5"/>
      <c r="H197" s="17"/>
      <c r="I197" s="16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5.75" customHeight="1">
      <c r="A198" s="5"/>
      <c r="B198" s="5"/>
      <c r="C198" s="5"/>
      <c r="D198" s="5"/>
      <c r="E198" s="5"/>
      <c r="F198" s="89"/>
      <c r="G198" s="5"/>
      <c r="H198" s="17"/>
      <c r="I198" s="16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5.75" customHeight="1">
      <c r="A199" s="5"/>
      <c r="B199" s="5"/>
      <c r="C199" s="5"/>
      <c r="D199" s="5"/>
      <c r="E199" s="5"/>
      <c r="F199" s="89"/>
      <c r="G199" s="5"/>
      <c r="H199" s="17"/>
      <c r="I199" s="16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5.75" customHeight="1">
      <c r="A200" s="5"/>
      <c r="B200" s="5"/>
      <c r="C200" s="5"/>
      <c r="D200" s="5"/>
      <c r="E200" s="5"/>
      <c r="F200" s="89"/>
      <c r="G200" s="5"/>
      <c r="H200" s="17"/>
      <c r="I200" s="16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5.75" customHeight="1">
      <c r="A201" s="5"/>
      <c r="B201" s="5"/>
      <c r="C201" s="5"/>
      <c r="D201" s="5"/>
      <c r="E201" s="5"/>
      <c r="F201" s="89"/>
      <c r="G201" s="5"/>
      <c r="H201" s="17"/>
      <c r="I201" s="16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5.75" customHeight="1">
      <c r="A202" s="5"/>
      <c r="B202" s="5"/>
      <c r="C202" s="5"/>
      <c r="D202" s="5"/>
      <c r="E202" s="5"/>
      <c r="F202" s="89"/>
      <c r="G202" s="5"/>
      <c r="H202" s="17"/>
      <c r="I202" s="16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5.75" customHeight="1">
      <c r="A203" s="5"/>
      <c r="B203" s="5"/>
      <c r="C203" s="5"/>
      <c r="D203" s="5"/>
      <c r="E203" s="5"/>
      <c r="F203" s="89"/>
      <c r="G203" s="5"/>
      <c r="H203" s="17"/>
      <c r="I203" s="16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5.75" customHeight="1">
      <c r="A204" s="5"/>
      <c r="B204" s="5"/>
      <c r="C204" s="5"/>
      <c r="D204" s="5"/>
      <c r="E204" s="5"/>
      <c r="F204" s="89"/>
      <c r="G204" s="5"/>
      <c r="H204" s="17"/>
      <c r="I204" s="16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5.75" customHeight="1">
      <c r="A205" s="5"/>
      <c r="B205" s="5"/>
      <c r="C205" s="5"/>
      <c r="D205" s="5"/>
      <c r="E205" s="5"/>
      <c r="F205" s="89"/>
      <c r="G205" s="5"/>
      <c r="H205" s="17"/>
      <c r="I205" s="16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5.75" customHeight="1">
      <c r="A206" s="5"/>
      <c r="B206" s="5"/>
      <c r="C206" s="5"/>
      <c r="D206" s="5"/>
      <c r="E206" s="5"/>
      <c r="F206" s="89"/>
      <c r="G206" s="5"/>
      <c r="H206" s="17"/>
      <c r="I206" s="16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5.75" customHeight="1">
      <c r="A207" s="5"/>
      <c r="B207" s="5"/>
      <c r="C207" s="5"/>
      <c r="D207" s="5"/>
      <c r="E207" s="5"/>
      <c r="F207" s="89"/>
      <c r="G207" s="5"/>
      <c r="H207" s="17"/>
      <c r="I207" s="16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5.75" customHeight="1">
      <c r="A208" s="5"/>
      <c r="B208" s="5"/>
      <c r="C208" s="5"/>
      <c r="D208" s="5"/>
      <c r="E208" s="5"/>
      <c r="F208" s="89"/>
      <c r="G208" s="5"/>
      <c r="H208" s="17"/>
      <c r="I208" s="16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5.75" customHeight="1">
      <c r="A209" s="5"/>
      <c r="B209" s="5"/>
      <c r="C209" s="5"/>
      <c r="D209" s="5"/>
      <c r="E209" s="5"/>
      <c r="F209" s="89"/>
      <c r="G209" s="5"/>
      <c r="H209" s="17"/>
      <c r="I209" s="16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5.75" customHeight="1">
      <c r="A210" s="5"/>
      <c r="B210" s="5"/>
      <c r="C210" s="5"/>
      <c r="D210" s="5"/>
      <c r="E210" s="5"/>
      <c r="F210" s="89"/>
      <c r="G210" s="5"/>
      <c r="H210" s="17"/>
      <c r="I210" s="16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5.75" customHeight="1">
      <c r="A211" s="5"/>
      <c r="B211" s="5"/>
      <c r="C211" s="5"/>
      <c r="D211" s="5"/>
      <c r="E211" s="5"/>
      <c r="F211" s="89"/>
      <c r="G211" s="5"/>
      <c r="H211" s="17"/>
      <c r="I211" s="16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5.75" customHeight="1">
      <c r="A212" s="5"/>
      <c r="B212" s="5"/>
      <c r="C212" s="5"/>
      <c r="D212" s="5"/>
      <c r="E212" s="5"/>
      <c r="F212" s="89"/>
      <c r="G212" s="5"/>
      <c r="H212" s="17"/>
      <c r="I212" s="16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5.75" customHeight="1">
      <c r="A213" s="5"/>
      <c r="B213" s="5"/>
      <c r="C213" s="5"/>
      <c r="D213" s="5"/>
      <c r="E213" s="5"/>
      <c r="F213" s="89"/>
      <c r="G213" s="5"/>
      <c r="H213" s="17"/>
      <c r="I213" s="16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5.75" customHeight="1">
      <c r="A214" s="5"/>
      <c r="B214" s="5"/>
      <c r="C214" s="5"/>
      <c r="D214" s="5"/>
      <c r="E214" s="5"/>
      <c r="F214" s="89"/>
      <c r="G214" s="5"/>
      <c r="H214" s="17"/>
      <c r="I214" s="16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5.75" customHeight="1">
      <c r="A215" s="5"/>
      <c r="B215" s="5"/>
      <c r="C215" s="5"/>
      <c r="D215" s="5"/>
      <c r="E215" s="5"/>
      <c r="F215" s="89"/>
      <c r="G215" s="5"/>
      <c r="H215" s="17"/>
      <c r="I215" s="16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5.75" customHeight="1">
      <c r="A216" s="5"/>
      <c r="B216" s="5"/>
      <c r="C216" s="5"/>
      <c r="D216" s="5"/>
      <c r="E216" s="5"/>
      <c r="F216" s="89"/>
      <c r="G216" s="5"/>
      <c r="H216" s="17"/>
      <c r="I216" s="16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5.75" customHeight="1">
      <c r="A217" s="5"/>
      <c r="B217" s="5"/>
      <c r="C217" s="5"/>
      <c r="D217" s="5"/>
      <c r="E217" s="5"/>
      <c r="F217" s="89"/>
      <c r="G217" s="5"/>
      <c r="H217" s="17"/>
      <c r="I217" s="16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5.75" customHeight="1">
      <c r="A218" s="5"/>
      <c r="B218" s="5"/>
      <c r="C218" s="5"/>
      <c r="D218" s="5"/>
      <c r="E218" s="5"/>
      <c r="F218" s="89"/>
      <c r="G218" s="5"/>
      <c r="H218" s="17"/>
      <c r="I218" s="16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5.75" customHeight="1">
      <c r="A219" s="5"/>
      <c r="B219" s="5"/>
      <c r="C219" s="5"/>
      <c r="D219" s="5"/>
      <c r="E219" s="5"/>
      <c r="F219" s="89"/>
      <c r="G219" s="5"/>
      <c r="H219" s="17"/>
      <c r="I219" s="16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5.75" customHeight="1">
      <c r="A220" s="5"/>
      <c r="B220" s="5"/>
      <c r="C220" s="5"/>
      <c r="D220" s="5"/>
      <c r="E220" s="5"/>
      <c r="F220" s="89"/>
      <c r="G220" s="5"/>
      <c r="H220" s="17"/>
      <c r="I220" s="16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5.75" customHeight="1">
      <c r="A221" s="5"/>
      <c r="B221" s="5"/>
      <c r="C221" s="5"/>
      <c r="D221" s="5"/>
      <c r="E221" s="5"/>
      <c r="F221" s="89"/>
      <c r="G221" s="5"/>
      <c r="H221" s="17"/>
      <c r="I221" s="16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5.75" customHeight="1"/>
    <row r="223" spans="1:30" ht="15.75" customHeight="1"/>
    <row r="224" spans="1:3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</sheetData>
  <mergeCells count="180">
    <mergeCell ref="K94:K99"/>
    <mergeCell ref="L94:L99"/>
    <mergeCell ref="B106:B111"/>
    <mergeCell ref="H106:H111"/>
    <mergeCell ref="I106:I111"/>
    <mergeCell ref="K106:K111"/>
    <mergeCell ref="L106:L111"/>
    <mergeCell ref="M94:M99"/>
    <mergeCell ref="S70:S75"/>
    <mergeCell ref="M70:M75"/>
    <mergeCell ref="N70:N75"/>
    <mergeCell ref="O70:O75"/>
    <mergeCell ref="P70:P75"/>
    <mergeCell ref="B70:B75"/>
    <mergeCell ref="H70:H75"/>
    <mergeCell ref="I70:I75"/>
    <mergeCell ref="K70:K75"/>
    <mergeCell ref="L70:L75"/>
    <mergeCell ref="S58:S63"/>
    <mergeCell ref="N64:N69"/>
    <mergeCell ref="O64:O69"/>
    <mergeCell ref="P64:P69"/>
    <mergeCell ref="S64:S69"/>
    <mergeCell ref="N58:N63"/>
    <mergeCell ref="O58:O63"/>
    <mergeCell ref="P58:P63"/>
    <mergeCell ref="I40:I45"/>
    <mergeCell ref="B16:B21"/>
    <mergeCell ref="S46:S51"/>
    <mergeCell ref="B52:B57"/>
    <mergeCell ref="H52:H57"/>
    <mergeCell ref="I52:I57"/>
    <mergeCell ref="K52:K57"/>
    <mergeCell ref="L52:L57"/>
    <mergeCell ref="M52:M57"/>
    <mergeCell ref="N52:N57"/>
    <mergeCell ref="O52:O57"/>
    <mergeCell ref="P52:P57"/>
    <mergeCell ref="S52:S57"/>
    <mergeCell ref="M46:M51"/>
    <mergeCell ref="N46:N51"/>
    <mergeCell ref="O46:O51"/>
    <mergeCell ref="P46:P51"/>
    <mergeCell ref="B46:B51"/>
    <mergeCell ref="H16:H21"/>
    <mergeCell ref="M40:M45"/>
    <mergeCell ref="M22:M27"/>
    <mergeCell ref="B40:B45"/>
    <mergeCell ref="B28:B33"/>
    <mergeCell ref="B22:B27"/>
    <mergeCell ref="B34:B39"/>
    <mergeCell ref="A3:Q3"/>
    <mergeCell ref="A4:Q4"/>
    <mergeCell ref="L13:P13"/>
    <mergeCell ref="A13:A15"/>
    <mergeCell ref="H13:H15"/>
    <mergeCell ref="D13:D15"/>
    <mergeCell ref="B13:B15"/>
    <mergeCell ref="E13:F15"/>
    <mergeCell ref="C13:C15"/>
    <mergeCell ref="Q13:Q14"/>
    <mergeCell ref="G13:G15"/>
    <mergeCell ref="I13:I15"/>
    <mergeCell ref="J13:J14"/>
    <mergeCell ref="K13:K14"/>
    <mergeCell ref="J6:P7"/>
    <mergeCell ref="S13:S15"/>
    <mergeCell ref="N22:N27"/>
    <mergeCell ref="P34:P39"/>
    <mergeCell ref="O40:O45"/>
    <mergeCell ref="N34:N39"/>
    <mergeCell ref="P40:P45"/>
    <mergeCell ref="N16:N21"/>
    <mergeCell ref="R13:R15"/>
    <mergeCell ref="S16:S21"/>
    <mergeCell ref="S22:S27"/>
    <mergeCell ref="S28:S33"/>
    <mergeCell ref="S34:S39"/>
    <mergeCell ref="S40:S45"/>
    <mergeCell ref="P16:P21"/>
    <mergeCell ref="N40:N45"/>
    <mergeCell ref="P22:P27"/>
    <mergeCell ref="N28:N33"/>
    <mergeCell ref="O28:O33"/>
    <mergeCell ref="O16:O21"/>
    <mergeCell ref="O34:O39"/>
    <mergeCell ref="O22:O27"/>
    <mergeCell ref="P28:P33"/>
    <mergeCell ref="I16:I21"/>
    <mergeCell ref="K28:K33"/>
    <mergeCell ref="K40:K45"/>
    <mergeCell ref="M16:M21"/>
    <mergeCell ref="L64:L69"/>
    <mergeCell ref="M64:M69"/>
    <mergeCell ref="M58:M63"/>
    <mergeCell ref="I58:I63"/>
    <mergeCell ref="K58:K63"/>
    <mergeCell ref="L16:L21"/>
    <mergeCell ref="I34:I39"/>
    <mergeCell ref="K16:K21"/>
    <mergeCell ref="K22:K27"/>
    <mergeCell ref="K34:K39"/>
    <mergeCell ref="L58:L63"/>
    <mergeCell ref="M28:M33"/>
    <mergeCell ref="M34:M39"/>
    <mergeCell ref="I46:I51"/>
    <mergeCell ref="K46:K51"/>
    <mergeCell ref="L46:L51"/>
    <mergeCell ref="H64:H69"/>
    <mergeCell ref="I64:I69"/>
    <mergeCell ref="K64:K69"/>
    <mergeCell ref="L22:L27"/>
    <mergeCell ref="L34:L39"/>
    <mergeCell ref="B94:B99"/>
    <mergeCell ref="H94:H99"/>
    <mergeCell ref="B76:B81"/>
    <mergeCell ref="S88:S93"/>
    <mergeCell ref="P82:P87"/>
    <mergeCell ref="O76:O81"/>
    <mergeCell ref="H88:H93"/>
    <mergeCell ref="I88:I93"/>
    <mergeCell ref="K88:K93"/>
    <mergeCell ref="L88:L93"/>
    <mergeCell ref="M88:M93"/>
    <mergeCell ref="M82:M87"/>
    <mergeCell ref="I82:I87"/>
    <mergeCell ref="K82:K87"/>
    <mergeCell ref="L82:L87"/>
    <mergeCell ref="H76:H81"/>
    <mergeCell ref="I76:I81"/>
    <mergeCell ref="K76:K81"/>
    <mergeCell ref="L76:L81"/>
    <mergeCell ref="P106:P111"/>
    <mergeCell ref="S106:S111"/>
    <mergeCell ref="P76:P81"/>
    <mergeCell ref="S76:S81"/>
    <mergeCell ref="B100:B105"/>
    <mergeCell ref="H100:H105"/>
    <mergeCell ref="I100:I105"/>
    <mergeCell ref="K100:K105"/>
    <mergeCell ref="L100:L105"/>
    <mergeCell ref="M100:M105"/>
    <mergeCell ref="N100:N105"/>
    <mergeCell ref="O100:O105"/>
    <mergeCell ref="P100:P105"/>
    <mergeCell ref="S100:S105"/>
    <mergeCell ref="P94:P99"/>
    <mergeCell ref="S94:S99"/>
    <mergeCell ref="S82:S87"/>
    <mergeCell ref="P88:P93"/>
    <mergeCell ref="N94:N99"/>
    <mergeCell ref="N88:N93"/>
    <mergeCell ref="B88:B93"/>
    <mergeCell ref="N76:N81"/>
    <mergeCell ref="M76:M81"/>
    <mergeCell ref="I94:I99"/>
    <mergeCell ref="A16:A45"/>
    <mergeCell ref="A46:A75"/>
    <mergeCell ref="A76:A111"/>
    <mergeCell ref="M106:M111"/>
    <mergeCell ref="N106:N111"/>
    <mergeCell ref="O106:O111"/>
    <mergeCell ref="O94:O99"/>
    <mergeCell ref="O88:O93"/>
    <mergeCell ref="N82:N87"/>
    <mergeCell ref="O82:O87"/>
    <mergeCell ref="B82:B87"/>
    <mergeCell ref="H82:H87"/>
    <mergeCell ref="I22:I27"/>
    <mergeCell ref="I28:I33"/>
    <mergeCell ref="H28:H33"/>
    <mergeCell ref="L28:L33"/>
    <mergeCell ref="L40:L45"/>
    <mergeCell ref="H22:H27"/>
    <mergeCell ref="B58:B63"/>
    <mergeCell ref="H58:H63"/>
    <mergeCell ref="H40:H45"/>
    <mergeCell ref="H34:H39"/>
    <mergeCell ref="H46:H51"/>
    <mergeCell ref="B64:B69"/>
  </mergeCells>
  <pageMargins left="0.7" right="0.7" top="0.75" bottom="0.75" header="0" footer="0"/>
  <pageSetup orientation="landscape" r:id="rId1"/>
  <headerFooter>
    <oddHeader>&amp;CPage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Y941"/>
  <sheetViews>
    <sheetView zoomScale="85" zoomScaleNormal="85" workbookViewId="0">
      <selection activeCell="F99" sqref="F99"/>
    </sheetView>
  </sheetViews>
  <sheetFormatPr defaultColWidth="11.33203125" defaultRowHeight="15" customHeight="1"/>
  <cols>
    <col min="1" max="1" width="4.109375" customWidth="1"/>
    <col min="2" max="2" width="13" customWidth="1"/>
    <col min="3" max="3" width="17.33203125" customWidth="1"/>
    <col min="4" max="4" width="12.109375" customWidth="1"/>
    <col min="5" max="5" width="10.33203125" customWidth="1"/>
    <col min="6" max="6" width="7.6640625" customWidth="1"/>
    <col min="7" max="7" width="14.109375" customWidth="1"/>
    <col min="8" max="8" width="6.5546875" customWidth="1"/>
    <col min="9" max="10" width="10.6640625" customWidth="1"/>
    <col min="11" max="11" width="12.5546875" customWidth="1"/>
    <col min="12" max="13" width="10.6640625" customWidth="1"/>
    <col min="14" max="14" width="7.33203125" customWidth="1"/>
    <col min="15" max="15" width="8.33203125" customWidth="1"/>
    <col min="16" max="16" width="21.109375" style="523" customWidth="1"/>
    <col min="17" max="17" width="2.33203125" customWidth="1"/>
    <col min="18" max="18" width="5" customWidth="1"/>
    <col min="19" max="25" width="8.88671875" customWidth="1"/>
  </cols>
  <sheetData>
    <row r="1" spans="1:25">
      <c r="A1" s="710" t="s">
        <v>0</v>
      </c>
      <c r="B1" s="711"/>
      <c r="C1" s="71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54"/>
      <c r="Q1" s="2"/>
      <c r="R1" s="2"/>
      <c r="S1" s="2"/>
      <c r="T1" s="2"/>
      <c r="U1" s="2"/>
      <c r="V1" s="2"/>
      <c r="W1" s="4"/>
      <c r="X1" s="2"/>
      <c r="Y1" s="6"/>
    </row>
    <row r="2" spans="1:25" ht="14.25" customHeight="1">
      <c r="A2" s="8" t="s">
        <v>1</v>
      </c>
      <c r="B2" s="8"/>
      <c r="C2" s="8"/>
      <c r="D2" s="8"/>
      <c r="E2" s="6"/>
      <c r="F2" s="6"/>
      <c r="G2" s="6"/>
      <c r="H2" s="6"/>
      <c r="I2" s="6"/>
      <c r="J2" s="6"/>
      <c r="K2" s="6"/>
      <c r="L2" s="6"/>
      <c r="M2" s="6"/>
      <c r="N2" s="2"/>
      <c r="O2" s="2"/>
      <c r="P2" s="154"/>
      <c r="Q2" s="2"/>
      <c r="R2" s="2"/>
      <c r="S2" s="2"/>
      <c r="T2" s="2"/>
      <c r="U2" s="2"/>
      <c r="V2" s="2"/>
      <c r="W2" s="4"/>
      <c r="X2" s="2"/>
      <c r="Y2" s="6"/>
    </row>
    <row r="3" spans="1:25" ht="23.25" customHeight="1">
      <c r="A3" s="712" t="s">
        <v>145</v>
      </c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147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713" t="s">
        <v>142</v>
      </c>
      <c r="B4" s="711"/>
      <c r="C4" s="711"/>
      <c r="D4" s="711"/>
      <c r="E4" s="711"/>
      <c r="F4" s="711"/>
      <c r="G4" s="711"/>
      <c r="H4" s="711"/>
      <c r="I4" s="711"/>
      <c r="J4" s="711"/>
      <c r="K4" s="711"/>
      <c r="L4" s="711"/>
      <c r="M4" s="711"/>
      <c r="N4" s="711"/>
      <c r="O4" s="711"/>
      <c r="P4" s="520"/>
      <c r="Q4" s="14"/>
      <c r="R4" s="14"/>
      <c r="S4" s="14"/>
      <c r="T4" s="14"/>
      <c r="U4" s="14"/>
      <c r="V4" s="14"/>
      <c r="W4" s="14"/>
      <c r="X4" s="14"/>
      <c r="Y4" s="14"/>
    </row>
    <row r="5" spans="1:25" ht="15.75">
      <c r="A5" s="451" t="s">
        <v>122</v>
      </c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521"/>
      <c r="Q5" s="371"/>
      <c r="R5" s="371"/>
      <c r="S5" s="371"/>
      <c r="T5" s="5"/>
      <c r="U5" s="5"/>
      <c r="V5" s="17"/>
      <c r="W5" s="5"/>
      <c r="X5" s="5"/>
      <c r="Y5" s="5"/>
    </row>
    <row r="6" spans="1:25" ht="15.75" customHeight="1">
      <c r="A6" s="370" t="s">
        <v>4</v>
      </c>
      <c r="B6" s="5"/>
      <c r="C6" s="5"/>
      <c r="D6" s="5"/>
      <c r="E6" s="3"/>
      <c r="F6" s="3"/>
      <c r="G6" s="3"/>
      <c r="H6" s="3"/>
      <c r="I6" s="3"/>
      <c r="J6" s="3"/>
      <c r="K6" s="3"/>
      <c r="L6" s="3"/>
      <c r="M6" s="724" t="s">
        <v>140</v>
      </c>
      <c r="N6" s="724"/>
      <c r="O6" s="724"/>
      <c r="P6" s="724"/>
      <c r="Q6" s="724"/>
      <c r="R6" s="3"/>
      <c r="S6" s="3"/>
      <c r="T6" s="5"/>
      <c r="U6" s="5"/>
      <c r="V6" s="5"/>
      <c r="W6" s="5"/>
      <c r="X6" s="5"/>
      <c r="Y6" s="5"/>
    </row>
    <row r="7" spans="1:25" ht="15.75" customHeight="1">
      <c r="A7" s="370" t="s">
        <v>5</v>
      </c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724"/>
      <c r="N7" s="724"/>
      <c r="O7" s="724"/>
      <c r="P7" s="724"/>
      <c r="Q7" s="724"/>
      <c r="R7" s="3"/>
      <c r="S7" s="3"/>
      <c r="T7" s="5"/>
      <c r="U7" s="5"/>
      <c r="V7" s="5"/>
      <c r="W7" s="5"/>
      <c r="X7" s="5"/>
      <c r="Y7" s="5"/>
    </row>
    <row r="8" spans="1:25" ht="15.75" customHeight="1">
      <c r="A8" s="371" t="s">
        <v>6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72"/>
      <c r="Q8" s="20"/>
      <c r="R8" s="20"/>
      <c r="S8" s="20"/>
      <c r="T8" s="20"/>
      <c r="U8" s="20"/>
      <c r="V8" s="17"/>
      <c r="W8" s="5"/>
      <c r="X8" s="5"/>
      <c r="Y8" s="5"/>
    </row>
    <row r="9" spans="1:25" ht="15.75" customHeight="1">
      <c r="A9" s="370" t="s">
        <v>141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P9" s="172"/>
      <c r="Q9" s="20"/>
      <c r="R9" s="20"/>
      <c r="S9" s="20"/>
      <c r="T9" s="20"/>
      <c r="U9" s="20"/>
      <c r="V9" s="17"/>
      <c r="W9" s="5"/>
      <c r="X9" s="5"/>
      <c r="Y9" s="5"/>
    </row>
    <row r="10" spans="1:25" ht="15.75" customHeight="1">
      <c r="A10" s="370" t="s">
        <v>7</v>
      </c>
      <c r="C10" s="371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P10" s="521"/>
      <c r="Q10" s="371"/>
      <c r="R10" s="371"/>
      <c r="S10" s="371"/>
      <c r="T10" s="371"/>
      <c r="U10" s="371"/>
      <c r="V10" s="17"/>
      <c r="W10" s="5"/>
      <c r="X10" s="5"/>
      <c r="Y10" s="5"/>
    </row>
    <row r="11" spans="1:25" ht="17.25" customHeight="1">
      <c r="A11" s="89"/>
      <c r="B11" s="90" t="s">
        <v>84</v>
      </c>
      <c r="C11" s="115" t="s">
        <v>123</v>
      </c>
      <c r="D11" s="91"/>
      <c r="E11" s="92"/>
      <c r="F11" s="92"/>
      <c r="G11" s="92"/>
      <c r="H11" s="92"/>
      <c r="I11" s="93"/>
      <c r="J11" s="87"/>
      <c r="K11" s="87"/>
      <c r="L11" s="87"/>
      <c r="M11" s="87"/>
      <c r="N11" s="94"/>
      <c r="O11" s="94"/>
      <c r="P11" s="369"/>
      <c r="Q11" s="94"/>
      <c r="R11" s="115"/>
      <c r="S11" s="96"/>
      <c r="T11" s="94"/>
      <c r="U11" s="94"/>
      <c r="V11" s="94"/>
      <c r="W11" s="94"/>
      <c r="X11" s="94"/>
      <c r="Y11" s="94"/>
    </row>
    <row r="12" spans="1:25" ht="15.75" customHeight="1" thickBot="1">
      <c r="A12" s="98"/>
      <c r="B12" s="2"/>
      <c r="C12" s="2"/>
      <c r="D12" s="2"/>
      <c r="E12" s="2"/>
      <c r="F12" s="2"/>
      <c r="G12" s="2"/>
      <c r="H12" s="2"/>
      <c r="I12" s="4"/>
      <c r="J12" s="4"/>
      <c r="K12" s="4"/>
      <c r="L12" s="4"/>
      <c r="M12" s="4"/>
      <c r="N12" s="2"/>
      <c r="O12" s="2"/>
      <c r="P12" s="154"/>
      <c r="Q12" s="6"/>
      <c r="R12" s="115"/>
      <c r="S12" s="6"/>
      <c r="T12" s="6"/>
      <c r="U12" s="6"/>
      <c r="V12" s="6"/>
      <c r="W12" s="6"/>
      <c r="X12" s="6"/>
      <c r="Y12" s="6"/>
    </row>
    <row r="13" spans="1:25" ht="23.25" customHeight="1">
      <c r="A13" s="784" t="s">
        <v>8</v>
      </c>
      <c r="B13" s="758" t="s">
        <v>9</v>
      </c>
      <c r="C13" s="778" t="s">
        <v>10</v>
      </c>
      <c r="D13" s="794"/>
      <c r="E13" s="746" t="s">
        <v>11</v>
      </c>
      <c r="F13" s="775" t="s">
        <v>12</v>
      </c>
      <c r="G13" s="775" t="s">
        <v>13</v>
      </c>
      <c r="H13" s="775" t="s">
        <v>124</v>
      </c>
      <c r="I13" s="242" t="s">
        <v>125</v>
      </c>
      <c r="J13" s="242" t="s">
        <v>126</v>
      </c>
      <c r="K13" s="242" t="s">
        <v>127</v>
      </c>
      <c r="L13" s="242" t="s">
        <v>128</v>
      </c>
      <c r="M13" s="242" t="s">
        <v>129</v>
      </c>
      <c r="N13" s="758" t="s">
        <v>94</v>
      </c>
      <c r="O13" s="733" t="s">
        <v>33</v>
      </c>
      <c r="P13" s="862" t="s">
        <v>17</v>
      </c>
      <c r="Q13" s="6"/>
      <c r="R13" s="6"/>
      <c r="S13" s="6"/>
      <c r="T13" s="6"/>
      <c r="U13" s="6"/>
      <c r="V13" s="6"/>
      <c r="W13" s="6"/>
      <c r="X13" s="6"/>
      <c r="Y13" s="6"/>
    </row>
    <row r="14" spans="1:25" ht="25.5" customHeight="1" thickBot="1">
      <c r="A14" s="797"/>
      <c r="B14" s="798"/>
      <c r="C14" s="795"/>
      <c r="D14" s="796"/>
      <c r="E14" s="747"/>
      <c r="F14" s="798"/>
      <c r="G14" s="777"/>
      <c r="H14" s="777"/>
      <c r="I14" s="243" t="s">
        <v>130</v>
      </c>
      <c r="J14" s="243" t="s">
        <v>131</v>
      </c>
      <c r="K14" s="243" t="s">
        <v>132</v>
      </c>
      <c r="L14" s="243" t="s">
        <v>72</v>
      </c>
      <c r="M14" s="243" t="s">
        <v>73</v>
      </c>
      <c r="N14" s="798"/>
      <c r="O14" s="798"/>
      <c r="P14" s="863"/>
      <c r="Q14" s="6"/>
      <c r="R14" s="6"/>
      <c r="S14" s="6"/>
      <c r="T14" s="6"/>
      <c r="U14" s="6"/>
      <c r="V14" s="6"/>
      <c r="W14" s="6"/>
      <c r="X14" s="6"/>
      <c r="Y14" s="6"/>
    </row>
    <row r="15" spans="1:25" ht="18.75" customHeight="1">
      <c r="A15" s="23">
        <v>1</v>
      </c>
      <c r="B15" s="660" t="s">
        <v>152</v>
      </c>
      <c r="C15" s="200" t="s">
        <v>153</v>
      </c>
      <c r="D15" s="216" t="s">
        <v>154</v>
      </c>
      <c r="E15" s="268" t="s">
        <v>155</v>
      </c>
      <c r="F15" s="268" t="s">
        <v>156</v>
      </c>
      <c r="G15" s="389" t="s">
        <v>434</v>
      </c>
      <c r="H15" s="561"/>
      <c r="I15" s="562"/>
      <c r="J15" s="562"/>
      <c r="K15" s="562"/>
      <c r="L15" s="562"/>
      <c r="M15" s="562"/>
      <c r="N15" s="563"/>
      <c r="O15" s="528">
        <f>ROUND(SUM(I15:M15)-N15,1)</f>
        <v>0</v>
      </c>
      <c r="P15" s="524"/>
      <c r="Q15" s="6"/>
      <c r="R15" s="6"/>
      <c r="S15" s="105"/>
      <c r="T15" s="6"/>
      <c r="U15" s="6"/>
      <c r="V15" s="6"/>
      <c r="W15" s="6"/>
      <c r="X15" s="6"/>
      <c r="Y15" s="6"/>
    </row>
    <row r="16" spans="1:25" ht="18.75" customHeight="1">
      <c r="A16" s="32">
        <v>2</v>
      </c>
      <c r="B16" s="661" t="s">
        <v>157</v>
      </c>
      <c r="C16" s="199" t="s">
        <v>158</v>
      </c>
      <c r="D16" s="217" t="s">
        <v>159</v>
      </c>
      <c r="E16" s="269" t="s">
        <v>160</v>
      </c>
      <c r="F16" s="269" t="s">
        <v>161</v>
      </c>
      <c r="G16" s="390" t="s">
        <v>434</v>
      </c>
      <c r="H16" s="564"/>
      <c r="I16" s="104"/>
      <c r="J16" s="104"/>
      <c r="K16" s="104"/>
      <c r="L16" s="104"/>
      <c r="M16" s="104"/>
      <c r="N16" s="565"/>
      <c r="O16" s="529">
        <f t="shared" ref="O16:O79" si="0">ROUND(SUM(I16:M16)-N16,1)</f>
        <v>0</v>
      </c>
      <c r="P16" s="525"/>
      <c r="Q16" s="6"/>
      <c r="R16" s="6"/>
      <c r="S16" s="105"/>
      <c r="T16" s="6"/>
      <c r="U16" s="6"/>
      <c r="V16" s="6"/>
      <c r="W16" s="6"/>
      <c r="X16" s="6"/>
      <c r="Y16" s="6"/>
    </row>
    <row r="17" spans="1:25" ht="18.75" customHeight="1">
      <c r="A17" s="32">
        <v>3</v>
      </c>
      <c r="B17" s="661" t="s">
        <v>162</v>
      </c>
      <c r="C17" s="199" t="s">
        <v>163</v>
      </c>
      <c r="D17" s="217" t="s">
        <v>164</v>
      </c>
      <c r="E17" s="269" t="s">
        <v>165</v>
      </c>
      <c r="F17" s="269" t="s">
        <v>161</v>
      </c>
      <c r="G17" s="390" t="s">
        <v>434</v>
      </c>
      <c r="H17" s="564"/>
      <c r="I17" s="104"/>
      <c r="J17" s="104"/>
      <c r="K17" s="104"/>
      <c r="L17" s="104"/>
      <c r="M17" s="104"/>
      <c r="N17" s="565"/>
      <c r="O17" s="529">
        <f t="shared" si="0"/>
        <v>0</v>
      </c>
      <c r="P17" s="525"/>
      <c r="Q17" s="6"/>
      <c r="R17" s="6"/>
      <c r="S17" s="105"/>
      <c r="T17" s="6"/>
      <c r="U17" s="6"/>
      <c r="V17" s="6"/>
      <c r="W17" s="6"/>
      <c r="X17" s="6"/>
      <c r="Y17" s="6"/>
    </row>
    <row r="18" spans="1:25" ht="18.75" customHeight="1">
      <c r="A18" s="32">
        <v>4</v>
      </c>
      <c r="B18" s="661" t="s">
        <v>166</v>
      </c>
      <c r="C18" s="199" t="s">
        <v>167</v>
      </c>
      <c r="D18" s="217" t="s">
        <v>168</v>
      </c>
      <c r="E18" s="269" t="s">
        <v>169</v>
      </c>
      <c r="F18" s="269" t="s">
        <v>161</v>
      </c>
      <c r="G18" s="390" t="s">
        <v>434</v>
      </c>
      <c r="H18" s="564"/>
      <c r="I18" s="104"/>
      <c r="J18" s="104"/>
      <c r="K18" s="104"/>
      <c r="L18" s="104"/>
      <c r="M18" s="104"/>
      <c r="N18" s="565"/>
      <c r="O18" s="529">
        <f t="shared" si="0"/>
        <v>0</v>
      </c>
      <c r="P18" s="525"/>
      <c r="Q18" s="6"/>
      <c r="R18" s="6"/>
      <c r="S18" s="105"/>
      <c r="T18" s="6"/>
      <c r="U18" s="6"/>
      <c r="V18" s="6"/>
      <c r="W18" s="6"/>
      <c r="X18" s="6"/>
      <c r="Y18" s="6"/>
    </row>
    <row r="19" spans="1:25" ht="18.75" customHeight="1">
      <c r="A19" s="32">
        <v>5</v>
      </c>
      <c r="B19" s="661" t="s">
        <v>170</v>
      </c>
      <c r="C19" s="199" t="s">
        <v>163</v>
      </c>
      <c r="D19" s="217" t="s">
        <v>171</v>
      </c>
      <c r="E19" s="269" t="s">
        <v>172</v>
      </c>
      <c r="F19" s="269" t="s">
        <v>161</v>
      </c>
      <c r="G19" s="390" t="s">
        <v>434</v>
      </c>
      <c r="H19" s="564"/>
      <c r="I19" s="104"/>
      <c r="J19" s="104"/>
      <c r="K19" s="104"/>
      <c r="L19" s="104"/>
      <c r="M19" s="104"/>
      <c r="N19" s="565"/>
      <c r="O19" s="529">
        <f t="shared" si="0"/>
        <v>0</v>
      </c>
      <c r="P19" s="525"/>
      <c r="Q19" s="105"/>
      <c r="R19" s="105"/>
      <c r="S19" s="105"/>
      <c r="T19" s="6"/>
      <c r="U19" s="6"/>
      <c r="V19" s="6"/>
      <c r="W19" s="6"/>
      <c r="X19" s="6"/>
      <c r="Y19" s="6"/>
    </row>
    <row r="20" spans="1:25" ht="18.75" customHeight="1">
      <c r="A20" s="32">
        <v>6</v>
      </c>
      <c r="B20" s="661" t="s">
        <v>173</v>
      </c>
      <c r="C20" s="199" t="s">
        <v>174</v>
      </c>
      <c r="D20" s="217" t="s">
        <v>175</v>
      </c>
      <c r="E20" s="269" t="s">
        <v>176</v>
      </c>
      <c r="F20" s="269" t="s">
        <v>161</v>
      </c>
      <c r="G20" s="390" t="s">
        <v>434</v>
      </c>
      <c r="H20" s="564"/>
      <c r="I20" s="104"/>
      <c r="J20" s="104"/>
      <c r="K20" s="104"/>
      <c r="L20" s="104"/>
      <c r="M20" s="104"/>
      <c r="N20" s="565"/>
      <c r="O20" s="529">
        <f t="shared" si="0"/>
        <v>0</v>
      </c>
      <c r="P20" s="525"/>
      <c r="Q20" s="6"/>
      <c r="R20" s="6"/>
      <c r="S20" s="6"/>
      <c r="T20" s="115"/>
      <c r="U20" s="6"/>
      <c r="V20" s="6"/>
      <c r="W20" s="6"/>
      <c r="X20" s="6"/>
      <c r="Y20" s="6"/>
    </row>
    <row r="21" spans="1:25" ht="18.75" customHeight="1">
      <c r="A21" s="32">
        <v>7</v>
      </c>
      <c r="B21" s="661" t="s">
        <v>177</v>
      </c>
      <c r="C21" s="199" t="s">
        <v>178</v>
      </c>
      <c r="D21" s="217" t="s">
        <v>179</v>
      </c>
      <c r="E21" s="269" t="s">
        <v>180</v>
      </c>
      <c r="F21" s="269" t="s">
        <v>161</v>
      </c>
      <c r="G21" s="390" t="s">
        <v>434</v>
      </c>
      <c r="H21" s="564"/>
      <c r="I21" s="104"/>
      <c r="J21" s="104"/>
      <c r="K21" s="104"/>
      <c r="L21" s="104"/>
      <c r="M21" s="104"/>
      <c r="N21" s="565"/>
      <c r="O21" s="529">
        <f t="shared" si="0"/>
        <v>0</v>
      </c>
      <c r="P21" s="525"/>
      <c r="Q21" s="6"/>
      <c r="R21" s="6"/>
      <c r="S21" s="6"/>
      <c r="T21" s="6"/>
      <c r="U21" s="6"/>
      <c r="V21" s="6"/>
      <c r="W21" s="6"/>
      <c r="X21" s="6"/>
      <c r="Y21" s="6"/>
    </row>
    <row r="22" spans="1:25" ht="18.75" customHeight="1">
      <c r="A22" s="32">
        <v>8</v>
      </c>
      <c r="B22" s="661" t="s">
        <v>181</v>
      </c>
      <c r="C22" s="199" t="s">
        <v>182</v>
      </c>
      <c r="D22" s="217" t="s">
        <v>183</v>
      </c>
      <c r="E22" s="269" t="s">
        <v>184</v>
      </c>
      <c r="F22" s="269" t="s">
        <v>161</v>
      </c>
      <c r="G22" s="390" t="s">
        <v>434</v>
      </c>
      <c r="H22" s="564"/>
      <c r="I22" s="104"/>
      <c r="J22" s="104"/>
      <c r="K22" s="104"/>
      <c r="L22" s="104"/>
      <c r="M22" s="104"/>
      <c r="N22" s="565"/>
      <c r="O22" s="529">
        <f t="shared" si="0"/>
        <v>0</v>
      </c>
      <c r="P22" s="525"/>
      <c r="Q22" s="6"/>
      <c r="R22" s="6"/>
      <c r="S22" s="6"/>
      <c r="T22" s="6"/>
      <c r="U22" s="6"/>
      <c r="V22" s="6"/>
      <c r="W22" s="6"/>
      <c r="X22" s="6"/>
      <c r="Y22" s="6"/>
    </row>
    <row r="23" spans="1:25" ht="18.75" customHeight="1">
      <c r="A23" s="32">
        <v>9</v>
      </c>
      <c r="B23" s="661" t="s">
        <v>185</v>
      </c>
      <c r="C23" s="199" t="s">
        <v>186</v>
      </c>
      <c r="D23" s="217" t="s">
        <v>183</v>
      </c>
      <c r="E23" s="269" t="s">
        <v>187</v>
      </c>
      <c r="F23" s="269" t="s">
        <v>161</v>
      </c>
      <c r="G23" s="390" t="s">
        <v>434</v>
      </c>
      <c r="H23" s="564"/>
      <c r="I23" s="104"/>
      <c r="J23" s="104"/>
      <c r="K23" s="104"/>
      <c r="L23" s="104"/>
      <c r="M23" s="104"/>
      <c r="N23" s="565"/>
      <c r="O23" s="529">
        <f t="shared" si="0"/>
        <v>0</v>
      </c>
      <c r="P23" s="525"/>
      <c r="Q23" s="6"/>
      <c r="R23" s="6"/>
      <c r="S23" s="6"/>
      <c r="T23" s="6"/>
      <c r="U23" s="6"/>
      <c r="V23" s="6"/>
      <c r="W23" s="6"/>
      <c r="X23" s="6"/>
      <c r="Y23" s="6"/>
    </row>
    <row r="24" spans="1:25" ht="18.75" customHeight="1">
      <c r="A24" s="32">
        <v>10</v>
      </c>
      <c r="B24" s="661" t="s">
        <v>188</v>
      </c>
      <c r="C24" s="199" t="s">
        <v>189</v>
      </c>
      <c r="D24" s="217" t="s">
        <v>190</v>
      </c>
      <c r="E24" s="269" t="s">
        <v>191</v>
      </c>
      <c r="F24" s="269" t="s">
        <v>161</v>
      </c>
      <c r="G24" s="390" t="s">
        <v>434</v>
      </c>
      <c r="H24" s="564"/>
      <c r="I24" s="104"/>
      <c r="J24" s="104"/>
      <c r="K24" s="104"/>
      <c r="L24" s="104"/>
      <c r="M24" s="104"/>
      <c r="N24" s="565"/>
      <c r="O24" s="529">
        <f t="shared" si="0"/>
        <v>0</v>
      </c>
      <c r="P24" s="525"/>
      <c r="Q24" s="6"/>
      <c r="R24" s="6"/>
      <c r="S24" s="6"/>
      <c r="T24" s="6"/>
      <c r="U24" s="6"/>
      <c r="V24" s="6"/>
      <c r="W24" s="6"/>
      <c r="X24" s="6"/>
      <c r="Y24" s="6"/>
    </row>
    <row r="25" spans="1:25" ht="18.75" customHeight="1">
      <c r="A25" s="32">
        <v>11</v>
      </c>
      <c r="B25" s="661" t="s">
        <v>192</v>
      </c>
      <c r="C25" s="199" t="s">
        <v>193</v>
      </c>
      <c r="D25" s="217" t="s">
        <v>194</v>
      </c>
      <c r="E25" s="269" t="s">
        <v>195</v>
      </c>
      <c r="F25" s="269" t="s">
        <v>161</v>
      </c>
      <c r="G25" s="390" t="s">
        <v>434</v>
      </c>
      <c r="H25" s="564"/>
      <c r="I25" s="104"/>
      <c r="J25" s="104"/>
      <c r="K25" s="104"/>
      <c r="L25" s="104"/>
      <c r="M25" s="104"/>
      <c r="N25" s="565"/>
      <c r="O25" s="529">
        <f t="shared" si="0"/>
        <v>0</v>
      </c>
      <c r="P25" s="525"/>
      <c r="Q25" s="6"/>
      <c r="R25" s="6"/>
      <c r="S25" s="6"/>
      <c r="T25" s="6"/>
      <c r="U25" s="6"/>
      <c r="V25" s="6"/>
      <c r="W25" s="6"/>
      <c r="X25" s="6"/>
      <c r="Y25" s="6"/>
    </row>
    <row r="26" spans="1:25" ht="18.75" customHeight="1">
      <c r="A26" s="32">
        <v>12</v>
      </c>
      <c r="B26" s="661" t="s">
        <v>196</v>
      </c>
      <c r="C26" s="199" t="s">
        <v>197</v>
      </c>
      <c r="D26" s="217" t="s">
        <v>198</v>
      </c>
      <c r="E26" s="269" t="s">
        <v>199</v>
      </c>
      <c r="F26" s="269" t="s">
        <v>161</v>
      </c>
      <c r="G26" s="390" t="s">
        <v>434</v>
      </c>
      <c r="H26" s="564"/>
      <c r="I26" s="104"/>
      <c r="J26" s="104"/>
      <c r="K26" s="104"/>
      <c r="L26" s="104"/>
      <c r="M26" s="104"/>
      <c r="N26" s="565"/>
      <c r="O26" s="529">
        <f t="shared" si="0"/>
        <v>0</v>
      </c>
      <c r="P26" s="525"/>
      <c r="Q26" s="6"/>
      <c r="R26" s="6"/>
      <c r="S26" s="6"/>
      <c r="T26" s="6"/>
      <c r="U26" s="6"/>
      <c r="V26" s="6"/>
      <c r="W26" s="6"/>
      <c r="X26" s="6"/>
      <c r="Y26" s="6"/>
    </row>
    <row r="27" spans="1:25" ht="18.75" customHeight="1">
      <c r="A27" s="32">
        <v>13</v>
      </c>
      <c r="B27" s="661" t="s">
        <v>200</v>
      </c>
      <c r="C27" s="199" t="s">
        <v>201</v>
      </c>
      <c r="D27" s="217" t="s">
        <v>202</v>
      </c>
      <c r="E27" s="269" t="s">
        <v>203</v>
      </c>
      <c r="F27" s="269" t="s">
        <v>161</v>
      </c>
      <c r="G27" s="390" t="s">
        <v>434</v>
      </c>
      <c r="H27" s="564"/>
      <c r="I27" s="104"/>
      <c r="J27" s="104"/>
      <c r="K27" s="104"/>
      <c r="L27" s="104"/>
      <c r="M27" s="104"/>
      <c r="N27" s="565"/>
      <c r="O27" s="529">
        <f t="shared" si="0"/>
        <v>0</v>
      </c>
      <c r="P27" s="525"/>
      <c r="Q27" s="6"/>
      <c r="R27" s="6"/>
      <c r="S27" s="6"/>
      <c r="T27" s="6"/>
      <c r="U27" s="6"/>
      <c r="V27" s="6"/>
      <c r="W27" s="6"/>
      <c r="X27" s="6"/>
      <c r="Y27" s="6"/>
    </row>
    <row r="28" spans="1:25" ht="18.75" customHeight="1">
      <c r="A28" s="32">
        <v>14</v>
      </c>
      <c r="B28" s="661" t="s">
        <v>204</v>
      </c>
      <c r="C28" s="199" t="s">
        <v>205</v>
      </c>
      <c r="D28" s="217" t="s">
        <v>206</v>
      </c>
      <c r="E28" s="269" t="s">
        <v>207</v>
      </c>
      <c r="F28" s="269" t="s">
        <v>161</v>
      </c>
      <c r="G28" s="390" t="s">
        <v>434</v>
      </c>
      <c r="H28" s="564"/>
      <c r="I28" s="104"/>
      <c r="J28" s="104"/>
      <c r="K28" s="104"/>
      <c r="L28" s="104"/>
      <c r="M28" s="104"/>
      <c r="N28" s="565"/>
      <c r="O28" s="529">
        <f t="shared" si="0"/>
        <v>0</v>
      </c>
      <c r="P28" s="525"/>
      <c r="Q28" s="6"/>
      <c r="R28" s="6"/>
      <c r="S28" s="6"/>
      <c r="T28" s="6"/>
      <c r="U28" s="6"/>
      <c r="V28" s="6"/>
      <c r="W28" s="6"/>
      <c r="X28" s="6"/>
      <c r="Y28" s="6"/>
    </row>
    <row r="29" spans="1:25" ht="18.75" customHeight="1">
      <c r="A29" s="32">
        <v>15</v>
      </c>
      <c r="B29" s="661" t="s">
        <v>208</v>
      </c>
      <c r="C29" s="199" t="s">
        <v>209</v>
      </c>
      <c r="D29" s="217" t="s">
        <v>210</v>
      </c>
      <c r="E29" s="269" t="s">
        <v>211</v>
      </c>
      <c r="F29" s="269" t="s">
        <v>161</v>
      </c>
      <c r="G29" s="390" t="s">
        <v>434</v>
      </c>
      <c r="H29" s="564"/>
      <c r="I29" s="104"/>
      <c r="J29" s="104"/>
      <c r="K29" s="104"/>
      <c r="L29" s="104"/>
      <c r="M29" s="104"/>
      <c r="N29" s="565"/>
      <c r="O29" s="529">
        <f t="shared" si="0"/>
        <v>0</v>
      </c>
      <c r="P29" s="525"/>
      <c r="Q29" s="6"/>
      <c r="R29" s="6"/>
      <c r="S29" s="6"/>
      <c r="T29" s="6"/>
      <c r="U29" s="6"/>
      <c r="V29" s="6"/>
      <c r="W29" s="6"/>
      <c r="X29" s="6"/>
      <c r="Y29" s="6"/>
    </row>
    <row r="30" spans="1:25" ht="18.75" customHeight="1">
      <c r="A30" s="32">
        <v>16</v>
      </c>
      <c r="B30" s="661" t="s">
        <v>212</v>
      </c>
      <c r="C30" s="199" t="s">
        <v>213</v>
      </c>
      <c r="D30" s="217" t="s">
        <v>214</v>
      </c>
      <c r="E30" s="269" t="s">
        <v>215</v>
      </c>
      <c r="F30" s="269" t="s">
        <v>161</v>
      </c>
      <c r="G30" s="390" t="s">
        <v>434</v>
      </c>
      <c r="H30" s="564"/>
      <c r="I30" s="104"/>
      <c r="J30" s="104"/>
      <c r="K30" s="104"/>
      <c r="L30" s="104"/>
      <c r="M30" s="104"/>
      <c r="N30" s="565"/>
      <c r="O30" s="529">
        <f t="shared" si="0"/>
        <v>0</v>
      </c>
      <c r="P30" s="525"/>
      <c r="Q30" s="6"/>
      <c r="R30" s="6"/>
      <c r="S30" s="6"/>
      <c r="T30" s="6"/>
      <c r="U30" s="6"/>
      <c r="V30" s="6"/>
      <c r="W30" s="6"/>
      <c r="X30" s="6"/>
      <c r="Y30" s="6"/>
    </row>
    <row r="31" spans="1:25" ht="18.75" customHeight="1">
      <c r="A31" s="32">
        <v>17</v>
      </c>
      <c r="B31" s="661" t="s">
        <v>216</v>
      </c>
      <c r="C31" s="199" t="s">
        <v>217</v>
      </c>
      <c r="D31" s="217" t="s">
        <v>218</v>
      </c>
      <c r="E31" s="269" t="s">
        <v>219</v>
      </c>
      <c r="F31" s="269" t="s">
        <v>161</v>
      </c>
      <c r="G31" s="390" t="s">
        <v>434</v>
      </c>
      <c r="H31" s="564"/>
      <c r="I31" s="104"/>
      <c r="J31" s="104"/>
      <c r="K31" s="104"/>
      <c r="L31" s="104"/>
      <c r="M31" s="104"/>
      <c r="N31" s="565"/>
      <c r="O31" s="529">
        <f t="shared" si="0"/>
        <v>0</v>
      </c>
      <c r="P31" s="525"/>
      <c r="Q31" s="6"/>
      <c r="R31" s="6"/>
      <c r="S31" s="6"/>
      <c r="T31" s="6"/>
      <c r="U31" s="6"/>
      <c r="V31" s="6"/>
      <c r="W31" s="6"/>
      <c r="X31" s="6"/>
      <c r="Y31" s="6"/>
    </row>
    <row r="32" spans="1:25" ht="18.75" customHeight="1">
      <c r="A32" s="32">
        <v>18</v>
      </c>
      <c r="B32" s="661" t="s">
        <v>220</v>
      </c>
      <c r="C32" s="199" t="s">
        <v>221</v>
      </c>
      <c r="D32" s="217" t="s">
        <v>222</v>
      </c>
      <c r="E32" s="269" t="s">
        <v>223</v>
      </c>
      <c r="F32" s="269" t="s">
        <v>161</v>
      </c>
      <c r="G32" s="390" t="s">
        <v>434</v>
      </c>
      <c r="H32" s="564"/>
      <c r="I32" s="104"/>
      <c r="J32" s="104"/>
      <c r="K32" s="104"/>
      <c r="L32" s="104"/>
      <c r="M32" s="104"/>
      <c r="N32" s="565"/>
      <c r="O32" s="529">
        <f t="shared" si="0"/>
        <v>0</v>
      </c>
      <c r="P32" s="525"/>
      <c r="Q32" s="6"/>
      <c r="R32" s="6"/>
      <c r="S32" s="6"/>
      <c r="T32" s="6"/>
      <c r="U32" s="6"/>
      <c r="V32" s="6"/>
      <c r="W32" s="6"/>
      <c r="X32" s="6"/>
      <c r="Y32" s="6"/>
    </row>
    <row r="33" spans="1:25" ht="18.75" customHeight="1">
      <c r="A33" s="32">
        <v>19</v>
      </c>
      <c r="B33" s="661" t="s">
        <v>224</v>
      </c>
      <c r="C33" s="199" t="s">
        <v>225</v>
      </c>
      <c r="D33" s="217" t="s">
        <v>226</v>
      </c>
      <c r="E33" s="269" t="s">
        <v>227</v>
      </c>
      <c r="F33" s="269" t="s">
        <v>156</v>
      </c>
      <c r="G33" s="390" t="s">
        <v>434</v>
      </c>
      <c r="H33" s="564"/>
      <c r="I33" s="104"/>
      <c r="J33" s="104"/>
      <c r="K33" s="104"/>
      <c r="L33" s="104"/>
      <c r="M33" s="104"/>
      <c r="N33" s="565"/>
      <c r="O33" s="529">
        <f t="shared" si="0"/>
        <v>0</v>
      </c>
      <c r="P33" s="525"/>
      <c r="Q33" s="6"/>
      <c r="R33" s="6"/>
      <c r="S33" s="6"/>
      <c r="T33" s="6"/>
      <c r="U33" s="6"/>
      <c r="V33" s="6"/>
      <c r="W33" s="6"/>
      <c r="X33" s="6"/>
      <c r="Y33" s="6"/>
    </row>
    <row r="34" spans="1:25" ht="18.75" customHeight="1">
      <c r="A34" s="32">
        <v>20</v>
      </c>
      <c r="B34" s="661" t="s">
        <v>228</v>
      </c>
      <c r="C34" s="199" t="s">
        <v>229</v>
      </c>
      <c r="D34" s="217" t="s">
        <v>226</v>
      </c>
      <c r="E34" s="269" t="s">
        <v>230</v>
      </c>
      <c r="F34" s="269" t="s">
        <v>156</v>
      </c>
      <c r="G34" s="390" t="s">
        <v>434</v>
      </c>
      <c r="H34" s="564"/>
      <c r="I34" s="104"/>
      <c r="J34" s="104"/>
      <c r="K34" s="104"/>
      <c r="L34" s="104"/>
      <c r="M34" s="104"/>
      <c r="N34" s="565"/>
      <c r="O34" s="529">
        <f t="shared" si="0"/>
        <v>0</v>
      </c>
      <c r="P34" s="525"/>
      <c r="Q34" s="6"/>
      <c r="R34" s="6"/>
      <c r="S34" s="6"/>
      <c r="T34" s="6"/>
      <c r="U34" s="6"/>
      <c r="V34" s="6"/>
      <c r="W34" s="6"/>
      <c r="X34" s="6"/>
      <c r="Y34" s="6"/>
    </row>
    <row r="35" spans="1:25" ht="18.75" customHeight="1">
      <c r="A35" s="32">
        <v>21</v>
      </c>
      <c r="B35" s="661" t="s">
        <v>231</v>
      </c>
      <c r="C35" s="199" t="s">
        <v>232</v>
      </c>
      <c r="D35" s="217" t="s">
        <v>233</v>
      </c>
      <c r="E35" s="269" t="s">
        <v>234</v>
      </c>
      <c r="F35" s="269" t="s">
        <v>161</v>
      </c>
      <c r="G35" s="390" t="s">
        <v>434</v>
      </c>
      <c r="H35" s="564"/>
      <c r="I35" s="104"/>
      <c r="J35" s="104"/>
      <c r="K35" s="104"/>
      <c r="L35" s="104"/>
      <c r="M35" s="104"/>
      <c r="N35" s="565"/>
      <c r="O35" s="529">
        <f t="shared" si="0"/>
        <v>0</v>
      </c>
      <c r="P35" s="525"/>
      <c r="Q35" s="6"/>
      <c r="R35" s="6"/>
      <c r="S35" s="6"/>
      <c r="T35" s="6"/>
      <c r="U35" s="6"/>
      <c r="V35" s="6"/>
      <c r="W35" s="6"/>
      <c r="X35" s="6"/>
      <c r="Y35" s="6"/>
    </row>
    <row r="36" spans="1:25" ht="18.75" customHeight="1">
      <c r="A36" s="32">
        <v>22</v>
      </c>
      <c r="B36" s="661" t="s">
        <v>235</v>
      </c>
      <c r="C36" s="199" t="s">
        <v>236</v>
      </c>
      <c r="D36" s="217" t="s">
        <v>237</v>
      </c>
      <c r="E36" s="269" t="s">
        <v>238</v>
      </c>
      <c r="F36" s="269" t="s">
        <v>161</v>
      </c>
      <c r="G36" s="390" t="s">
        <v>434</v>
      </c>
      <c r="H36" s="564"/>
      <c r="I36" s="104"/>
      <c r="J36" s="104"/>
      <c r="K36" s="104"/>
      <c r="L36" s="104"/>
      <c r="M36" s="104"/>
      <c r="N36" s="565"/>
      <c r="O36" s="529">
        <f t="shared" si="0"/>
        <v>0</v>
      </c>
      <c r="P36" s="525"/>
      <c r="Q36" s="6"/>
      <c r="R36" s="6"/>
      <c r="S36" s="6"/>
      <c r="T36" s="6"/>
      <c r="U36" s="6"/>
      <c r="V36" s="6"/>
      <c r="W36" s="6"/>
      <c r="X36" s="6"/>
      <c r="Y36" s="6"/>
    </row>
    <row r="37" spans="1:25" ht="18.75" customHeight="1">
      <c r="A37" s="32">
        <v>23</v>
      </c>
      <c r="B37" s="661" t="s">
        <v>239</v>
      </c>
      <c r="C37" s="199" t="s">
        <v>240</v>
      </c>
      <c r="D37" s="217" t="s">
        <v>237</v>
      </c>
      <c r="E37" s="269" t="s">
        <v>241</v>
      </c>
      <c r="F37" s="269" t="s">
        <v>161</v>
      </c>
      <c r="G37" s="390" t="s">
        <v>434</v>
      </c>
      <c r="H37" s="564"/>
      <c r="I37" s="104"/>
      <c r="J37" s="104"/>
      <c r="K37" s="104"/>
      <c r="L37" s="104"/>
      <c r="M37" s="104"/>
      <c r="N37" s="565"/>
      <c r="O37" s="529">
        <f t="shared" si="0"/>
        <v>0</v>
      </c>
      <c r="P37" s="525"/>
      <c r="Q37" s="6"/>
      <c r="R37" s="6"/>
      <c r="S37" s="6"/>
      <c r="T37" s="6"/>
      <c r="U37" s="6"/>
      <c r="V37" s="6"/>
      <c r="W37" s="6"/>
      <c r="X37" s="6"/>
      <c r="Y37" s="6"/>
    </row>
    <row r="38" spans="1:25" ht="18.75" customHeight="1">
      <c r="A38" s="32">
        <v>24</v>
      </c>
      <c r="B38" s="661" t="s">
        <v>242</v>
      </c>
      <c r="C38" s="199" t="s">
        <v>243</v>
      </c>
      <c r="D38" s="217" t="s">
        <v>237</v>
      </c>
      <c r="E38" s="269" t="s">
        <v>244</v>
      </c>
      <c r="F38" s="269" t="s">
        <v>161</v>
      </c>
      <c r="G38" s="390" t="s">
        <v>434</v>
      </c>
      <c r="H38" s="564"/>
      <c r="I38" s="104"/>
      <c r="J38" s="104"/>
      <c r="K38" s="104"/>
      <c r="L38" s="104"/>
      <c r="M38" s="104"/>
      <c r="N38" s="565"/>
      <c r="O38" s="529">
        <f t="shared" si="0"/>
        <v>0</v>
      </c>
      <c r="P38" s="525"/>
      <c r="Q38" s="6"/>
      <c r="R38" s="6"/>
      <c r="S38" s="6"/>
      <c r="T38" s="6"/>
      <c r="U38" s="6"/>
      <c r="V38" s="6"/>
      <c r="W38" s="6"/>
      <c r="X38" s="6"/>
      <c r="Y38" s="6"/>
    </row>
    <row r="39" spans="1:25" ht="18.75" customHeight="1">
      <c r="A39" s="32">
        <v>25</v>
      </c>
      <c r="B39" s="661" t="s">
        <v>245</v>
      </c>
      <c r="C39" s="199" t="s">
        <v>246</v>
      </c>
      <c r="D39" s="217" t="s">
        <v>247</v>
      </c>
      <c r="E39" s="269" t="s">
        <v>248</v>
      </c>
      <c r="F39" s="269" t="s">
        <v>161</v>
      </c>
      <c r="G39" s="390" t="s">
        <v>434</v>
      </c>
      <c r="H39" s="564"/>
      <c r="I39" s="104"/>
      <c r="J39" s="104"/>
      <c r="K39" s="104"/>
      <c r="L39" s="104"/>
      <c r="M39" s="104"/>
      <c r="N39" s="565"/>
      <c r="O39" s="529">
        <f t="shared" si="0"/>
        <v>0</v>
      </c>
      <c r="P39" s="525"/>
      <c r="Q39" s="6"/>
      <c r="R39" s="6"/>
      <c r="S39" s="6"/>
      <c r="T39" s="6"/>
      <c r="U39" s="6"/>
      <c r="V39" s="6"/>
      <c r="W39" s="6"/>
      <c r="X39" s="6"/>
      <c r="Y39" s="6"/>
    </row>
    <row r="40" spans="1:25" ht="18.75" customHeight="1">
      <c r="A40" s="32">
        <v>26</v>
      </c>
      <c r="B40" s="661" t="s">
        <v>249</v>
      </c>
      <c r="C40" s="199" t="s">
        <v>250</v>
      </c>
      <c r="D40" s="217" t="s">
        <v>251</v>
      </c>
      <c r="E40" s="269" t="s">
        <v>252</v>
      </c>
      <c r="F40" s="269" t="s">
        <v>161</v>
      </c>
      <c r="G40" s="390" t="s">
        <v>434</v>
      </c>
      <c r="H40" s="564"/>
      <c r="I40" s="104"/>
      <c r="J40" s="104"/>
      <c r="K40" s="104"/>
      <c r="L40" s="104"/>
      <c r="M40" s="104"/>
      <c r="N40" s="565"/>
      <c r="O40" s="529">
        <f t="shared" si="0"/>
        <v>0</v>
      </c>
      <c r="P40" s="525"/>
      <c r="Q40" s="6"/>
      <c r="R40" s="6"/>
      <c r="S40" s="6"/>
      <c r="T40" s="6"/>
      <c r="U40" s="6"/>
      <c r="V40" s="6"/>
      <c r="W40" s="6"/>
      <c r="X40" s="6"/>
      <c r="Y40" s="6"/>
    </row>
    <row r="41" spans="1:25" ht="18.75" customHeight="1">
      <c r="A41" s="32">
        <v>27</v>
      </c>
      <c r="B41" s="661" t="s">
        <v>253</v>
      </c>
      <c r="C41" s="199" t="s">
        <v>254</v>
      </c>
      <c r="D41" s="217" t="s">
        <v>255</v>
      </c>
      <c r="E41" s="269" t="s">
        <v>256</v>
      </c>
      <c r="F41" s="269" t="s">
        <v>161</v>
      </c>
      <c r="G41" s="390" t="s">
        <v>434</v>
      </c>
      <c r="H41" s="564"/>
      <c r="I41" s="104"/>
      <c r="J41" s="104"/>
      <c r="K41" s="104"/>
      <c r="L41" s="104"/>
      <c r="M41" s="104"/>
      <c r="N41" s="565"/>
      <c r="O41" s="529">
        <f t="shared" si="0"/>
        <v>0</v>
      </c>
      <c r="P41" s="525"/>
      <c r="Q41" s="6"/>
      <c r="R41" s="6"/>
      <c r="S41" s="6"/>
      <c r="T41" s="6"/>
      <c r="U41" s="6"/>
      <c r="V41" s="6"/>
      <c r="W41" s="6"/>
      <c r="X41" s="6"/>
      <c r="Y41" s="6"/>
    </row>
    <row r="42" spans="1:25" ht="18.75" customHeight="1">
      <c r="A42" s="32">
        <v>28</v>
      </c>
      <c r="B42" s="661" t="s">
        <v>257</v>
      </c>
      <c r="C42" s="199" t="s">
        <v>258</v>
      </c>
      <c r="D42" s="217" t="s">
        <v>259</v>
      </c>
      <c r="E42" s="269" t="s">
        <v>260</v>
      </c>
      <c r="F42" s="269" t="s">
        <v>161</v>
      </c>
      <c r="G42" s="390" t="s">
        <v>434</v>
      </c>
      <c r="H42" s="564"/>
      <c r="I42" s="104"/>
      <c r="J42" s="104"/>
      <c r="K42" s="104"/>
      <c r="L42" s="104"/>
      <c r="M42" s="104"/>
      <c r="N42" s="565"/>
      <c r="O42" s="529">
        <f t="shared" si="0"/>
        <v>0</v>
      </c>
      <c r="P42" s="525"/>
      <c r="Q42" s="6"/>
      <c r="R42" s="6"/>
      <c r="S42" s="6"/>
      <c r="T42" s="6"/>
      <c r="U42" s="6"/>
      <c r="V42" s="6"/>
      <c r="W42" s="6"/>
      <c r="X42" s="6"/>
      <c r="Y42" s="6"/>
    </row>
    <row r="43" spans="1:25" ht="18.75" customHeight="1">
      <c r="A43" s="32">
        <v>29</v>
      </c>
      <c r="B43" s="661" t="s">
        <v>261</v>
      </c>
      <c r="C43" s="199" t="s">
        <v>262</v>
      </c>
      <c r="D43" s="217" t="s">
        <v>263</v>
      </c>
      <c r="E43" s="269" t="s">
        <v>264</v>
      </c>
      <c r="F43" s="269" t="s">
        <v>161</v>
      </c>
      <c r="G43" s="390" t="s">
        <v>434</v>
      </c>
      <c r="H43" s="564"/>
      <c r="I43" s="104"/>
      <c r="J43" s="104"/>
      <c r="K43" s="104"/>
      <c r="L43" s="104"/>
      <c r="M43" s="104"/>
      <c r="N43" s="565"/>
      <c r="O43" s="529">
        <f t="shared" si="0"/>
        <v>0</v>
      </c>
      <c r="P43" s="525"/>
      <c r="Q43" s="6"/>
      <c r="R43" s="6"/>
      <c r="S43" s="6"/>
      <c r="T43" s="6"/>
      <c r="U43" s="6"/>
      <c r="V43" s="6"/>
      <c r="W43" s="6"/>
      <c r="X43" s="6"/>
      <c r="Y43" s="6"/>
    </row>
    <row r="44" spans="1:25" ht="18.75" customHeight="1">
      <c r="A44" s="59">
        <v>30</v>
      </c>
      <c r="B44" s="662" t="s">
        <v>265</v>
      </c>
      <c r="C44" s="270" t="s">
        <v>266</v>
      </c>
      <c r="D44" s="271" t="s">
        <v>263</v>
      </c>
      <c r="E44" s="272" t="s">
        <v>267</v>
      </c>
      <c r="F44" s="272" t="s">
        <v>161</v>
      </c>
      <c r="G44" s="391" t="s">
        <v>434</v>
      </c>
      <c r="H44" s="568"/>
      <c r="I44" s="566"/>
      <c r="J44" s="566"/>
      <c r="K44" s="566"/>
      <c r="L44" s="566"/>
      <c r="M44" s="566"/>
      <c r="N44" s="567"/>
      <c r="O44" s="530">
        <f t="shared" si="0"/>
        <v>0</v>
      </c>
      <c r="P44" s="526"/>
      <c r="Q44" s="6"/>
      <c r="R44" s="6"/>
      <c r="S44" s="6"/>
      <c r="T44" s="6"/>
      <c r="U44" s="6"/>
      <c r="V44" s="6"/>
      <c r="W44" s="6"/>
      <c r="X44" s="6"/>
      <c r="Y44" s="6"/>
    </row>
    <row r="45" spans="1:25" ht="18.75" customHeight="1" thickBot="1">
      <c r="A45" s="145">
        <v>31</v>
      </c>
      <c r="B45" s="663" t="s">
        <v>268</v>
      </c>
      <c r="C45" s="254" t="s">
        <v>269</v>
      </c>
      <c r="D45" s="302" t="s">
        <v>270</v>
      </c>
      <c r="E45" s="290" t="s">
        <v>271</v>
      </c>
      <c r="F45" s="290" t="s">
        <v>161</v>
      </c>
      <c r="G45" s="648" t="s">
        <v>434</v>
      </c>
      <c r="H45" s="575"/>
      <c r="I45" s="144"/>
      <c r="J45" s="144"/>
      <c r="K45" s="144"/>
      <c r="L45" s="144"/>
      <c r="M45" s="144"/>
      <c r="N45" s="569"/>
      <c r="O45" s="531">
        <f t="shared" si="0"/>
        <v>0</v>
      </c>
      <c r="P45" s="527"/>
      <c r="Q45" s="6"/>
      <c r="R45" s="6"/>
      <c r="S45" s="6"/>
      <c r="T45" s="6"/>
      <c r="U45" s="6"/>
      <c r="V45" s="6"/>
      <c r="W45" s="6"/>
      <c r="X45" s="6"/>
      <c r="Y45" s="6"/>
    </row>
    <row r="46" spans="1:25" ht="18.75" customHeight="1">
      <c r="A46" s="643">
        <v>1</v>
      </c>
      <c r="B46" s="664" t="s">
        <v>272</v>
      </c>
      <c r="C46" s="655" t="s">
        <v>273</v>
      </c>
      <c r="D46" s="656" t="s">
        <v>274</v>
      </c>
      <c r="E46" s="654" t="s">
        <v>275</v>
      </c>
      <c r="F46" s="654" t="s">
        <v>161</v>
      </c>
      <c r="G46" s="644" t="s">
        <v>435</v>
      </c>
      <c r="H46" s="571"/>
      <c r="I46" s="570"/>
      <c r="J46" s="570"/>
      <c r="K46" s="570"/>
      <c r="L46" s="570"/>
      <c r="M46" s="570"/>
      <c r="N46" s="702"/>
      <c r="O46" s="532">
        <f t="shared" si="0"/>
        <v>0</v>
      </c>
      <c r="P46" s="703"/>
      <c r="Q46" s="6"/>
      <c r="R46" s="6"/>
      <c r="S46" s="6"/>
      <c r="T46" s="6"/>
      <c r="U46" s="6"/>
      <c r="V46" s="6"/>
      <c r="W46" s="6"/>
      <c r="X46" s="6"/>
      <c r="Y46" s="6"/>
    </row>
    <row r="47" spans="1:25" ht="18.75" customHeight="1">
      <c r="A47" s="32">
        <v>2</v>
      </c>
      <c r="B47" s="661" t="s">
        <v>276</v>
      </c>
      <c r="C47" s="199" t="s">
        <v>277</v>
      </c>
      <c r="D47" s="217" t="s">
        <v>154</v>
      </c>
      <c r="E47" s="269" t="s">
        <v>278</v>
      </c>
      <c r="F47" s="269" t="s">
        <v>161</v>
      </c>
      <c r="G47" s="390" t="s">
        <v>435</v>
      </c>
      <c r="H47" s="564"/>
      <c r="I47" s="104"/>
      <c r="J47" s="104"/>
      <c r="K47" s="104"/>
      <c r="L47" s="104"/>
      <c r="M47" s="104"/>
      <c r="N47" s="565"/>
      <c r="O47" s="529">
        <f t="shared" si="0"/>
        <v>0</v>
      </c>
      <c r="P47" s="525"/>
      <c r="Q47" s="6"/>
      <c r="R47" s="6"/>
      <c r="S47" s="6"/>
      <c r="T47" s="6"/>
      <c r="U47" s="6"/>
      <c r="V47" s="6"/>
      <c r="W47" s="6"/>
      <c r="X47" s="6"/>
      <c r="Y47" s="6"/>
    </row>
    <row r="48" spans="1:25" ht="18.75" customHeight="1">
      <c r="A48" s="32">
        <v>3</v>
      </c>
      <c r="B48" s="661" t="s">
        <v>279</v>
      </c>
      <c r="C48" s="199" t="s">
        <v>280</v>
      </c>
      <c r="D48" s="217" t="s">
        <v>281</v>
      </c>
      <c r="E48" s="269" t="s">
        <v>282</v>
      </c>
      <c r="F48" s="269" t="s">
        <v>161</v>
      </c>
      <c r="G48" s="390" t="s">
        <v>435</v>
      </c>
      <c r="H48" s="564"/>
      <c r="I48" s="104"/>
      <c r="J48" s="104"/>
      <c r="K48" s="104"/>
      <c r="L48" s="104"/>
      <c r="M48" s="104"/>
      <c r="N48" s="565"/>
      <c r="O48" s="529">
        <f t="shared" si="0"/>
        <v>0</v>
      </c>
      <c r="P48" s="525"/>
      <c r="Q48" s="6"/>
      <c r="R48" s="6"/>
      <c r="S48" s="6"/>
      <c r="T48" s="6"/>
      <c r="U48" s="6"/>
      <c r="V48" s="6"/>
      <c r="W48" s="6"/>
      <c r="X48" s="6"/>
      <c r="Y48" s="6"/>
    </row>
    <row r="49" spans="1:25" ht="18.75" customHeight="1">
      <c r="A49" s="32">
        <v>4</v>
      </c>
      <c r="B49" s="661" t="s">
        <v>283</v>
      </c>
      <c r="C49" s="199" t="s">
        <v>284</v>
      </c>
      <c r="D49" s="217" t="s">
        <v>159</v>
      </c>
      <c r="E49" s="269" t="s">
        <v>285</v>
      </c>
      <c r="F49" s="269" t="s">
        <v>161</v>
      </c>
      <c r="G49" s="390" t="s">
        <v>435</v>
      </c>
      <c r="H49" s="564"/>
      <c r="I49" s="104"/>
      <c r="J49" s="104"/>
      <c r="K49" s="104"/>
      <c r="L49" s="104"/>
      <c r="M49" s="104"/>
      <c r="N49" s="565"/>
      <c r="O49" s="529">
        <f t="shared" si="0"/>
        <v>0</v>
      </c>
      <c r="P49" s="525"/>
      <c r="Q49" s="6"/>
      <c r="R49" s="6"/>
      <c r="S49" s="6"/>
      <c r="T49" s="6"/>
      <c r="U49" s="6"/>
      <c r="V49" s="6"/>
      <c r="W49" s="6"/>
      <c r="X49" s="6"/>
      <c r="Y49" s="6"/>
    </row>
    <row r="50" spans="1:25" ht="18.75" customHeight="1">
      <c r="A50" s="32">
        <v>5</v>
      </c>
      <c r="B50" s="661" t="s">
        <v>286</v>
      </c>
      <c r="C50" s="199" t="s">
        <v>287</v>
      </c>
      <c r="D50" s="217" t="s">
        <v>288</v>
      </c>
      <c r="E50" s="269" t="s">
        <v>289</v>
      </c>
      <c r="F50" s="269" t="s">
        <v>161</v>
      </c>
      <c r="G50" s="390" t="s">
        <v>435</v>
      </c>
      <c r="H50" s="564"/>
      <c r="I50" s="104"/>
      <c r="J50" s="104"/>
      <c r="K50" s="104"/>
      <c r="L50" s="104"/>
      <c r="M50" s="104"/>
      <c r="N50" s="565"/>
      <c r="O50" s="529">
        <f t="shared" si="0"/>
        <v>0</v>
      </c>
      <c r="P50" s="525"/>
      <c r="Q50" s="6"/>
      <c r="R50" s="6"/>
      <c r="S50" s="6"/>
      <c r="T50" s="6"/>
      <c r="U50" s="6"/>
      <c r="V50" s="6"/>
      <c r="W50" s="6"/>
      <c r="X50" s="6"/>
      <c r="Y50" s="6"/>
    </row>
    <row r="51" spans="1:25" ht="18.75" customHeight="1">
      <c r="A51" s="32">
        <v>6</v>
      </c>
      <c r="B51" s="661" t="s">
        <v>290</v>
      </c>
      <c r="C51" s="199" t="s">
        <v>291</v>
      </c>
      <c r="D51" s="217" t="s">
        <v>171</v>
      </c>
      <c r="E51" s="269" t="s">
        <v>292</v>
      </c>
      <c r="F51" s="269" t="s">
        <v>161</v>
      </c>
      <c r="G51" s="390" t="s">
        <v>435</v>
      </c>
      <c r="H51" s="564"/>
      <c r="I51" s="104"/>
      <c r="J51" s="104"/>
      <c r="K51" s="104"/>
      <c r="L51" s="104"/>
      <c r="M51" s="104"/>
      <c r="N51" s="565"/>
      <c r="O51" s="529">
        <f t="shared" si="0"/>
        <v>0</v>
      </c>
      <c r="P51" s="525"/>
      <c r="Q51" s="6"/>
      <c r="R51" s="6"/>
      <c r="S51" s="6"/>
      <c r="T51" s="6"/>
      <c r="U51" s="6"/>
      <c r="V51" s="6"/>
      <c r="W51" s="6"/>
      <c r="X51" s="6"/>
      <c r="Y51" s="6"/>
    </row>
    <row r="52" spans="1:25" ht="18.75" customHeight="1">
      <c r="A52" s="32">
        <v>7</v>
      </c>
      <c r="B52" s="665" t="s">
        <v>293</v>
      </c>
      <c r="C52" s="180" t="s">
        <v>294</v>
      </c>
      <c r="D52" s="217" t="s">
        <v>175</v>
      </c>
      <c r="E52" s="190" t="s">
        <v>295</v>
      </c>
      <c r="F52" s="190" t="s">
        <v>161</v>
      </c>
      <c r="G52" s="390" t="s">
        <v>435</v>
      </c>
      <c r="H52" s="564"/>
      <c r="I52" s="104"/>
      <c r="J52" s="104"/>
      <c r="K52" s="104"/>
      <c r="L52" s="104"/>
      <c r="M52" s="104"/>
      <c r="N52" s="565"/>
      <c r="O52" s="529">
        <f t="shared" si="0"/>
        <v>0</v>
      </c>
      <c r="P52" s="525"/>
      <c r="Q52" s="6"/>
      <c r="R52" s="6"/>
      <c r="S52" s="6"/>
      <c r="T52" s="6"/>
      <c r="U52" s="6"/>
      <c r="V52" s="6"/>
      <c r="W52" s="6"/>
      <c r="X52" s="6"/>
      <c r="Y52" s="6"/>
    </row>
    <row r="53" spans="1:25" ht="18.75" customHeight="1">
      <c r="A53" s="32">
        <v>8</v>
      </c>
      <c r="B53" s="661" t="s">
        <v>296</v>
      </c>
      <c r="C53" s="199" t="s">
        <v>297</v>
      </c>
      <c r="D53" s="217" t="s">
        <v>298</v>
      </c>
      <c r="E53" s="269" t="s">
        <v>299</v>
      </c>
      <c r="F53" s="269" t="s">
        <v>161</v>
      </c>
      <c r="G53" s="390" t="s">
        <v>435</v>
      </c>
      <c r="H53" s="564"/>
      <c r="I53" s="104"/>
      <c r="J53" s="104"/>
      <c r="K53" s="104"/>
      <c r="L53" s="104"/>
      <c r="M53" s="104"/>
      <c r="N53" s="565"/>
      <c r="O53" s="529">
        <f t="shared" si="0"/>
        <v>0</v>
      </c>
      <c r="P53" s="525"/>
      <c r="Q53" s="6"/>
      <c r="R53" s="6"/>
      <c r="S53" s="6"/>
      <c r="T53" s="6"/>
      <c r="U53" s="6"/>
      <c r="V53" s="6"/>
      <c r="W53" s="6"/>
      <c r="X53" s="6"/>
      <c r="Y53" s="6"/>
    </row>
    <row r="54" spans="1:25" ht="18.75" customHeight="1">
      <c r="A54" s="32">
        <v>9</v>
      </c>
      <c r="B54" s="665" t="s">
        <v>300</v>
      </c>
      <c r="C54" s="180" t="s">
        <v>301</v>
      </c>
      <c r="D54" s="217" t="s">
        <v>183</v>
      </c>
      <c r="E54" s="190" t="s">
        <v>302</v>
      </c>
      <c r="F54" s="190" t="s">
        <v>161</v>
      </c>
      <c r="G54" s="390" t="s">
        <v>435</v>
      </c>
      <c r="H54" s="564"/>
      <c r="I54" s="104"/>
      <c r="J54" s="104"/>
      <c r="K54" s="104"/>
      <c r="L54" s="104"/>
      <c r="M54" s="104"/>
      <c r="N54" s="565"/>
      <c r="O54" s="529">
        <f t="shared" si="0"/>
        <v>0</v>
      </c>
      <c r="P54" s="525"/>
      <c r="Q54" s="6"/>
      <c r="R54" s="6"/>
      <c r="S54" s="6"/>
      <c r="T54" s="6"/>
      <c r="U54" s="6"/>
      <c r="V54" s="6"/>
      <c r="W54" s="6"/>
      <c r="X54" s="6"/>
      <c r="Y54" s="6"/>
    </row>
    <row r="55" spans="1:25" ht="18.75" customHeight="1">
      <c r="A55" s="32">
        <v>10</v>
      </c>
      <c r="B55" s="665" t="s">
        <v>303</v>
      </c>
      <c r="C55" s="180" t="s">
        <v>304</v>
      </c>
      <c r="D55" s="217" t="s">
        <v>305</v>
      </c>
      <c r="E55" s="190" t="s">
        <v>306</v>
      </c>
      <c r="F55" s="190" t="s">
        <v>156</v>
      </c>
      <c r="G55" s="390" t="s">
        <v>435</v>
      </c>
      <c r="H55" s="564"/>
      <c r="I55" s="104"/>
      <c r="J55" s="566"/>
      <c r="K55" s="566"/>
      <c r="L55" s="566"/>
      <c r="M55" s="566"/>
      <c r="N55" s="567"/>
      <c r="O55" s="529">
        <f t="shared" si="0"/>
        <v>0</v>
      </c>
      <c r="P55" s="526"/>
      <c r="Q55" s="6"/>
      <c r="R55" s="6"/>
      <c r="S55" s="6"/>
      <c r="T55" s="6"/>
      <c r="U55" s="6"/>
      <c r="V55" s="6"/>
      <c r="W55" s="6"/>
      <c r="X55" s="6"/>
      <c r="Y55" s="6"/>
    </row>
    <row r="56" spans="1:25" ht="18.75" customHeight="1">
      <c r="A56" s="32">
        <v>11</v>
      </c>
      <c r="B56" s="665" t="s">
        <v>307</v>
      </c>
      <c r="C56" s="180" t="s">
        <v>308</v>
      </c>
      <c r="D56" s="217" t="s">
        <v>309</v>
      </c>
      <c r="E56" s="190" t="s">
        <v>310</v>
      </c>
      <c r="F56" s="190" t="s">
        <v>161</v>
      </c>
      <c r="G56" s="390" t="s">
        <v>435</v>
      </c>
      <c r="H56" s="568"/>
      <c r="I56" s="566"/>
      <c r="J56" s="566"/>
      <c r="K56" s="566"/>
      <c r="L56" s="566"/>
      <c r="M56" s="566"/>
      <c r="N56" s="567"/>
      <c r="O56" s="530">
        <f t="shared" si="0"/>
        <v>0</v>
      </c>
      <c r="P56" s="526"/>
      <c r="Q56" s="6"/>
      <c r="R56" s="6"/>
      <c r="S56" s="6"/>
      <c r="T56" s="6"/>
      <c r="U56" s="6"/>
      <c r="V56" s="6"/>
      <c r="W56" s="6"/>
      <c r="X56" s="6"/>
      <c r="Y56" s="6"/>
    </row>
    <row r="57" spans="1:25" ht="18.75" customHeight="1">
      <c r="A57" s="32">
        <v>12</v>
      </c>
      <c r="B57" s="661" t="s">
        <v>311</v>
      </c>
      <c r="C57" s="199" t="s">
        <v>312</v>
      </c>
      <c r="D57" s="217" t="s">
        <v>194</v>
      </c>
      <c r="E57" s="269" t="s">
        <v>313</v>
      </c>
      <c r="F57" s="269" t="s">
        <v>161</v>
      </c>
      <c r="G57" s="390" t="s">
        <v>435</v>
      </c>
      <c r="H57" s="564"/>
      <c r="I57" s="104"/>
      <c r="J57" s="104"/>
      <c r="K57" s="104"/>
      <c r="L57" s="104"/>
      <c r="M57" s="104"/>
      <c r="N57" s="565"/>
      <c r="O57" s="529">
        <f t="shared" si="0"/>
        <v>0</v>
      </c>
      <c r="P57" s="525"/>
      <c r="Q57" s="6"/>
      <c r="R57" s="6"/>
      <c r="S57" s="6"/>
      <c r="T57" s="6"/>
      <c r="U57" s="6"/>
      <c r="V57" s="6"/>
      <c r="W57" s="6"/>
      <c r="X57" s="6"/>
      <c r="Y57" s="6"/>
    </row>
    <row r="58" spans="1:25" ht="18.75" customHeight="1">
      <c r="A58" s="32">
        <v>13</v>
      </c>
      <c r="B58" s="661" t="s">
        <v>314</v>
      </c>
      <c r="C58" s="199" t="s">
        <v>315</v>
      </c>
      <c r="D58" s="217" t="s">
        <v>194</v>
      </c>
      <c r="E58" s="269" t="s">
        <v>316</v>
      </c>
      <c r="F58" s="269" t="s">
        <v>161</v>
      </c>
      <c r="G58" s="390" t="s">
        <v>435</v>
      </c>
      <c r="H58" s="564"/>
      <c r="I58" s="104"/>
      <c r="J58" s="104"/>
      <c r="K58" s="104"/>
      <c r="L58" s="104"/>
      <c r="M58" s="104"/>
      <c r="N58" s="565"/>
      <c r="O58" s="529">
        <f t="shared" si="0"/>
        <v>0</v>
      </c>
      <c r="P58" s="525"/>
      <c r="Q58" s="6"/>
      <c r="R58" s="6"/>
      <c r="S58" s="6"/>
      <c r="T58" s="6"/>
      <c r="U58" s="6"/>
      <c r="V58" s="6"/>
      <c r="W58" s="6"/>
      <c r="X58" s="6"/>
      <c r="Y58" s="6"/>
    </row>
    <row r="59" spans="1:25" ht="18.75" customHeight="1">
      <c r="A59" s="32">
        <v>14</v>
      </c>
      <c r="B59" s="661" t="s">
        <v>317</v>
      </c>
      <c r="C59" s="199" t="s">
        <v>318</v>
      </c>
      <c r="D59" s="217" t="s">
        <v>319</v>
      </c>
      <c r="E59" s="269" t="s">
        <v>320</v>
      </c>
      <c r="F59" s="269" t="s">
        <v>161</v>
      </c>
      <c r="G59" s="390" t="s">
        <v>435</v>
      </c>
      <c r="H59" s="564"/>
      <c r="I59" s="104"/>
      <c r="J59" s="104"/>
      <c r="K59" s="104"/>
      <c r="L59" s="104"/>
      <c r="M59" s="104"/>
      <c r="N59" s="565"/>
      <c r="O59" s="529">
        <f t="shared" si="0"/>
        <v>0</v>
      </c>
      <c r="P59" s="525"/>
      <c r="Q59" s="6"/>
      <c r="R59" s="6"/>
      <c r="S59" s="6"/>
      <c r="T59" s="6"/>
      <c r="U59" s="6"/>
      <c r="V59" s="6"/>
      <c r="W59" s="6"/>
      <c r="X59" s="6"/>
      <c r="Y59" s="6"/>
    </row>
    <row r="60" spans="1:25" ht="18.75" customHeight="1">
      <c r="A60" s="32">
        <v>15</v>
      </c>
      <c r="B60" s="661" t="s">
        <v>321</v>
      </c>
      <c r="C60" s="199" t="s">
        <v>318</v>
      </c>
      <c r="D60" s="217" t="s">
        <v>322</v>
      </c>
      <c r="E60" s="269" t="s">
        <v>323</v>
      </c>
      <c r="F60" s="269" t="s">
        <v>161</v>
      </c>
      <c r="G60" s="390" t="s">
        <v>435</v>
      </c>
      <c r="H60" s="564"/>
      <c r="I60" s="104"/>
      <c r="J60" s="104"/>
      <c r="K60" s="104"/>
      <c r="L60" s="104"/>
      <c r="M60" s="104"/>
      <c r="N60" s="565"/>
      <c r="O60" s="529">
        <f t="shared" si="0"/>
        <v>0</v>
      </c>
      <c r="P60" s="525"/>
      <c r="Q60" s="6"/>
      <c r="R60" s="6"/>
      <c r="S60" s="6"/>
      <c r="T60" s="6"/>
      <c r="U60" s="6"/>
      <c r="V60" s="6"/>
      <c r="W60" s="6"/>
      <c r="X60" s="6"/>
      <c r="Y60" s="6"/>
    </row>
    <row r="61" spans="1:25" ht="18.75" customHeight="1">
      <c r="A61" s="32">
        <v>16</v>
      </c>
      <c r="B61" s="665" t="s">
        <v>324</v>
      </c>
      <c r="C61" s="180" t="s">
        <v>325</v>
      </c>
      <c r="D61" s="217" t="s">
        <v>233</v>
      </c>
      <c r="E61" s="190" t="s">
        <v>326</v>
      </c>
      <c r="F61" s="190" t="s">
        <v>161</v>
      </c>
      <c r="G61" s="390" t="s">
        <v>435</v>
      </c>
      <c r="H61" s="564"/>
      <c r="I61" s="104"/>
      <c r="J61" s="104"/>
      <c r="K61" s="104"/>
      <c r="L61" s="104"/>
      <c r="M61" s="104"/>
      <c r="N61" s="565"/>
      <c r="O61" s="529">
        <f t="shared" si="0"/>
        <v>0</v>
      </c>
      <c r="P61" s="525"/>
      <c r="Q61" s="6"/>
      <c r="R61" s="6"/>
      <c r="S61" s="6"/>
      <c r="T61" s="6"/>
      <c r="U61" s="6"/>
      <c r="V61" s="6"/>
      <c r="W61" s="6"/>
      <c r="X61" s="6"/>
      <c r="Y61" s="6"/>
    </row>
    <row r="62" spans="1:25" ht="18.75" customHeight="1">
      <c r="A62" s="32">
        <v>17</v>
      </c>
      <c r="B62" s="661" t="s">
        <v>327</v>
      </c>
      <c r="C62" s="199" t="s">
        <v>328</v>
      </c>
      <c r="D62" s="217" t="s">
        <v>233</v>
      </c>
      <c r="E62" s="269" t="s">
        <v>329</v>
      </c>
      <c r="F62" s="269" t="s">
        <v>161</v>
      </c>
      <c r="G62" s="390" t="s">
        <v>435</v>
      </c>
      <c r="H62" s="564"/>
      <c r="I62" s="104"/>
      <c r="J62" s="104"/>
      <c r="K62" s="104"/>
      <c r="L62" s="104"/>
      <c r="M62" s="104"/>
      <c r="N62" s="565"/>
      <c r="O62" s="529">
        <f t="shared" si="0"/>
        <v>0</v>
      </c>
      <c r="P62" s="525"/>
      <c r="Q62" s="6"/>
      <c r="R62" s="6"/>
      <c r="S62" s="6"/>
      <c r="T62" s="6"/>
      <c r="U62" s="6"/>
      <c r="V62" s="6"/>
      <c r="W62" s="6"/>
      <c r="X62" s="6"/>
      <c r="Y62" s="6"/>
    </row>
    <row r="63" spans="1:25" ht="18.75" customHeight="1">
      <c r="A63" s="32">
        <v>18</v>
      </c>
      <c r="B63" s="665" t="s">
        <v>330</v>
      </c>
      <c r="C63" s="180" t="s">
        <v>331</v>
      </c>
      <c r="D63" s="217" t="s">
        <v>332</v>
      </c>
      <c r="E63" s="190" t="s">
        <v>333</v>
      </c>
      <c r="F63" s="190" t="s">
        <v>161</v>
      </c>
      <c r="G63" s="390" t="s">
        <v>435</v>
      </c>
      <c r="H63" s="564"/>
      <c r="I63" s="104"/>
      <c r="J63" s="104"/>
      <c r="K63" s="104"/>
      <c r="L63" s="104"/>
      <c r="M63" s="104"/>
      <c r="N63" s="565"/>
      <c r="O63" s="529">
        <f t="shared" si="0"/>
        <v>0</v>
      </c>
      <c r="P63" s="525"/>
      <c r="Q63" s="6"/>
      <c r="R63" s="6"/>
      <c r="S63" s="6"/>
      <c r="T63" s="6"/>
      <c r="U63" s="6"/>
      <c r="V63" s="6"/>
      <c r="W63" s="6"/>
      <c r="X63" s="6"/>
      <c r="Y63" s="6"/>
    </row>
    <row r="64" spans="1:25" ht="18.75" customHeight="1">
      <c r="A64" s="32">
        <v>19</v>
      </c>
      <c r="B64" s="665" t="s">
        <v>334</v>
      </c>
      <c r="C64" s="180" t="s">
        <v>335</v>
      </c>
      <c r="D64" s="217" t="s">
        <v>255</v>
      </c>
      <c r="E64" s="190" t="s">
        <v>336</v>
      </c>
      <c r="F64" s="190" t="s">
        <v>161</v>
      </c>
      <c r="G64" s="390" t="s">
        <v>435</v>
      </c>
      <c r="H64" s="564"/>
      <c r="I64" s="104"/>
      <c r="J64" s="104"/>
      <c r="K64" s="104"/>
      <c r="L64" s="104"/>
      <c r="M64" s="104"/>
      <c r="N64" s="565"/>
      <c r="O64" s="529">
        <f t="shared" si="0"/>
        <v>0</v>
      </c>
      <c r="P64" s="525"/>
      <c r="Q64" s="6"/>
      <c r="R64" s="6"/>
      <c r="S64" s="6"/>
      <c r="T64" s="6"/>
      <c r="U64" s="6"/>
      <c r="V64" s="6"/>
      <c r="W64" s="6"/>
      <c r="X64" s="6"/>
      <c r="Y64" s="6"/>
    </row>
    <row r="65" spans="1:25" ht="18.75" customHeight="1">
      <c r="A65" s="32">
        <v>20</v>
      </c>
      <c r="B65" s="665" t="s">
        <v>337</v>
      </c>
      <c r="C65" s="180" t="s">
        <v>338</v>
      </c>
      <c r="D65" s="217" t="s">
        <v>339</v>
      </c>
      <c r="E65" s="190" t="s">
        <v>340</v>
      </c>
      <c r="F65" s="190" t="s">
        <v>161</v>
      </c>
      <c r="G65" s="390" t="s">
        <v>435</v>
      </c>
      <c r="H65" s="564"/>
      <c r="I65" s="104"/>
      <c r="J65" s="104"/>
      <c r="K65" s="104"/>
      <c r="L65" s="104"/>
      <c r="M65" s="104"/>
      <c r="N65" s="565"/>
      <c r="O65" s="529">
        <f t="shared" si="0"/>
        <v>0</v>
      </c>
      <c r="P65" s="525"/>
      <c r="Q65" s="6"/>
      <c r="R65" s="6"/>
      <c r="S65" s="6"/>
      <c r="T65" s="6"/>
      <c r="U65" s="6"/>
      <c r="V65" s="6"/>
      <c r="W65" s="6"/>
      <c r="X65" s="6"/>
      <c r="Y65" s="6"/>
    </row>
    <row r="66" spans="1:25" ht="18.75" customHeight="1">
      <c r="A66" s="32">
        <v>21</v>
      </c>
      <c r="B66" s="665" t="s">
        <v>341</v>
      </c>
      <c r="C66" s="180" t="s">
        <v>342</v>
      </c>
      <c r="D66" s="217" t="s">
        <v>343</v>
      </c>
      <c r="E66" s="190" t="s">
        <v>344</v>
      </c>
      <c r="F66" s="190" t="s">
        <v>161</v>
      </c>
      <c r="G66" s="390" t="s">
        <v>435</v>
      </c>
      <c r="H66" s="564"/>
      <c r="I66" s="104"/>
      <c r="J66" s="104"/>
      <c r="K66" s="104"/>
      <c r="L66" s="104"/>
      <c r="M66" s="104"/>
      <c r="N66" s="565"/>
      <c r="O66" s="529">
        <f t="shared" si="0"/>
        <v>0</v>
      </c>
      <c r="P66" s="525"/>
      <c r="Q66" s="6"/>
      <c r="R66" s="6"/>
      <c r="S66" s="6"/>
      <c r="T66" s="6"/>
      <c r="U66" s="6"/>
      <c r="V66" s="6"/>
      <c r="W66" s="6"/>
      <c r="X66" s="6"/>
      <c r="Y66" s="6"/>
    </row>
    <row r="67" spans="1:25" ht="18.75" customHeight="1">
      <c r="A67" s="32">
        <v>22</v>
      </c>
      <c r="B67" s="661" t="s">
        <v>345</v>
      </c>
      <c r="C67" s="199" t="s">
        <v>346</v>
      </c>
      <c r="D67" s="217" t="s">
        <v>259</v>
      </c>
      <c r="E67" s="269" t="s">
        <v>347</v>
      </c>
      <c r="F67" s="269" t="s">
        <v>161</v>
      </c>
      <c r="G67" s="390" t="s">
        <v>435</v>
      </c>
      <c r="H67" s="564"/>
      <c r="I67" s="104"/>
      <c r="J67" s="104"/>
      <c r="K67" s="104"/>
      <c r="L67" s="104"/>
      <c r="M67" s="104"/>
      <c r="N67" s="565"/>
      <c r="O67" s="529">
        <f t="shared" si="0"/>
        <v>0</v>
      </c>
      <c r="P67" s="525"/>
      <c r="Q67" s="6"/>
      <c r="R67" s="6"/>
      <c r="S67" s="6"/>
      <c r="T67" s="6"/>
      <c r="U67" s="6"/>
      <c r="V67" s="6"/>
      <c r="W67" s="6"/>
      <c r="X67" s="6"/>
      <c r="Y67" s="6"/>
    </row>
    <row r="68" spans="1:25" ht="18.75" customHeight="1">
      <c r="A68" s="32">
        <v>23</v>
      </c>
      <c r="B68" s="665" t="s">
        <v>348</v>
      </c>
      <c r="C68" s="180" t="s">
        <v>349</v>
      </c>
      <c r="D68" s="217" t="s">
        <v>350</v>
      </c>
      <c r="E68" s="190" t="s">
        <v>351</v>
      </c>
      <c r="F68" s="190" t="s">
        <v>161</v>
      </c>
      <c r="G68" s="390" t="s">
        <v>435</v>
      </c>
      <c r="H68" s="564"/>
      <c r="I68" s="104"/>
      <c r="J68" s="104"/>
      <c r="K68" s="104"/>
      <c r="L68" s="104"/>
      <c r="M68" s="104"/>
      <c r="N68" s="565"/>
      <c r="O68" s="529">
        <f t="shared" si="0"/>
        <v>0</v>
      </c>
      <c r="P68" s="525"/>
      <c r="Q68" s="6"/>
      <c r="R68" s="6"/>
      <c r="S68" s="6"/>
      <c r="T68" s="6"/>
      <c r="U68" s="6"/>
      <c r="V68" s="6"/>
      <c r="W68" s="6"/>
      <c r="X68" s="6"/>
      <c r="Y68" s="6"/>
    </row>
    <row r="69" spans="1:25" ht="18.75" customHeight="1">
      <c r="A69" s="32">
        <v>24</v>
      </c>
      <c r="B69" s="665" t="s">
        <v>352</v>
      </c>
      <c r="C69" s="180" t="s">
        <v>353</v>
      </c>
      <c r="D69" s="217" t="s">
        <v>354</v>
      </c>
      <c r="E69" s="190" t="s">
        <v>355</v>
      </c>
      <c r="F69" s="190" t="s">
        <v>161</v>
      </c>
      <c r="G69" s="390" t="s">
        <v>435</v>
      </c>
      <c r="H69" s="564"/>
      <c r="I69" s="104"/>
      <c r="J69" s="104"/>
      <c r="K69" s="104"/>
      <c r="L69" s="104"/>
      <c r="M69" s="104"/>
      <c r="N69" s="565"/>
      <c r="O69" s="529">
        <f t="shared" si="0"/>
        <v>0</v>
      </c>
      <c r="P69" s="525"/>
      <c r="Q69" s="6"/>
      <c r="R69" s="6"/>
      <c r="S69" s="6"/>
      <c r="T69" s="6"/>
      <c r="U69" s="6"/>
      <c r="V69" s="6"/>
      <c r="W69" s="6"/>
      <c r="X69" s="6"/>
      <c r="Y69" s="6"/>
    </row>
    <row r="70" spans="1:25" ht="18.75" customHeight="1">
      <c r="A70" s="32">
        <v>25</v>
      </c>
      <c r="B70" s="665" t="s">
        <v>356</v>
      </c>
      <c r="C70" s="180" t="s">
        <v>357</v>
      </c>
      <c r="D70" s="217" t="s">
        <v>354</v>
      </c>
      <c r="E70" s="190" t="s">
        <v>358</v>
      </c>
      <c r="F70" s="190" t="s">
        <v>161</v>
      </c>
      <c r="G70" s="390" t="s">
        <v>435</v>
      </c>
      <c r="H70" s="564"/>
      <c r="I70" s="104"/>
      <c r="J70" s="104"/>
      <c r="K70" s="104"/>
      <c r="L70" s="104"/>
      <c r="M70" s="104"/>
      <c r="N70" s="565"/>
      <c r="O70" s="529">
        <f t="shared" si="0"/>
        <v>0</v>
      </c>
      <c r="P70" s="525"/>
      <c r="Q70" s="6"/>
      <c r="R70" s="6"/>
      <c r="S70" s="6"/>
      <c r="T70" s="6"/>
      <c r="U70" s="6"/>
      <c r="V70" s="6"/>
      <c r="W70" s="6"/>
      <c r="X70" s="6"/>
      <c r="Y70" s="6"/>
    </row>
    <row r="71" spans="1:25" ht="18.75" customHeight="1">
      <c r="A71" s="32">
        <v>26</v>
      </c>
      <c r="B71" s="661" t="s">
        <v>359</v>
      </c>
      <c r="C71" s="199" t="s">
        <v>297</v>
      </c>
      <c r="D71" s="217" t="s">
        <v>360</v>
      </c>
      <c r="E71" s="269" t="s">
        <v>361</v>
      </c>
      <c r="F71" s="269" t="s">
        <v>161</v>
      </c>
      <c r="G71" s="390" t="s">
        <v>435</v>
      </c>
      <c r="H71" s="564"/>
      <c r="I71" s="104"/>
      <c r="J71" s="104"/>
      <c r="K71" s="104"/>
      <c r="L71" s="104"/>
      <c r="M71" s="104"/>
      <c r="N71" s="565"/>
      <c r="O71" s="529">
        <f t="shared" si="0"/>
        <v>0</v>
      </c>
      <c r="P71" s="525"/>
      <c r="Q71" s="6"/>
      <c r="R71" s="6"/>
      <c r="S71" s="6"/>
      <c r="T71" s="6"/>
      <c r="U71" s="6"/>
      <c r="V71" s="6"/>
      <c r="W71" s="6"/>
      <c r="X71" s="6"/>
      <c r="Y71" s="6"/>
    </row>
    <row r="72" spans="1:25" ht="18.75" customHeight="1">
      <c r="A72" s="32">
        <v>27</v>
      </c>
      <c r="B72" s="665" t="s">
        <v>362</v>
      </c>
      <c r="C72" s="180" t="s">
        <v>363</v>
      </c>
      <c r="D72" s="217" t="s">
        <v>364</v>
      </c>
      <c r="E72" s="190" t="s">
        <v>155</v>
      </c>
      <c r="F72" s="190" t="s">
        <v>161</v>
      </c>
      <c r="G72" s="390" t="s">
        <v>435</v>
      </c>
      <c r="H72" s="564"/>
      <c r="I72" s="104"/>
      <c r="J72" s="104"/>
      <c r="K72" s="104"/>
      <c r="L72" s="104"/>
      <c r="M72" s="104"/>
      <c r="N72" s="565"/>
      <c r="O72" s="529">
        <f t="shared" si="0"/>
        <v>0</v>
      </c>
      <c r="P72" s="525"/>
      <c r="Q72" s="6"/>
      <c r="R72" s="6"/>
      <c r="S72" s="6"/>
      <c r="T72" s="6"/>
      <c r="U72" s="6"/>
      <c r="V72" s="6"/>
      <c r="W72" s="6"/>
      <c r="X72" s="6"/>
      <c r="Y72" s="6"/>
    </row>
    <row r="73" spans="1:25" ht="18.75" customHeight="1" thickBot="1">
      <c r="A73" s="59">
        <v>28</v>
      </c>
      <c r="B73" s="666" t="s">
        <v>365</v>
      </c>
      <c r="C73" s="273" t="s">
        <v>366</v>
      </c>
      <c r="D73" s="271" t="s">
        <v>367</v>
      </c>
      <c r="E73" s="274" t="s">
        <v>368</v>
      </c>
      <c r="F73" s="274" t="s">
        <v>161</v>
      </c>
      <c r="G73" s="391" t="s">
        <v>435</v>
      </c>
      <c r="H73" s="568"/>
      <c r="I73" s="566"/>
      <c r="J73" s="566"/>
      <c r="K73" s="566"/>
      <c r="L73" s="566"/>
      <c r="M73" s="566"/>
      <c r="N73" s="567"/>
      <c r="O73" s="530">
        <f t="shared" si="0"/>
        <v>0</v>
      </c>
      <c r="P73" s="526"/>
      <c r="Q73" s="6"/>
      <c r="R73" s="6"/>
      <c r="S73" s="6"/>
      <c r="T73" s="6"/>
      <c r="U73" s="6"/>
      <c r="V73" s="6"/>
      <c r="W73" s="6"/>
      <c r="X73" s="6"/>
      <c r="Y73" s="6"/>
    </row>
    <row r="74" spans="1:25" ht="18.75" customHeight="1">
      <c r="A74" s="23">
        <v>1</v>
      </c>
      <c r="B74" s="660" t="s">
        <v>369</v>
      </c>
      <c r="C74" s="200" t="s">
        <v>370</v>
      </c>
      <c r="D74" s="216" t="s">
        <v>154</v>
      </c>
      <c r="E74" s="268" t="s">
        <v>371</v>
      </c>
      <c r="F74" s="268" t="s">
        <v>161</v>
      </c>
      <c r="G74" s="389" t="s">
        <v>436</v>
      </c>
      <c r="H74" s="561"/>
      <c r="I74" s="562"/>
      <c r="J74" s="562"/>
      <c r="K74" s="562"/>
      <c r="L74" s="562"/>
      <c r="M74" s="562"/>
      <c r="N74" s="563"/>
      <c r="O74" s="528">
        <f t="shared" si="0"/>
        <v>0</v>
      </c>
      <c r="P74" s="524"/>
      <c r="Q74" s="6"/>
      <c r="R74" s="6"/>
      <c r="S74" s="6"/>
      <c r="T74" s="6"/>
      <c r="U74" s="6"/>
      <c r="V74" s="6"/>
      <c r="W74" s="6"/>
      <c r="X74" s="6"/>
      <c r="Y74" s="6"/>
    </row>
    <row r="75" spans="1:25" ht="18.75" customHeight="1">
      <c r="A75" s="651">
        <v>2</v>
      </c>
      <c r="B75" s="664" t="s">
        <v>372</v>
      </c>
      <c r="C75" s="655" t="s">
        <v>373</v>
      </c>
      <c r="D75" s="656" t="s">
        <v>374</v>
      </c>
      <c r="E75" s="654" t="s">
        <v>375</v>
      </c>
      <c r="F75" s="654" t="s">
        <v>156</v>
      </c>
      <c r="G75" s="644" t="s">
        <v>436</v>
      </c>
      <c r="H75" s="571"/>
      <c r="I75" s="570"/>
      <c r="J75" s="572"/>
      <c r="K75" s="572"/>
      <c r="L75" s="572"/>
      <c r="M75" s="572"/>
      <c r="N75" s="573"/>
      <c r="O75" s="532">
        <f t="shared" si="0"/>
        <v>0</v>
      </c>
      <c r="P75" s="574"/>
      <c r="Q75" s="6"/>
      <c r="R75" s="6"/>
      <c r="S75" s="6"/>
      <c r="T75" s="6"/>
      <c r="U75" s="6"/>
      <c r="V75" s="6"/>
      <c r="W75" s="6"/>
      <c r="X75" s="6"/>
      <c r="Y75" s="6"/>
    </row>
    <row r="76" spans="1:25" ht="18.75" customHeight="1">
      <c r="A76" s="59">
        <v>3</v>
      </c>
      <c r="B76" s="665" t="s">
        <v>376</v>
      </c>
      <c r="C76" s="180" t="s">
        <v>377</v>
      </c>
      <c r="D76" s="217" t="s">
        <v>378</v>
      </c>
      <c r="E76" s="190" t="s">
        <v>379</v>
      </c>
      <c r="F76" s="190" t="s">
        <v>156</v>
      </c>
      <c r="G76" s="390" t="s">
        <v>436</v>
      </c>
      <c r="H76" s="564"/>
      <c r="I76" s="104"/>
      <c r="J76" s="104"/>
      <c r="K76" s="104"/>
      <c r="L76" s="104"/>
      <c r="M76" s="104"/>
      <c r="N76" s="565"/>
      <c r="O76" s="529">
        <f t="shared" si="0"/>
        <v>0</v>
      </c>
      <c r="P76" s="525"/>
      <c r="Q76" s="6"/>
      <c r="R76" s="6"/>
      <c r="S76" s="6"/>
      <c r="T76" s="6"/>
      <c r="U76" s="6"/>
      <c r="V76" s="6"/>
      <c r="W76" s="6"/>
      <c r="X76" s="6"/>
      <c r="Y76" s="6"/>
    </row>
    <row r="77" spans="1:25" ht="18.75" customHeight="1">
      <c r="A77" s="59">
        <v>4</v>
      </c>
      <c r="B77" s="665" t="s">
        <v>380</v>
      </c>
      <c r="C77" s="180" t="s">
        <v>381</v>
      </c>
      <c r="D77" s="217" t="s">
        <v>382</v>
      </c>
      <c r="E77" s="190" t="s">
        <v>383</v>
      </c>
      <c r="F77" s="190" t="s">
        <v>161</v>
      </c>
      <c r="G77" s="390" t="s">
        <v>436</v>
      </c>
      <c r="H77" s="564"/>
      <c r="I77" s="104"/>
      <c r="J77" s="104"/>
      <c r="K77" s="104"/>
      <c r="L77" s="104"/>
      <c r="M77" s="104"/>
      <c r="N77" s="565"/>
      <c r="O77" s="529">
        <f t="shared" si="0"/>
        <v>0</v>
      </c>
      <c r="P77" s="525"/>
      <c r="Q77" s="6"/>
      <c r="R77" s="6"/>
      <c r="S77" s="6"/>
      <c r="T77" s="6"/>
      <c r="U77" s="6"/>
      <c r="V77" s="6"/>
      <c r="W77" s="6"/>
      <c r="X77" s="6"/>
      <c r="Y77" s="6"/>
    </row>
    <row r="78" spans="1:25" ht="18.75" customHeight="1">
      <c r="A78" s="59">
        <v>5</v>
      </c>
      <c r="B78" s="665" t="s">
        <v>384</v>
      </c>
      <c r="C78" s="180" t="s">
        <v>385</v>
      </c>
      <c r="D78" s="217" t="s">
        <v>386</v>
      </c>
      <c r="E78" s="190" t="s">
        <v>387</v>
      </c>
      <c r="F78" s="190" t="s">
        <v>161</v>
      </c>
      <c r="G78" s="390" t="s">
        <v>436</v>
      </c>
      <c r="H78" s="564"/>
      <c r="I78" s="104"/>
      <c r="J78" s="104"/>
      <c r="K78" s="104"/>
      <c r="L78" s="104"/>
      <c r="M78" s="104"/>
      <c r="N78" s="565"/>
      <c r="O78" s="529">
        <f t="shared" si="0"/>
        <v>0</v>
      </c>
      <c r="P78" s="525"/>
      <c r="Q78" s="6"/>
      <c r="R78" s="6"/>
      <c r="S78" s="6"/>
      <c r="T78" s="6"/>
      <c r="U78" s="6"/>
      <c r="V78" s="6"/>
      <c r="W78" s="6"/>
      <c r="X78" s="6"/>
      <c r="Y78" s="6"/>
    </row>
    <row r="79" spans="1:25" ht="18.75" customHeight="1">
      <c r="A79" s="59">
        <v>6</v>
      </c>
      <c r="B79" s="665" t="s">
        <v>388</v>
      </c>
      <c r="C79" s="180" t="s">
        <v>389</v>
      </c>
      <c r="D79" s="217" t="s">
        <v>390</v>
      </c>
      <c r="E79" s="190" t="s">
        <v>391</v>
      </c>
      <c r="F79" s="190" t="s">
        <v>161</v>
      </c>
      <c r="G79" s="390" t="s">
        <v>436</v>
      </c>
      <c r="H79" s="564"/>
      <c r="I79" s="104"/>
      <c r="J79" s="104"/>
      <c r="K79" s="104"/>
      <c r="L79" s="104"/>
      <c r="M79" s="104"/>
      <c r="N79" s="565"/>
      <c r="O79" s="529">
        <f t="shared" si="0"/>
        <v>0</v>
      </c>
      <c r="P79" s="525"/>
      <c r="Q79" s="6"/>
      <c r="R79" s="6"/>
      <c r="S79" s="6"/>
      <c r="T79" s="6"/>
      <c r="U79" s="6"/>
      <c r="V79" s="6"/>
      <c r="W79" s="6"/>
      <c r="X79" s="6"/>
      <c r="Y79" s="6"/>
    </row>
    <row r="80" spans="1:25" ht="18.75" customHeight="1">
      <c r="A80" s="59">
        <v>7</v>
      </c>
      <c r="B80" s="665" t="s">
        <v>392</v>
      </c>
      <c r="C80" s="66" t="s">
        <v>393</v>
      </c>
      <c r="D80" s="68" t="s">
        <v>183</v>
      </c>
      <c r="E80" s="285" t="s">
        <v>394</v>
      </c>
      <c r="F80" s="69" t="s">
        <v>161</v>
      </c>
      <c r="G80" s="390" t="s">
        <v>436</v>
      </c>
      <c r="H80" s="564"/>
      <c r="I80" s="104"/>
      <c r="J80" s="104"/>
      <c r="K80" s="104"/>
      <c r="L80" s="104"/>
      <c r="M80" s="104"/>
      <c r="N80" s="565"/>
      <c r="O80" s="529">
        <f t="shared" ref="O80:O92" si="1">ROUND(SUM(I80:M80)-N80,1)</f>
        <v>0</v>
      </c>
      <c r="P80" s="525"/>
      <c r="Q80" s="6"/>
      <c r="R80" s="6"/>
      <c r="S80" s="6"/>
      <c r="T80" s="6"/>
      <c r="U80" s="6"/>
      <c r="V80" s="6"/>
      <c r="W80" s="6"/>
      <c r="X80" s="6"/>
      <c r="Y80" s="6"/>
    </row>
    <row r="81" spans="1:25" ht="18.75" customHeight="1">
      <c r="A81" s="59">
        <v>8</v>
      </c>
      <c r="B81" s="665" t="s">
        <v>395</v>
      </c>
      <c r="C81" s="180" t="s">
        <v>396</v>
      </c>
      <c r="D81" s="217" t="s">
        <v>309</v>
      </c>
      <c r="E81" s="190" t="s">
        <v>397</v>
      </c>
      <c r="F81" s="190" t="s">
        <v>161</v>
      </c>
      <c r="G81" s="390" t="s">
        <v>436</v>
      </c>
      <c r="H81" s="564"/>
      <c r="I81" s="104"/>
      <c r="J81" s="104"/>
      <c r="K81" s="104"/>
      <c r="L81" s="104"/>
      <c r="M81" s="104"/>
      <c r="N81" s="565"/>
      <c r="O81" s="529">
        <f t="shared" si="1"/>
        <v>0</v>
      </c>
      <c r="P81" s="525"/>
      <c r="Q81" s="6"/>
      <c r="R81" s="62"/>
      <c r="S81" s="62"/>
      <c r="T81" s="62"/>
      <c r="U81" s="62"/>
      <c r="V81" s="62"/>
      <c r="W81" s="62"/>
      <c r="X81" s="62"/>
      <c r="Y81" s="62"/>
    </row>
    <row r="82" spans="1:25" ht="15.75" customHeight="1">
      <c r="A82" s="59">
        <v>9</v>
      </c>
      <c r="B82" s="665" t="s">
        <v>398</v>
      </c>
      <c r="C82" s="66" t="s">
        <v>399</v>
      </c>
      <c r="D82" s="68" t="s">
        <v>214</v>
      </c>
      <c r="E82" s="69" t="s">
        <v>400</v>
      </c>
      <c r="F82" s="269" t="s">
        <v>161</v>
      </c>
      <c r="G82" s="390" t="s">
        <v>436</v>
      </c>
      <c r="H82" s="564"/>
      <c r="I82" s="104"/>
      <c r="J82" s="104"/>
      <c r="K82" s="104"/>
      <c r="L82" s="104"/>
      <c r="M82" s="104"/>
      <c r="N82" s="565"/>
      <c r="O82" s="529">
        <f t="shared" si="1"/>
        <v>0</v>
      </c>
      <c r="P82" s="525"/>
      <c r="Q82" s="6"/>
      <c r="R82" s="62"/>
      <c r="S82" s="62"/>
      <c r="T82" s="62"/>
      <c r="U82" s="62"/>
      <c r="V82" s="62"/>
      <c r="W82" s="62"/>
      <c r="X82" s="62"/>
      <c r="Y82" s="62"/>
    </row>
    <row r="83" spans="1:25" ht="15.75" customHeight="1">
      <c r="A83" s="59">
        <v>10</v>
      </c>
      <c r="B83" s="665" t="s">
        <v>401</v>
      </c>
      <c r="C83" s="180" t="s">
        <v>402</v>
      </c>
      <c r="D83" s="217" t="s">
        <v>161</v>
      </c>
      <c r="E83" s="190" t="s">
        <v>403</v>
      </c>
      <c r="F83" s="190" t="s">
        <v>161</v>
      </c>
      <c r="G83" s="390" t="s">
        <v>436</v>
      </c>
      <c r="H83" s="564"/>
      <c r="I83" s="104"/>
      <c r="J83" s="104"/>
      <c r="K83" s="104"/>
      <c r="L83" s="104"/>
      <c r="M83" s="104"/>
      <c r="N83" s="565"/>
      <c r="O83" s="529">
        <f t="shared" si="1"/>
        <v>0</v>
      </c>
      <c r="P83" s="525"/>
      <c r="Q83" s="6"/>
      <c r="R83" s="62"/>
      <c r="S83" s="62"/>
      <c r="T83" s="62"/>
      <c r="U83" s="62"/>
      <c r="V83" s="62"/>
      <c r="W83" s="62"/>
      <c r="X83" s="62"/>
      <c r="Y83" s="62"/>
    </row>
    <row r="84" spans="1:25" ht="15.75" customHeight="1">
      <c r="A84" s="59">
        <v>11</v>
      </c>
      <c r="B84" s="665" t="s">
        <v>404</v>
      </c>
      <c r="C84" s="180" t="s">
        <v>405</v>
      </c>
      <c r="D84" s="217" t="s">
        <v>251</v>
      </c>
      <c r="E84" s="190" t="s">
        <v>406</v>
      </c>
      <c r="F84" s="190" t="s">
        <v>161</v>
      </c>
      <c r="G84" s="390" t="s">
        <v>436</v>
      </c>
      <c r="H84" s="564"/>
      <c r="I84" s="104"/>
      <c r="J84" s="104"/>
      <c r="K84" s="104"/>
      <c r="L84" s="104"/>
      <c r="M84" s="104"/>
      <c r="N84" s="565"/>
      <c r="O84" s="529">
        <f t="shared" si="1"/>
        <v>0</v>
      </c>
      <c r="P84" s="525"/>
      <c r="Q84" s="6"/>
      <c r="R84" s="62"/>
      <c r="S84" s="62"/>
      <c r="T84" s="62"/>
      <c r="U84" s="62"/>
      <c r="V84" s="62"/>
      <c r="W84" s="62"/>
      <c r="X84" s="62"/>
      <c r="Y84" s="62"/>
    </row>
    <row r="85" spans="1:25" ht="15.75" customHeight="1">
      <c r="A85" s="59">
        <v>12</v>
      </c>
      <c r="B85" s="665" t="s">
        <v>407</v>
      </c>
      <c r="C85" s="180" t="s">
        <v>408</v>
      </c>
      <c r="D85" s="217" t="s">
        <v>409</v>
      </c>
      <c r="E85" s="190" t="s">
        <v>410</v>
      </c>
      <c r="F85" s="190" t="s">
        <v>161</v>
      </c>
      <c r="G85" s="390" t="s">
        <v>436</v>
      </c>
      <c r="H85" s="564"/>
      <c r="I85" s="104"/>
      <c r="J85" s="104"/>
      <c r="K85" s="104"/>
      <c r="L85" s="104"/>
      <c r="M85" s="104"/>
      <c r="N85" s="565"/>
      <c r="O85" s="529">
        <f t="shared" si="1"/>
        <v>0</v>
      </c>
      <c r="P85" s="525"/>
      <c r="Q85" s="6"/>
      <c r="R85" s="62"/>
      <c r="S85" s="62"/>
      <c r="T85" s="62"/>
      <c r="U85" s="62"/>
      <c r="V85" s="62"/>
      <c r="W85" s="62"/>
      <c r="X85" s="62"/>
      <c r="Y85" s="62"/>
    </row>
    <row r="86" spans="1:25" ht="18.75" customHeight="1">
      <c r="A86" s="59">
        <v>13</v>
      </c>
      <c r="B86" s="665" t="s">
        <v>411</v>
      </c>
      <c r="C86" s="180" t="s">
        <v>412</v>
      </c>
      <c r="D86" s="217" t="s">
        <v>413</v>
      </c>
      <c r="E86" s="190" t="s">
        <v>414</v>
      </c>
      <c r="F86" s="190" t="s">
        <v>161</v>
      </c>
      <c r="G86" s="390" t="s">
        <v>436</v>
      </c>
      <c r="H86" s="564"/>
      <c r="I86" s="104"/>
      <c r="J86" s="104"/>
      <c r="K86" s="104"/>
      <c r="L86" s="104"/>
      <c r="M86" s="104"/>
      <c r="N86" s="565"/>
      <c r="O86" s="529">
        <f t="shared" si="1"/>
        <v>0</v>
      </c>
      <c r="P86" s="525"/>
      <c r="Q86" s="6"/>
      <c r="R86" s="62"/>
      <c r="S86" s="62"/>
      <c r="T86" s="62"/>
      <c r="U86" s="62"/>
      <c r="V86" s="62"/>
      <c r="W86" s="62"/>
      <c r="X86" s="62"/>
      <c r="Y86" s="62"/>
    </row>
    <row r="87" spans="1:25" ht="18.75" customHeight="1">
      <c r="A87" s="59">
        <v>14</v>
      </c>
      <c r="B87" s="665" t="s">
        <v>415</v>
      </c>
      <c r="C87" s="66" t="s">
        <v>416</v>
      </c>
      <c r="D87" s="68" t="s">
        <v>413</v>
      </c>
      <c r="E87" s="285" t="s">
        <v>417</v>
      </c>
      <c r="F87" s="69" t="s">
        <v>161</v>
      </c>
      <c r="G87" s="390" t="s">
        <v>436</v>
      </c>
      <c r="H87" s="564"/>
      <c r="I87" s="104"/>
      <c r="J87" s="104"/>
      <c r="K87" s="104"/>
      <c r="L87" s="104"/>
      <c r="M87" s="104"/>
      <c r="N87" s="565"/>
      <c r="O87" s="529">
        <f t="shared" si="1"/>
        <v>0</v>
      </c>
      <c r="P87" s="525"/>
      <c r="Q87" s="6"/>
      <c r="R87" s="62"/>
      <c r="S87" s="62"/>
      <c r="T87" s="62"/>
      <c r="U87" s="62"/>
      <c r="V87" s="62"/>
      <c r="W87" s="62"/>
      <c r="X87" s="62"/>
      <c r="Y87" s="62"/>
    </row>
    <row r="88" spans="1:25" ht="18.75" customHeight="1">
      <c r="A88" s="59">
        <v>15</v>
      </c>
      <c r="B88" s="665" t="s">
        <v>418</v>
      </c>
      <c r="C88" s="180" t="s">
        <v>419</v>
      </c>
      <c r="D88" s="182" t="s">
        <v>413</v>
      </c>
      <c r="E88" s="190" t="s">
        <v>420</v>
      </c>
      <c r="F88" s="33" t="s">
        <v>161</v>
      </c>
      <c r="G88" s="390" t="s">
        <v>436</v>
      </c>
      <c r="H88" s="564"/>
      <c r="I88" s="104"/>
      <c r="J88" s="104"/>
      <c r="K88" s="104"/>
      <c r="L88" s="104"/>
      <c r="M88" s="104"/>
      <c r="N88" s="565"/>
      <c r="O88" s="529">
        <f t="shared" si="1"/>
        <v>0</v>
      </c>
      <c r="P88" s="525"/>
      <c r="Q88" s="6"/>
      <c r="R88" s="62"/>
      <c r="S88" s="62"/>
      <c r="T88" s="62"/>
      <c r="U88" s="62"/>
      <c r="V88" s="62"/>
      <c r="W88" s="62"/>
      <c r="X88" s="62"/>
      <c r="Y88" s="62"/>
    </row>
    <row r="89" spans="1:25" ht="18.75" customHeight="1">
      <c r="A89" s="59">
        <v>16</v>
      </c>
      <c r="B89" s="665" t="s">
        <v>421</v>
      </c>
      <c r="C89" s="180" t="s">
        <v>422</v>
      </c>
      <c r="D89" s="217" t="s">
        <v>339</v>
      </c>
      <c r="E89" s="190" t="s">
        <v>423</v>
      </c>
      <c r="F89" s="190" t="s">
        <v>161</v>
      </c>
      <c r="G89" s="390" t="s">
        <v>436</v>
      </c>
      <c r="H89" s="564"/>
      <c r="I89" s="104"/>
      <c r="J89" s="104"/>
      <c r="K89" s="104"/>
      <c r="L89" s="104"/>
      <c r="M89" s="104"/>
      <c r="N89" s="565"/>
      <c r="O89" s="529">
        <f t="shared" si="1"/>
        <v>0</v>
      </c>
      <c r="P89" s="525"/>
      <c r="Q89" s="6"/>
      <c r="R89" s="62"/>
      <c r="S89" s="62"/>
      <c r="T89" s="62"/>
      <c r="U89" s="62"/>
      <c r="V89" s="62"/>
      <c r="W89" s="62"/>
      <c r="X89" s="62"/>
      <c r="Y89" s="62"/>
    </row>
    <row r="90" spans="1:25" ht="18.75" customHeight="1">
      <c r="A90" s="59">
        <v>17</v>
      </c>
      <c r="B90" s="665" t="s">
        <v>424</v>
      </c>
      <c r="C90" s="180" t="s">
        <v>425</v>
      </c>
      <c r="D90" s="217" t="s">
        <v>426</v>
      </c>
      <c r="E90" s="190" t="s">
        <v>267</v>
      </c>
      <c r="F90" s="190" t="s">
        <v>161</v>
      </c>
      <c r="G90" s="390" t="s">
        <v>436</v>
      </c>
      <c r="H90" s="564"/>
      <c r="I90" s="104"/>
      <c r="J90" s="104"/>
      <c r="K90" s="104"/>
      <c r="L90" s="104"/>
      <c r="M90" s="104"/>
      <c r="N90" s="565"/>
      <c r="O90" s="529">
        <f t="shared" si="1"/>
        <v>0</v>
      </c>
      <c r="P90" s="525"/>
      <c r="Q90" s="6"/>
      <c r="R90" s="62"/>
      <c r="S90" s="62"/>
      <c r="T90" s="62"/>
      <c r="U90" s="62"/>
      <c r="V90" s="62"/>
      <c r="W90" s="62"/>
      <c r="X90" s="62"/>
      <c r="Y90" s="62"/>
    </row>
    <row r="91" spans="1:25" ht="18.75" customHeight="1">
      <c r="A91" s="59">
        <v>18</v>
      </c>
      <c r="B91" s="665" t="s">
        <v>427</v>
      </c>
      <c r="C91" s="180" t="s">
        <v>428</v>
      </c>
      <c r="D91" s="217" t="s">
        <v>367</v>
      </c>
      <c r="E91" s="190" t="s">
        <v>429</v>
      </c>
      <c r="F91" s="190" t="s">
        <v>161</v>
      </c>
      <c r="G91" s="390" t="s">
        <v>436</v>
      </c>
      <c r="H91" s="564"/>
      <c r="I91" s="104"/>
      <c r="J91" s="104"/>
      <c r="K91" s="104"/>
      <c r="L91" s="104"/>
      <c r="M91" s="104"/>
      <c r="N91" s="565"/>
      <c r="O91" s="529">
        <f t="shared" si="1"/>
        <v>0</v>
      </c>
      <c r="P91" s="525"/>
      <c r="Q91" s="6"/>
      <c r="R91" s="62"/>
      <c r="S91" s="62"/>
      <c r="T91" s="62"/>
      <c r="U91" s="62"/>
      <c r="V91" s="62"/>
      <c r="W91" s="62"/>
      <c r="X91" s="62"/>
      <c r="Y91" s="62"/>
    </row>
    <row r="92" spans="1:25" ht="18.75" customHeight="1">
      <c r="A92" s="59">
        <v>19</v>
      </c>
      <c r="B92" s="665" t="s">
        <v>430</v>
      </c>
      <c r="C92" s="180" t="s">
        <v>431</v>
      </c>
      <c r="D92" s="217" t="s">
        <v>432</v>
      </c>
      <c r="E92" s="190" t="s">
        <v>433</v>
      </c>
      <c r="F92" s="190" t="s">
        <v>161</v>
      </c>
      <c r="G92" s="390" t="s">
        <v>436</v>
      </c>
      <c r="H92" s="564"/>
      <c r="I92" s="104"/>
      <c r="J92" s="104"/>
      <c r="K92" s="104"/>
      <c r="L92" s="104"/>
      <c r="M92" s="104"/>
      <c r="N92" s="565"/>
      <c r="O92" s="529">
        <f t="shared" si="1"/>
        <v>0</v>
      </c>
      <c r="P92" s="525"/>
      <c r="Q92" s="6"/>
      <c r="R92" s="62"/>
      <c r="S92" s="62"/>
      <c r="T92" s="62"/>
      <c r="U92" s="62"/>
      <c r="V92" s="62"/>
      <c r="W92" s="62"/>
      <c r="X92" s="62"/>
      <c r="Y92" s="62"/>
    </row>
    <row r="93" spans="1:25" ht="18.75" customHeight="1">
      <c r="A93" s="32"/>
      <c r="B93" s="190"/>
      <c r="C93" s="180"/>
      <c r="D93" s="217"/>
      <c r="E93" s="190"/>
      <c r="F93" s="190"/>
      <c r="G93" s="390"/>
      <c r="H93" s="564"/>
      <c r="I93" s="104"/>
      <c r="J93" s="104"/>
      <c r="K93" s="104"/>
      <c r="L93" s="104"/>
      <c r="M93" s="104"/>
      <c r="N93" s="565"/>
      <c r="O93" s="529"/>
      <c r="P93" s="525"/>
      <c r="Q93" s="6"/>
      <c r="R93" s="62"/>
      <c r="S93" s="62"/>
      <c r="T93" s="62"/>
      <c r="U93" s="62"/>
      <c r="V93" s="62"/>
      <c r="W93" s="62"/>
      <c r="X93" s="62"/>
      <c r="Y93" s="62"/>
    </row>
    <row r="94" spans="1:25" ht="18.75" customHeight="1">
      <c r="A94" s="32"/>
      <c r="B94" s="274"/>
      <c r="C94" s="276"/>
      <c r="D94" s="278"/>
      <c r="E94" s="358"/>
      <c r="F94" s="387"/>
      <c r="G94" s="391"/>
      <c r="H94" s="564"/>
      <c r="I94" s="104"/>
      <c r="J94" s="104"/>
      <c r="K94" s="104"/>
      <c r="L94" s="104"/>
      <c r="M94" s="104"/>
      <c r="N94" s="565"/>
      <c r="O94" s="529"/>
      <c r="P94" s="525"/>
      <c r="Q94" s="6"/>
      <c r="R94" s="62"/>
      <c r="S94" s="62"/>
      <c r="T94" s="62"/>
      <c r="U94" s="62"/>
      <c r="V94" s="62"/>
      <c r="W94" s="62"/>
      <c r="X94" s="62"/>
      <c r="Y94" s="62"/>
    </row>
    <row r="95" spans="1:25" ht="18.75" customHeight="1">
      <c r="A95" s="64"/>
      <c r="B95" s="190"/>
      <c r="C95" s="66"/>
      <c r="D95" s="68"/>
      <c r="E95" s="69"/>
      <c r="F95" s="69"/>
      <c r="G95" s="392"/>
      <c r="H95" s="564"/>
      <c r="I95" s="104"/>
      <c r="J95" s="104"/>
      <c r="K95" s="104"/>
      <c r="L95" s="104"/>
      <c r="M95" s="104"/>
      <c r="N95" s="565"/>
      <c r="O95" s="529"/>
      <c r="P95" s="525"/>
      <c r="Q95" s="6"/>
      <c r="R95" s="62"/>
      <c r="S95" s="62"/>
      <c r="T95" s="62"/>
      <c r="U95" s="62"/>
      <c r="V95" s="62"/>
      <c r="W95" s="62"/>
      <c r="X95" s="62"/>
      <c r="Y95" s="62"/>
    </row>
    <row r="96" spans="1:25" ht="18.75" customHeight="1">
      <c r="A96" s="64"/>
      <c r="B96" s="190"/>
      <c r="C96" s="66"/>
      <c r="D96" s="68"/>
      <c r="E96" s="69"/>
      <c r="F96" s="69"/>
      <c r="G96" s="392"/>
      <c r="H96" s="564"/>
      <c r="I96" s="104"/>
      <c r="J96" s="104"/>
      <c r="K96" s="104"/>
      <c r="L96" s="104"/>
      <c r="M96" s="104"/>
      <c r="N96" s="565"/>
      <c r="O96" s="529"/>
      <c r="P96" s="525"/>
      <c r="Q96" s="6"/>
      <c r="R96" s="62"/>
      <c r="S96" s="62"/>
      <c r="T96" s="62"/>
      <c r="U96" s="62"/>
      <c r="V96" s="62"/>
      <c r="W96" s="62"/>
      <c r="X96" s="62"/>
      <c r="Y96" s="62"/>
    </row>
    <row r="97" spans="1:25" ht="18" customHeight="1">
      <c r="A97" s="32"/>
      <c r="B97" s="190"/>
      <c r="C97" s="180"/>
      <c r="D97" s="217"/>
      <c r="E97" s="190"/>
      <c r="F97" s="190"/>
      <c r="G97" s="269"/>
      <c r="H97" s="269"/>
      <c r="I97" s="104"/>
      <c r="J97" s="104"/>
      <c r="K97" s="104"/>
      <c r="L97" s="104"/>
      <c r="M97" s="104"/>
      <c r="N97" s="565"/>
      <c r="O97" s="529"/>
      <c r="P97" s="525"/>
      <c r="Q97" s="6"/>
      <c r="R97" s="62"/>
      <c r="S97" s="62"/>
      <c r="T97" s="62"/>
      <c r="U97" s="62"/>
      <c r="V97" s="62"/>
      <c r="W97" s="62"/>
      <c r="X97" s="62"/>
      <c r="Y97" s="62"/>
    </row>
    <row r="98" spans="1:25" ht="18.75" customHeight="1">
      <c r="A98" s="220"/>
      <c r="B98" s="190"/>
      <c r="C98" s="66"/>
      <c r="D98" s="217"/>
      <c r="E98" s="190"/>
      <c r="F98" s="190"/>
      <c r="G98" s="269"/>
      <c r="H98" s="269"/>
      <c r="I98" s="104"/>
      <c r="J98" s="104"/>
      <c r="K98" s="104"/>
      <c r="L98" s="104"/>
      <c r="M98" s="104"/>
      <c r="N98" s="565"/>
      <c r="O98" s="529"/>
      <c r="P98" s="525"/>
      <c r="Q98" s="6"/>
      <c r="R98" s="62"/>
      <c r="S98" s="62"/>
      <c r="T98" s="62"/>
      <c r="U98" s="62"/>
      <c r="V98" s="62"/>
      <c r="W98" s="62"/>
      <c r="X98" s="62"/>
      <c r="Y98" s="62"/>
    </row>
    <row r="99" spans="1:25" ht="18.75" customHeight="1">
      <c r="A99" s="220"/>
      <c r="B99" s="190"/>
      <c r="C99" s="180"/>
      <c r="D99" s="217"/>
      <c r="E99" s="190"/>
      <c r="F99" s="190"/>
      <c r="G99" s="269"/>
      <c r="H99" s="269"/>
      <c r="I99" s="104"/>
      <c r="J99" s="104"/>
      <c r="K99" s="104"/>
      <c r="L99" s="104"/>
      <c r="M99" s="104"/>
      <c r="N99" s="565"/>
      <c r="O99" s="529"/>
      <c r="P99" s="525"/>
      <c r="Q99" s="6"/>
      <c r="R99" s="62"/>
      <c r="S99" s="62"/>
      <c r="T99" s="62"/>
      <c r="U99" s="62"/>
      <c r="V99" s="62"/>
      <c r="W99" s="62"/>
      <c r="X99" s="62"/>
      <c r="Y99" s="62"/>
    </row>
    <row r="100" spans="1:25" ht="18.75" customHeight="1">
      <c r="A100" s="32"/>
      <c r="B100" s="190"/>
      <c r="C100" s="180"/>
      <c r="D100" s="217"/>
      <c r="E100" s="190"/>
      <c r="F100" s="190"/>
      <c r="G100" s="269"/>
      <c r="H100" s="269"/>
      <c r="I100" s="104"/>
      <c r="J100" s="104"/>
      <c r="K100" s="104"/>
      <c r="L100" s="104"/>
      <c r="M100" s="104"/>
      <c r="N100" s="565"/>
      <c r="O100" s="529"/>
      <c r="P100" s="525"/>
      <c r="Q100" s="6"/>
      <c r="R100" s="62"/>
      <c r="S100" s="62"/>
      <c r="T100" s="62"/>
      <c r="U100" s="62"/>
      <c r="V100" s="62"/>
      <c r="W100" s="62"/>
      <c r="X100" s="62"/>
      <c r="Y100" s="62"/>
    </row>
    <row r="101" spans="1:25" ht="18.75" customHeight="1">
      <c r="A101" s="32"/>
      <c r="B101" s="190"/>
      <c r="C101" s="180"/>
      <c r="D101" s="217"/>
      <c r="E101" s="190"/>
      <c r="F101" s="190"/>
      <c r="G101" s="269"/>
      <c r="H101" s="269"/>
      <c r="I101" s="104"/>
      <c r="J101" s="104"/>
      <c r="K101" s="104"/>
      <c r="L101" s="104"/>
      <c r="M101" s="104"/>
      <c r="N101" s="565"/>
      <c r="O101" s="529"/>
      <c r="P101" s="525"/>
      <c r="Q101" s="6"/>
      <c r="R101" s="62"/>
      <c r="S101" s="62"/>
      <c r="T101" s="62"/>
      <c r="U101" s="62"/>
      <c r="V101" s="62"/>
      <c r="W101" s="62"/>
      <c r="X101" s="62"/>
      <c r="Y101" s="62"/>
    </row>
    <row r="102" spans="1:25" ht="18.75" customHeight="1">
      <c r="A102" s="32"/>
      <c r="B102" s="190"/>
      <c r="C102" s="180"/>
      <c r="D102" s="217"/>
      <c r="E102" s="190"/>
      <c r="F102" s="190"/>
      <c r="G102" s="269"/>
      <c r="H102" s="269"/>
      <c r="I102" s="104"/>
      <c r="J102" s="104"/>
      <c r="K102" s="104"/>
      <c r="L102" s="104"/>
      <c r="M102" s="104"/>
      <c r="N102" s="565"/>
      <c r="O102" s="529"/>
      <c r="P102" s="525"/>
      <c r="Q102" s="6"/>
      <c r="R102" s="62"/>
      <c r="S102" s="62"/>
      <c r="T102" s="62"/>
      <c r="U102" s="62"/>
      <c r="V102" s="62"/>
      <c r="W102" s="62"/>
      <c r="X102" s="62"/>
      <c r="Y102" s="62"/>
    </row>
    <row r="103" spans="1:25" ht="18.75" customHeight="1" thickBot="1">
      <c r="A103" s="145"/>
      <c r="B103" s="290"/>
      <c r="C103" s="254"/>
      <c r="D103" s="302"/>
      <c r="E103" s="290"/>
      <c r="F103" s="290"/>
      <c r="G103" s="293"/>
      <c r="H103" s="293"/>
      <c r="I103" s="144"/>
      <c r="J103" s="144"/>
      <c r="K103" s="144"/>
      <c r="L103" s="144"/>
      <c r="M103" s="144"/>
      <c r="N103" s="569"/>
      <c r="O103" s="531"/>
      <c r="P103" s="527"/>
      <c r="Q103" s="6"/>
      <c r="R103" s="62"/>
      <c r="S103" s="62"/>
      <c r="T103" s="62"/>
      <c r="U103" s="62"/>
      <c r="V103" s="62"/>
      <c r="W103" s="62"/>
      <c r="X103" s="62"/>
      <c r="Y103" s="62"/>
    </row>
    <row r="104" spans="1:25" ht="15.75" customHeight="1">
      <c r="A104" s="85"/>
      <c r="B104" s="63"/>
      <c r="C104" s="81"/>
      <c r="D104" s="63"/>
      <c r="E104" s="63"/>
      <c r="F104" s="63"/>
      <c r="G104" s="63"/>
      <c r="H104" s="63"/>
      <c r="I104" s="4"/>
      <c r="J104" s="4"/>
      <c r="K104" s="4"/>
      <c r="L104" s="4"/>
      <c r="M104" s="4"/>
      <c r="N104" s="63"/>
      <c r="O104" s="140"/>
      <c r="P104" s="522"/>
      <c r="Q104" s="6"/>
      <c r="R104" s="62"/>
      <c r="S104" s="62"/>
      <c r="T104" s="62"/>
      <c r="U104" s="62"/>
      <c r="V104" s="62"/>
      <c r="W104" s="62"/>
      <c r="X104" s="62"/>
      <c r="Y104" s="62"/>
    </row>
    <row r="105" spans="1:25" ht="15.75" customHeight="1">
      <c r="A105" s="85"/>
      <c r="B105" s="63"/>
      <c r="C105" s="81"/>
      <c r="D105" s="63"/>
      <c r="E105" s="63"/>
      <c r="F105" s="63"/>
      <c r="G105" s="63"/>
      <c r="H105" s="63"/>
      <c r="I105" s="4"/>
      <c r="J105" s="4"/>
      <c r="K105" s="4"/>
      <c r="L105" s="4"/>
      <c r="M105" s="4"/>
      <c r="N105" s="63"/>
      <c r="O105" s="140"/>
      <c r="P105" s="522"/>
      <c r="Q105" s="6"/>
      <c r="R105" s="62"/>
      <c r="S105" s="62"/>
      <c r="T105" s="62"/>
      <c r="U105" s="62"/>
      <c r="V105" s="62"/>
      <c r="W105" s="62"/>
      <c r="X105" s="62"/>
      <c r="Y105" s="62"/>
    </row>
    <row r="106" spans="1:25" ht="15.75" customHeight="1">
      <c r="A106" s="85"/>
      <c r="B106" s="63"/>
      <c r="C106" s="81"/>
      <c r="D106" s="63"/>
      <c r="E106" s="63"/>
      <c r="F106" s="63"/>
      <c r="G106" s="63"/>
      <c r="H106" s="63"/>
      <c r="I106" s="4"/>
      <c r="J106" s="4"/>
      <c r="K106" s="4"/>
      <c r="L106" s="4"/>
      <c r="M106" s="4"/>
      <c r="N106" s="63"/>
      <c r="O106" s="140"/>
      <c r="P106" s="522"/>
      <c r="Q106" s="6"/>
      <c r="R106" s="62"/>
      <c r="S106" s="62"/>
      <c r="T106" s="62"/>
      <c r="U106" s="62"/>
      <c r="V106" s="62"/>
      <c r="W106" s="62"/>
      <c r="X106" s="62"/>
      <c r="Y106" s="62"/>
    </row>
    <row r="107" spans="1:25" ht="15.75" customHeight="1">
      <c r="A107" s="85"/>
      <c r="B107" s="63"/>
      <c r="C107" s="81"/>
      <c r="D107" s="63"/>
      <c r="E107" s="63"/>
      <c r="F107" s="63"/>
      <c r="G107" s="63"/>
      <c r="H107" s="63"/>
      <c r="I107" s="4"/>
      <c r="J107" s="4"/>
      <c r="K107" s="4"/>
      <c r="L107" s="4"/>
      <c r="M107" s="4"/>
      <c r="N107" s="63"/>
      <c r="O107" s="140"/>
      <c r="P107" s="522"/>
      <c r="Q107" s="6"/>
      <c r="R107" s="62"/>
      <c r="S107" s="62"/>
      <c r="T107" s="62"/>
      <c r="U107" s="62"/>
      <c r="V107" s="62"/>
      <c r="W107" s="62"/>
      <c r="X107" s="62"/>
      <c r="Y107" s="62"/>
    </row>
    <row r="108" spans="1:25" ht="15.75" customHeight="1">
      <c r="A108" s="85"/>
      <c r="B108" s="63"/>
      <c r="C108" s="81"/>
      <c r="D108" s="63"/>
      <c r="E108" s="63"/>
      <c r="F108" s="63"/>
      <c r="G108" s="63"/>
      <c r="H108" s="63"/>
      <c r="I108" s="4"/>
      <c r="J108" s="4"/>
      <c r="K108" s="4"/>
      <c r="L108" s="4"/>
      <c r="M108" s="4"/>
      <c r="N108" s="63"/>
      <c r="O108" s="140"/>
      <c r="P108" s="522"/>
      <c r="Q108" s="6"/>
      <c r="R108" s="62"/>
      <c r="S108" s="62"/>
      <c r="T108" s="62"/>
      <c r="U108" s="62"/>
      <c r="V108" s="62"/>
      <c r="W108" s="62"/>
      <c r="X108" s="62"/>
      <c r="Y108" s="62"/>
    </row>
    <row r="109" spans="1:25" ht="15.75" customHeight="1">
      <c r="A109" s="85"/>
      <c r="B109" s="63"/>
      <c r="C109" s="81"/>
      <c r="D109" s="63"/>
      <c r="E109" s="63"/>
      <c r="F109" s="63"/>
      <c r="G109" s="63"/>
      <c r="H109" s="63"/>
      <c r="I109" s="4"/>
      <c r="J109" s="4"/>
      <c r="K109" s="4"/>
      <c r="L109" s="4"/>
      <c r="M109" s="4"/>
      <c r="N109" s="63"/>
      <c r="O109" s="140"/>
      <c r="P109" s="522"/>
      <c r="Q109" s="6"/>
      <c r="R109" s="62"/>
      <c r="S109" s="62"/>
      <c r="T109" s="62"/>
      <c r="U109" s="62"/>
      <c r="V109" s="62"/>
      <c r="W109" s="62"/>
      <c r="X109" s="62"/>
      <c r="Y109" s="62"/>
    </row>
    <row r="110" spans="1:25" ht="15.75" customHeight="1">
      <c r="A110" s="85"/>
      <c r="B110" s="63"/>
      <c r="C110" s="81"/>
      <c r="D110" s="63"/>
      <c r="E110" s="63"/>
      <c r="F110" s="63"/>
      <c r="G110" s="63"/>
      <c r="H110" s="63"/>
      <c r="I110" s="4"/>
      <c r="J110" s="4"/>
      <c r="K110" s="4"/>
      <c r="L110" s="4"/>
      <c r="M110" s="4"/>
      <c r="N110" s="63"/>
      <c r="O110" s="140"/>
      <c r="P110" s="522"/>
      <c r="Q110" s="6"/>
      <c r="R110" s="62"/>
      <c r="S110" s="62"/>
      <c r="T110" s="62"/>
      <c r="U110" s="62"/>
      <c r="V110" s="62"/>
      <c r="W110" s="62"/>
      <c r="X110" s="62"/>
      <c r="Y110" s="62"/>
    </row>
    <row r="111" spans="1:25" ht="15.75" customHeight="1">
      <c r="A111" s="85"/>
      <c r="B111" s="63"/>
      <c r="C111" s="81"/>
      <c r="D111" s="63"/>
      <c r="E111" s="63"/>
      <c r="F111" s="63"/>
      <c r="G111" s="63"/>
      <c r="H111" s="63"/>
      <c r="I111" s="4"/>
      <c r="J111" s="4"/>
      <c r="K111" s="4"/>
      <c r="L111" s="4"/>
      <c r="M111" s="4"/>
      <c r="N111" s="63"/>
      <c r="O111" s="140"/>
      <c r="P111" s="522"/>
      <c r="Q111" s="6"/>
      <c r="R111" s="62"/>
      <c r="S111" s="62"/>
      <c r="T111" s="62"/>
      <c r="U111" s="62"/>
      <c r="V111" s="62"/>
      <c r="W111" s="62"/>
      <c r="X111" s="62"/>
      <c r="Y111" s="62"/>
    </row>
    <row r="112" spans="1:25" ht="15.75" customHeight="1">
      <c r="A112" s="85"/>
      <c r="B112" s="63"/>
      <c r="C112" s="81"/>
      <c r="D112" s="63"/>
      <c r="E112" s="63"/>
      <c r="F112" s="63"/>
      <c r="G112" s="63"/>
      <c r="H112" s="63"/>
      <c r="I112" s="4"/>
      <c r="J112" s="4"/>
      <c r="K112" s="4"/>
      <c r="L112" s="4"/>
      <c r="M112" s="4"/>
      <c r="N112" s="63"/>
      <c r="O112" s="140"/>
      <c r="P112" s="522"/>
      <c r="Q112" s="6"/>
      <c r="R112" s="62"/>
      <c r="S112" s="62"/>
      <c r="T112" s="62"/>
      <c r="U112" s="62"/>
      <c r="V112" s="62"/>
      <c r="W112" s="62"/>
      <c r="X112" s="62"/>
      <c r="Y112" s="62"/>
    </row>
    <row r="113" spans="1:25" ht="15.75" customHeight="1">
      <c r="A113" s="85"/>
      <c r="B113" s="63"/>
      <c r="C113" s="81"/>
      <c r="D113" s="63"/>
      <c r="E113" s="63"/>
      <c r="F113" s="63"/>
      <c r="G113" s="63"/>
      <c r="H113" s="63"/>
      <c r="I113" s="4"/>
      <c r="J113" s="4"/>
      <c r="K113" s="4"/>
      <c r="L113" s="4"/>
      <c r="M113" s="4"/>
      <c r="N113" s="63"/>
      <c r="O113" s="140"/>
      <c r="P113" s="522"/>
      <c r="Q113" s="6"/>
      <c r="R113" s="62"/>
      <c r="S113" s="62"/>
      <c r="T113" s="62"/>
      <c r="U113" s="62"/>
      <c r="V113" s="62"/>
      <c r="W113" s="62"/>
      <c r="X113" s="62"/>
      <c r="Y113" s="62"/>
    </row>
    <row r="114" spans="1:25" ht="15.75" customHeight="1">
      <c r="A114" s="85"/>
      <c r="B114" s="63"/>
      <c r="C114" s="81"/>
      <c r="D114" s="63"/>
      <c r="E114" s="63"/>
      <c r="F114" s="63"/>
      <c r="G114" s="63"/>
      <c r="H114" s="63"/>
      <c r="I114" s="4"/>
      <c r="J114" s="4"/>
      <c r="K114" s="4"/>
      <c r="L114" s="4"/>
      <c r="M114" s="4"/>
      <c r="N114" s="63"/>
      <c r="O114" s="140"/>
      <c r="P114" s="522"/>
      <c r="Q114" s="6"/>
      <c r="R114" s="62"/>
      <c r="S114" s="62"/>
      <c r="T114" s="62"/>
      <c r="U114" s="62"/>
      <c r="V114" s="62"/>
      <c r="W114" s="62"/>
      <c r="X114" s="62"/>
      <c r="Y114" s="62"/>
    </row>
    <row r="115" spans="1:25" ht="15.75" customHeight="1">
      <c r="A115" s="85"/>
      <c r="B115" s="63"/>
      <c r="C115" s="81"/>
      <c r="D115" s="63"/>
      <c r="E115" s="63"/>
      <c r="F115" s="63"/>
      <c r="G115" s="63"/>
      <c r="H115" s="63"/>
      <c r="I115" s="4"/>
      <c r="J115" s="4"/>
      <c r="K115" s="4"/>
      <c r="L115" s="4"/>
      <c r="M115" s="4"/>
      <c r="N115" s="63"/>
      <c r="O115" s="140"/>
      <c r="P115" s="522"/>
      <c r="Q115" s="6"/>
      <c r="R115" s="62"/>
      <c r="S115" s="62"/>
      <c r="T115" s="62"/>
      <c r="U115" s="62"/>
      <c r="V115" s="62"/>
      <c r="W115" s="62"/>
      <c r="X115" s="62"/>
      <c r="Y115" s="62"/>
    </row>
    <row r="116" spans="1:25" ht="15.75" customHeight="1">
      <c r="A116" s="85"/>
      <c r="B116" s="63"/>
      <c r="C116" s="81"/>
      <c r="D116" s="63"/>
      <c r="E116" s="63"/>
      <c r="F116" s="63"/>
      <c r="G116" s="63"/>
      <c r="H116" s="63"/>
      <c r="I116" s="4"/>
      <c r="J116" s="4"/>
      <c r="K116" s="4"/>
      <c r="L116" s="4"/>
      <c r="M116" s="4"/>
      <c r="N116" s="63"/>
      <c r="O116" s="140"/>
      <c r="P116" s="522"/>
      <c r="Q116" s="6"/>
      <c r="R116" s="62"/>
      <c r="S116" s="62"/>
      <c r="T116" s="62"/>
      <c r="U116" s="62"/>
      <c r="V116" s="62"/>
      <c r="W116" s="62"/>
      <c r="X116" s="62"/>
      <c r="Y116" s="62"/>
    </row>
    <row r="117" spans="1:25" ht="15.75" customHeight="1">
      <c r="A117" s="85"/>
      <c r="B117" s="63"/>
      <c r="C117" s="81"/>
      <c r="D117" s="63"/>
      <c r="E117" s="63"/>
      <c r="F117" s="63"/>
      <c r="G117" s="63"/>
      <c r="H117" s="63"/>
      <c r="I117" s="4"/>
      <c r="J117" s="4"/>
      <c r="K117" s="4"/>
      <c r="L117" s="4"/>
      <c r="M117" s="4"/>
      <c r="N117" s="63"/>
      <c r="O117" s="140"/>
      <c r="P117" s="522"/>
      <c r="Q117" s="6"/>
      <c r="R117" s="62"/>
      <c r="S117" s="62"/>
      <c r="T117" s="62"/>
      <c r="U117" s="62"/>
      <c r="V117" s="62"/>
      <c r="W117" s="62"/>
      <c r="X117" s="62"/>
      <c r="Y117" s="62"/>
    </row>
    <row r="118" spans="1:25" ht="15.75" customHeight="1">
      <c r="A118" s="85"/>
      <c r="B118" s="63"/>
      <c r="C118" s="81"/>
      <c r="D118" s="63"/>
      <c r="E118" s="63"/>
      <c r="F118" s="63"/>
      <c r="G118" s="63"/>
      <c r="H118" s="63"/>
      <c r="I118" s="4"/>
      <c r="J118" s="4"/>
      <c r="K118" s="4"/>
      <c r="L118" s="4"/>
      <c r="M118" s="4"/>
      <c r="N118" s="63"/>
      <c r="O118" s="140"/>
      <c r="P118" s="522"/>
      <c r="Q118" s="6"/>
      <c r="R118" s="62"/>
      <c r="S118" s="62"/>
      <c r="T118" s="62"/>
      <c r="U118" s="62"/>
      <c r="V118" s="62"/>
      <c r="W118" s="62"/>
      <c r="X118" s="62"/>
      <c r="Y118" s="62"/>
    </row>
    <row r="119" spans="1:25" ht="15.75" customHeight="1">
      <c r="A119" s="85"/>
      <c r="B119" s="63"/>
      <c r="C119" s="81"/>
      <c r="D119" s="63"/>
      <c r="E119" s="63"/>
      <c r="F119" s="63"/>
      <c r="G119" s="63"/>
      <c r="H119" s="63"/>
      <c r="I119" s="4"/>
      <c r="J119" s="4"/>
      <c r="K119" s="4"/>
      <c r="L119" s="4"/>
      <c r="M119" s="4"/>
      <c r="N119" s="63"/>
      <c r="O119" s="140"/>
      <c r="P119" s="522"/>
      <c r="Q119" s="6"/>
      <c r="R119" s="62"/>
      <c r="S119" s="62"/>
      <c r="T119" s="62"/>
      <c r="U119" s="62"/>
      <c r="V119" s="62"/>
      <c r="W119" s="62"/>
      <c r="X119" s="62"/>
      <c r="Y119" s="62"/>
    </row>
    <row r="120" spans="1:25" ht="15.75" customHeight="1">
      <c r="A120" s="85"/>
      <c r="B120" s="63"/>
      <c r="C120" s="81"/>
      <c r="D120" s="63"/>
      <c r="E120" s="63"/>
      <c r="F120" s="63"/>
      <c r="G120" s="63"/>
      <c r="H120" s="63"/>
      <c r="I120" s="4"/>
      <c r="J120" s="4"/>
      <c r="K120" s="4"/>
      <c r="L120" s="4"/>
      <c r="M120" s="4"/>
      <c r="N120" s="63"/>
      <c r="O120" s="140"/>
      <c r="P120" s="522"/>
      <c r="Q120" s="6"/>
      <c r="R120" s="62"/>
      <c r="S120" s="62"/>
      <c r="T120" s="62"/>
      <c r="U120" s="62"/>
      <c r="V120" s="62"/>
      <c r="W120" s="62"/>
      <c r="X120" s="62"/>
      <c r="Y120" s="62"/>
    </row>
    <row r="121" spans="1:25" ht="15.75" customHeight="1">
      <c r="A121" s="85"/>
      <c r="B121" s="63"/>
      <c r="C121" s="81"/>
      <c r="D121" s="63"/>
      <c r="E121" s="63"/>
      <c r="F121" s="63"/>
      <c r="G121" s="63"/>
      <c r="H121" s="63"/>
      <c r="I121" s="4"/>
      <c r="J121" s="4"/>
      <c r="K121" s="4"/>
      <c r="L121" s="4"/>
      <c r="M121" s="4"/>
      <c r="N121" s="63"/>
      <c r="O121" s="140"/>
      <c r="P121" s="522"/>
      <c r="Q121" s="6"/>
      <c r="R121" s="62"/>
      <c r="S121" s="62"/>
      <c r="T121" s="62"/>
      <c r="U121" s="62"/>
      <c r="V121" s="62"/>
      <c r="W121" s="62"/>
      <c r="X121" s="62"/>
      <c r="Y121" s="62"/>
    </row>
    <row r="122" spans="1:25" ht="15.75" customHeight="1">
      <c r="A122" s="85"/>
      <c r="B122" s="63"/>
      <c r="C122" s="81"/>
      <c r="D122" s="63"/>
      <c r="E122" s="63"/>
      <c r="F122" s="63"/>
      <c r="G122" s="63"/>
      <c r="H122" s="63"/>
      <c r="I122" s="4"/>
      <c r="J122" s="4"/>
      <c r="K122" s="4"/>
      <c r="L122" s="4"/>
      <c r="M122" s="4"/>
      <c r="N122" s="63"/>
      <c r="O122" s="140"/>
      <c r="P122" s="522"/>
      <c r="Q122" s="6"/>
      <c r="R122" s="62"/>
      <c r="S122" s="62"/>
      <c r="T122" s="62"/>
      <c r="U122" s="62"/>
      <c r="V122" s="62"/>
      <c r="W122" s="62"/>
      <c r="X122" s="62"/>
      <c r="Y122" s="62"/>
    </row>
    <row r="123" spans="1:25" ht="15.75" customHeight="1">
      <c r="A123" s="85"/>
      <c r="B123" s="63"/>
      <c r="C123" s="81"/>
      <c r="D123" s="63"/>
      <c r="E123" s="63"/>
      <c r="F123" s="63"/>
      <c r="G123" s="63"/>
      <c r="H123" s="63"/>
      <c r="I123" s="4"/>
      <c r="J123" s="4"/>
      <c r="K123" s="4"/>
      <c r="L123" s="4"/>
      <c r="M123" s="4"/>
      <c r="N123" s="63"/>
      <c r="O123" s="140"/>
      <c r="P123" s="522"/>
      <c r="Q123" s="6"/>
      <c r="R123" s="62"/>
      <c r="S123" s="62"/>
      <c r="T123" s="62"/>
      <c r="U123" s="62"/>
      <c r="V123" s="62"/>
      <c r="W123" s="62"/>
      <c r="X123" s="62"/>
      <c r="Y123" s="62"/>
    </row>
    <row r="124" spans="1:25" ht="15.75" customHeight="1">
      <c r="A124" s="85"/>
      <c r="B124" s="63"/>
      <c r="C124" s="81"/>
      <c r="D124" s="63"/>
      <c r="E124" s="63"/>
      <c r="F124" s="63"/>
      <c r="G124" s="63"/>
      <c r="H124" s="63"/>
      <c r="I124" s="4"/>
      <c r="J124" s="4"/>
      <c r="K124" s="4"/>
      <c r="L124" s="4"/>
      <c r="M124" s="4"/>
      <c r="N124" s="63"/>
      <c r="O124" s="140"/>
      <c r="P124" s="522"/>
      <c r="Q124" s="6"/>
      <c r="R124" s="62"/>
      <c r="S124" s="62"/>
      <c r="T124" s="62"/>
      <c r="U124" s="62"/>
      <c r="V124" s="62"/>
      <c r="W124" s="62"/>
      <c r="X124" s="62"/>
      <c r="Y124" s="62"/>
    </row>
    <row r="125" spans="1:25" ht="15.75" customHeight="1">
      <c r="A125" s="85"/>
      <c r="B125" s="63"/>
      <c r="C125" s="81"/>
      <c r="D125" s="63"/>
      <c r="E125" s="63"/>
      <c r="F125" s="63"/>
      <c r="G125" s="63"/>
      <c r="H125" s="63"/>
      <c r="I125" s="4"/>
      <c r="J125" s="4"/>
      <c r="K125" s="4"/>
      <c r="L125" s="4"/>
      <c r="M125" s="4"/>
      <c r="N125" s="63"/>
      <c r="O125" s="140"/>
      <c r="P125" s="522"/>
      <c r="Q125" s="6"/>
      <c r="R125" s="62"/>
      <c r="S125" s="62"/>
      <c r="T125" s="62"/>
      <c r="U125" s="62"/>
      <c r="V125" s="62"/>
      <c r="W125" s="62"/>
      <c r="X125" s="62"/>
      <c r="Y125" s="62"/>
    </row>
    <row r="126" spans="1:25" ht="15.75" customHeight="1">
      <c r="A126" s="85"/>
      <c r="B126" s="63"/>
      <c r="C126" s="81"/>
      <c r="D126" s="63"/>
      <c r="E126" s="63"/>
      <c r="F126" s="63"/>
      <c r="G126" s="63"/>
      <c r="H126" s="63"/>
      <c r="I126" s="4"/>
      <c r="J126" s="4"/>
      <c r="K126" s="4"/>
      <c r="L126" s="4"/>
      <c r="M126" s="4"/>
      <c r="N126" s="63"/>
      <c r="O126" s="140"/>
      <c r="P126" s="522"/>
      <c r="Q126" s="6"/>
      <c r="R126" s="62"/>
      <c r="S126" s="62"/>
      <c r="T126" s="62"/>
      <c r="U126" s="62"/>
      <c r="V126" s="62"/>
      <c r="W126" s="62"/>
      <c r="X126" s="62"/>
      <c r="Y126" s="62"/>
    </row>
    <row r="127" spans="1:25" ht="15.75" customHeight="1">
      <c r="A127" s="85"/>
      <c r="B127" s="63"/>
      <c r="C127" s="81"/>
      <c r="D127" s="63"/>
      <c r="E127" s="63"/>
      <c r="F127" s="63"/>
      <c r="G127" s="63"/>
      <c r="H127" s="63"/>
      <c r="I127" s="4"/>
      <c r="J127" s="4"/>
      <c r="K127" s="4"/>
      <c r="L127" s="4"/>
      <c r="M127" s="4"/>
      <c r="N127" s="63"/>
      <c r="O127" s="140"/>
      <c r="P127" s="522"/>
      <c r="Q127" s="6"/>
      <c r="R127" s="62"/>
      <c r="S127" s="62"/>
      <c r="T127" s="62"/>
      <c r="U127" s="62"/>
      <c r="V127" s="62"/>
      <c r="W127" s="62"/>
      <c r="X127" s="62"/>
      <c r="Y127" s="62"/>
    </row>
    <row r="128" spans="1:25" ht="15.75" customHeight="1">
      <c r="A128" s="85"/>
      <c r="B128" s="63"/>
      <c r="C128" s="81"/>
      <c r="D128" s="63"/>
      <c r="E128" s="63"/>
      <c r="F128" s="63"/>
      <c r="G128" s="63"/>
      <c r="H128" s="63"/>
      <c r="I128" s="4"/>
      <c r="J128" s="4"/>
      <c r="K128" s="4"/>
      <c r="L128" s="4"/>
      <c r="M128" s="4"/>
      <c r="N128" s="63"/>
      <c r="O128" s="140"/>
      <c r="P128" s="522"/>
      <c r="Q128" s="6"/>
      <c r="R128" s="62"/>
      <c r="S128" s="62"/>
      <c r="T128" s="62"/>
      <c r="U128" s="62"/>
      <c r="V128" s="62"/>
      <c r="W128" s="62"/>
      <c r="X128" s="62"/>
      <c r="Y128" s="62"/>
    </row>
    <row r="129" spans="1:25" ht="15.75" customHeight="1">
      <c r="A129" s="85"/>
      <c r="B129" s="63"/>
      <c r="C129" s="81"/>
      <c r="D129" s="63"/>
      <c r="E129" s="63"/>
      <c r="F129" s="63"/>
      <c r="G129" s="63"/>
      <c r="H129" s="63"/>
      <c r="I129" s="4"/>
      <c r="J129" s="4"/>
      <c r="K129" s="4"/>
      <c r="L129" s="4"/>
      <c r="M129" s="4"/>
      <c r="N129" s="63"/>
      <c r="O129" s="140"/>
      <c r="P129" s="522"/>
      <c r="Q129" s="6"/>
      <c r="R129" s="62"/>
      <c r="S129" s="62"/>
      <c r="T129" s="62"/>
      <c r="U129" s="62"/>
      <c r="V129" s="62"/>
      <c r="W129" s="62"/>
      <c r="X129" s="62"/>
      <c r="Y129" s="62"/>
    </row>
    <row r="130" spans="1:25" ht="15.75" customHeight="1">
      <c r="A130" s="85"/>
      <c r="B130" s="63"/>
      <c r="C130" s="81"/>
      <c r="D130" s="63"/>
      <c r="E130" s="63"/>
      <c r="F130" s="63"/>
      <c r="G130" s="63"/>
      <c r="H130" s="63"/>
      <c r="I130" s="4"/>
      <c r="J130" s="4"/>
      <c r="K130" s="4"/>
      <c r="L130" s="4"/>
      <c r="M130" s="4"/>
      <c r="N130" s="63"/>
      <c r="O130" s="140"/>
      <c r="P130" s="522"/>
      <c r="Q130" s="6"/>
      <c r="R130" s="62"/>
      <c r="S130" s="62"/>
      <c r="T130" s="62"/>
      <c r="U130" s="62"/>
      <c r="V130" s="62"/>
      <c r="W130" s="62"/>
      <c r="X130" s="62"/>
      <c r="Y130" s="62"/>
    </row>
    <row r="131" spans="1:25" ht="15.75" customHeight="1">
      <c r="A131" s="85"/>
      <c r="B131" s="63"/>
      <c r="C131" s="81"/>
      <c r="D131" s="63"/>
      <c r="E131" s="63"/>
      <c r="F131" s="63"/>
      <c r="G131" s="63"/>
      <c r="H131" s="63"/>
      <c r="I131" s="4"/>
      <c r="J131" s="4"/>
      <c r="K131" s="4"/>
      <c r="L131" s="4"/>
      <c r="M131" s="4"/>
      <c r="N131" s="63"/>
      <c r="O131" s="140"/>
      <c r="P131" s="522"/>
      <c r="Q131" s="6"/>
      <c r="R131" s="62"/>
      <c r="S131" s="62"/>
      <c r="T131" s="62"/>
      <c r="U131" s="62"/>
      <c r="V131" s="62"/>
      <c r="W131" s="62"/>
      <c r="X131" s="62"/>
      <c r="Y131" s="62"/>
    </row>
    <row r="132" spans="1:25" ht="15.75" customHeight="1">
      <c r="A132" s="85"/>
      <c r="B132" s="63"/>
      <c r="C132" s="81"/>
      <c r="D132" s="63"/>
      <c r="E132" s="63"/>
      <c r="F132" s="63"/>
      <c r="G132" s="63"/>
      <c r="H132" s="63"/>
      <c r="I132" s="4"/>
      <c r="J132" s="4"/>
      <c r="K132" s="4"/>
      <c r="L132" s="4"/>
      <c r="M132" s="4"/>
      <c r="N132" s="63"/>
      <c r="O132" s="140"/>
      <c r="P132" s="522"/>
      <c r="Q132" s="6"/>
      <c r="R132" s="62"/>
      <c r="S132" s="62"/>
      <c r="T132" s="62"/>
      <c r="U132" s="62"/>
      <c r="V132" s="62"/>
      <c r="W132" s="62"/>
      <c r="X132" s="62"/>
      <c r="Y132" s="62"/>
    </row>
    <row r="133" spans="1:25" ht="15.75" customHeight="1">
      <c r="A133" s="85"/>
      <c r="B133" s="63"/>
      <c r="C133" s="81"/>
      <c r="D133" s="63"/>
      <c r="E133" s="63"/>
      <c r="F133" s="63"/>
      <c r="G133" s="63"/>
      <c r="H133" s="63"/>
      <c r="I133" s="4"/>
      <c r="J133" s="4"/>
      <c r="K133" s="4"/>
      <c r="L133" s="4"/>
      <c r="M133" s="4"/>
      <c r="N133" s="63"/>
      <c r="O133" s="140"/>
      <c r="P133" s="522"/>
      <c r="Q133" s="6"/>
      <c r="R133" s="62"/>
      <c r="S133" s="62"/>
      <c r="T133" s="62"/>
      <c r="U133" s="62"/>
      <c r="V133" s="62"/>
      <c r="W133" s="62"/>
      <c r="X133" s="62"/>
      <c r="Y133" s="62"/>
    </row>
    <row r="134" spans="1:25" ht="15.75" customHeight="1">
      <c r="A134" s="85"/>
      <c r="B134" s="63"/>
      <c r="C134" s="81"/>
      <c r="D134" s="63"/>
      <c r="E134" s="63"/>
      <c r="F134" s="63"/>
      <c r="G134" s="63"/>
      <c r="H134" s="63"/>
      <c r="I134" s="4"/>
      <c r="J134" s="4"/>
      <c r="K134" s="4"/>
      <c r="L134" s="4"/>
      <c r="M134" s="4"/>
      <c r="N134" s="63"/>
      <c r="O134" s="140"/>
      <c r="P134" s="522"/>
      <c r="Q134" s="6"/>
      <c r="R134" s="62"/>
      <c r="S134" s="62"/>
      <c r="T134" s="62"/>
      <c r="U134" s="62"/>
      <c r="V134" s="62"/>
      <c r="W134" s="62"/>
      <c r="X134" s="62"/>
      <c r="Y134" s="62"/>
    </row>
    <row r="135" spans="1:25" ht="15.75" customHeight="1">
      <c r="A135" s="85"/>
      <c r="B135" s="63"/>
      <c r="C135" s="81"/>
      <c r="D135" s="63"/>
      <c r="E135" s="63"/>
      <c r="F135" s="63"/>
      <c r="G135" s="63"/>
      <c r="H135" s="63"/>
      <c r="I135" s="4"/>
      <c r="J135" s="4"/>
      <c r="K135" s="4"/>
      <c r="L135" s="4"/>
      <c r="M135" s="4"/>
      <c r="N135" s="63"/>
      <c r="O135" s="140"/>
      <c r="P135" s="522"/>
      <c r="Q135" s="6"/>
      <c r="R135" s="62"/>
      <c r="S135" s="62"/>
      <c r="T135" s="62"/>
      <c r="U135" s="62"/>
      <c r="V135" s="62"/>
      <c r="W135" s="62"/>
      <c r="X135" s="62"/>
      <c r="Y135" s="62"/>
    </row>
    <row r="136" spans="1:25" ht="15.75" customHeight="1">
      <c r="A136" s="85"/>
      <c r="B136" s="63"/>
      <c r="C136" s="81"/>
      <c r="D136" s="63"/>
      <c r="E136" s="63"/>
      <c r="F136" s="63"/>
      <c r="G136" s="63"/>
      <c r="H136" s="63"/>
      <c r="I136" s="4"/>
      <c r="J136" s="4"/>
      <c r="K136" s="4"/>
      <c r="L136" s="4"/>
      <c r="M136" s="4"/>
      <c r="N136" s="63"/>
      <c r="O136" s="140"/>
      <c r="P136" s="522"/>
      <c r="Q136" s="6"/>
      <c r="R136" s="62"/>
      <c r="S136" s="62"/>
      <c r="T136" s="62"/>
      <c r="U136" s="62"/>
      <c r="V136" s="62"/>
      <c r="W136" s="62"/>
      <c r="X136" s="62"/>
      <c r="Y136" s="62"/>
    </row>
    <row r="137" spans="1:25" ht="15.75" customHeight="1">
      <c r="A137" s="85"/>
      <c r="B137" s="63"/>
      <c r="C137" s="81"/>
      <c r="D137" s="63"/>
      <c r="E137" s="63"/>
      <c r="F137" s="63"/>
      <c r="G137" s="63"/>
      <c r="H137" s="63"/>
      <c r="I137" s="4"/>
      <c r="J137" s="4"/>
      <c r="K137" s="4"/>
      <c r="L137" s="4"/>
      <c r="M137" s="4"/>
      <c r="N137" s="63"/>
      <c r="O137" s="140"/>
      <c r="P137" s="522"/>
      <c r="Q137" s="6"/>
      <c r="R137" s="62"/>
      <c r="S137" s="62"/>
      <c r="T137" s="62"/>
      <c r="U137" s="62"/>
      <c r="V137" s="62"/>
      <c r="W137" s="62"/>
      <c r="X137" s="62"/>
      <c r="Y137" s="62"/>
    </row>
    <row r="138" spans="1:25" ht="15.75" customHeight="1">
      <c r="A138" s="85"/>
      <c r="B138" s="63"/>
      <c r="C138" s="81"/>
      <c r="D138" s="63"/>
      <c r="E138" s="63"/>
      <c r="F138" s="63"/>
      <c r="G138" s="63"/>
      <c r="H138" s="63"/>
      <c r="I138" s="4"/>
      <c r="J138" s="4"/>
      <c r="K138" s="4"/>
      <c r="L138" s="4"/>
      <c r="M138" s="4"/>
      <c r="N138" s="63"/>
      <c r="O138" s="140"/>
      <c r="P138" s="522"/>
      <c r="Q138" s="6"/>
      <c r="R138" s="62"/>
      <c r="S138" s="62"/>
      <c r="T138" s="62"/>
      <c r="U138" s="62"/>
      <c r="V138" s="62"/>
      <c r="W138" s="62"/>
      <c r="X138" s="62"/>
      <c r="Y138" s="62"/>
    </row>
    <row r="139" spans="1:25" ht="15.75" customHeight="1">
      <c r="A139" s="85"/>
      <c r="B139" s="63"/>
      <c r="C139" s="81"/>
      <c r="D139" s="63"/>
      <c r="E139" s="63"/>
      <c r="F139" s="63"/>
      <c r="G139" s="63"/>
      <c r="H139" s="63"/>
      <c r="I139" s="4"/>
      <c r="J139" s="4"/>
      <c r="K139" s="4"/>
      <c r="L139" s="4"/>
      <c r="M139" s="4"/>
      <c r="N139" s="63"/>
      <c r="O139" s="140"/>
      <c r="P139" s="522"/>
      <c r="Q139" s="6"/>
      <c r="R139" s="62"/>
      <c r="S139" s="62"/>
      <c r="T139" s="62"/>
      <c r="U139" s="62"/>
      <c r="V139" s="62"/>
      <c r="W139" s="62"/>
      <c r="X139" s="62"/>
      <c r="Y139" s="62"/>
    </row>
    <row r="140" spans="1:25" ht="15.75" customHeight="1">
      <c r="A140" s="85"/>
      <c r="B140" s="63"/>
      <c r="C140" s="81"/>
      <c r="D140" s="63"/>
      <c r="E140" s="63"/>
      <c r="F140" s="63"/>
      <c r="G140" s="63"/>
      <c r="H140" s="63"/>
      <c r="I140" s="4"/>
      <c r="J140" s="4"/>
      <c r="K140" s="4"/>
      <c r="L140" s="4"/>
      <c r="M140" s="4"/>
      <c r="N140" s="63"/>
      <c r="O140" s="140"/>
      <c r="P140" s="522"/>
      <c r="Q140" s="6"/>
      <c r="R140" s="62"/>
      <c r="S140" s="62"/>
      <c r="T140" s="62"/>
      <c r="U140" s="62"/>
      <c r="V140" s="62"/>
      <c r="W140" s="62"/>
      <c r="X140" s="62"/>
      <c r="Y140" s="62"/>
    </row>
    <row r="141" spans="1:25" ht="15.75" customHeight="1">
      <c r="A141" s="85"/>
      <c r="B141" s="63"/>
      <c r="C141" s="81"/>
      <c r="D141" s="63"/>
      <c r="E141" s="63"/>
      <c r="F141" s="63"/>
      <c r="G141" s="63"/>
      <c r="H141" s="63"/>
      <c r="I141" s="4"/>
      <c r="J141" s="4"/>
      <c r="K141" s="4"/>
      <c r="L141" s="4"/>
      <c r="M141" s="4"/>
      <c r="N141" s="63"/>
      <c r="O141" s="140"/>
      <c r="P141" s="522"/>
      <c r="Q141" s="6"/>
      <c r="R141" s="62"/>
      <c r="S141" s="62"/>
      <c r="T141" s="62"/>
      <c r="U141" s="62"/>
      <c r="V141" s="62"/>
      <c r="W141" s="62"/>
      <c r="X141" s="62"/>
      <c r="Y141" s="62"/>
    </row>
    <row r="142" spans="1:25" ht="15.75" customHeight="1">
      <c r="A142" s="85"/>
      <c r="B142" s="63"/>
      <c r="C142" s="81"/>
      <c r="D142" s="63"/>
      <c r="E142" s="63"/>
      <c r="F142" s="63"/>
      <c r="G142" s="63"/>
      <c r="H142" s="63"/>
      <c r="I142" s="4"/>
      <c r="J142" s="4"/>
      <c r="K142" s="4"/>
      <c r="L142" s="4"/>
      <c r="M142" s="4"/>
      <c r="N142" s="63"/>
      <c r="O142" s="140"/>
      <c r="P142" s="522"/>
      <c r="Q142" s="6"/>
      <c r="R142" s="62"/>
      <c r="S142" s="62"/>
      <c r="T142" s="62"/>
      <c r="U142" s="62"/>
      <c r="V142" s="62"/>
      <c r="W142" s="62"/>
      <c r="X142" s="62"/>
      <c r="Y142" s="62"/>
    </row>
    <row r="143" spans="1:25" ht="15.75" customHeight="1">
      <c r="A143" s="85"/>
      <c r="B143" s="63"/>
      <c r="C143" s="81"/>
      <c r="D143" s="63"/>
      <c r="E143" s="63"/>
      <c r="F143" s="63"/>
      <c r="G143" s="63"/>
      <c r="H143" s="63"/>
      <c r="I143" s="4"/>
      <c r="J143" s="4"/>
      <c r="K143" s="4"/>
      <c r="L143" s="4"/>
      <c r="M143" s="4"/>
      <c r="N143" s="63"/>
      <c r="O143" s="140"/>
      <c r="P143" s="522"/>
      <c r="Q143" s="6"/>
      <c r="R143" s="62"/>
      <c r="S143" s="62"/>
      <c r="T143" s="62"/>
      <c r="U143" s="62"/>
      <c r="V143" s="62"/>
      <c r="W143" s="62"/>
      <c r="X143" s="62"/>
      <c r="Y143" s="62"/>
    </row>
    <row r="144" spans="1:25" ht="15.75" customHeight="1">
      <c r="A144" s="85"/>
      <c r="B144" s="63"/>
      <c r="C144" s="81"/>
      <c r="D144" s="63"/>
      <c r="E144" s="63"/>
      <c r="F144" s="63"/>
      <c r="G144" s="63"/>
      <c r="H144" s="63"/>
      <c r="I144" s="4"/>
      <c r="J144" s="4"/>
      <c r="K144" s="4"/>
      <c r="L144" s="4"/>
      <c r="M144" s="4"/>
      <c r="N144" s="63"/>
      <c r="O144" s="140"/>
      <c r="P144" s="522"/>
      <c r="Q144" s="6"/>
      <c r="R144" s="62"/>
      <c r="S144" s="62"/>
      <c r="T144" s="62"/>
      <c r="U144" s="62"/>
      <c r="V144" s="62"/>
      <c r="W144" s="62"/>
      <c r="X144" s="62"/>
      <c r="Y144" s="62"/>
    </row>
    <row r="145" spans="1:25" ht="15.75" customHeight="1">
      <c r="A145" s="85"/>
      <c r="B145" s="63"/>
      <c r="C145" s="81"/>
      <c r="D145" s="63"/>
      <c r="E145" s="63"/>
      <c r="F145" s="63"/>
      <c r="G145" s="63"/>
      <c r="H145" s="63"/>
      <c r="I145" s="4"/>
      <c r="J145" s="4"/>
      <c r="K145" s="4"/>
      <c r="L145" s="4"/>
      <c r="M145" s="4"/>
      <c r="N145" s="63"/>
      <c r="O145" s="140"/>
      <c r="P145" s="522"/>
      <c r="Q145" s="6"/>
      <c r="R145" s="62"/>
      <c r="S145" s="62"/>
      <c r="T145" s="62"/>
      <c r="U145" s="62"/>
      <c r="V145" s="62"/>
      <c r="W145" s="62"/>
      <c r="X145" s="62"/>
      <c r="Y145" s="62"/>
    </row>
    <row r="146" spans="1:25" ht="15.75" customHeight="1">
      <c r="A146" s="85"/>
      <c r="B146" s="63"/>
      <c r="C146" s="81"/>
      <c r="D146" s="63"/>
      <c r="E146" s="63"/>
      <c r="F146" s="63"/>
      <c r="G146" s="63"/>
      <c r="H146" s="63"/>
      <c r="I146" s="4"/>
      <c r="J146" s="4"/>
      <c r="K146" s="4"/>
      <c r="L146" s="4"/>
      <c r="M146" s="4"/>
      <c r="N146" s="63"/>
      <c r="O146" s="140"/>
      <c r="P146" s="522"/>
      <c r="Q146" s="6"/>
      <c r="R146" s="62"/>
      <c r="S146" s="62"/>
      <c r="T146" s="62"/>
      <c r="U146" s="62"/>
      <c r="V146" s="62"/>
      <c r="W146" s="62"/>
      <c r="X146" s="62"/>
      <c r="Y146" s="62"/>
    </row>
    <row r="147" spans="1:25" ht="15.75" customHeight="1">
      <c r="A147" s="85"/>
      <c r="B147" s="63"/>
      <c r="C147" s="81"/>
      <c r="D147" s="63"/>
      <c r="E147" s="63"/>
      <c r="F147" s="63"/>
      <c r="G147" s="63"/>
      <c r="H147" s="63"/>
      <c r="I147" s="4"/>
      <c r="J147" s="4"/>
      <c r="K147" s="4"/>
      <c r="L147" s="4"/>
      <c r="M147" s="4"/>
      <c r="N147" s="63"/>
      <c r="O147" s="140"/>
      <c r="P147" s="522"/>
      <c r="Q147" s="6"/>
      <c r="R147" s="62"/>
      <c r="S147" s="62"/>
      <c r="T147" s="62"/>
      <c r="U147" s="62"/>
      <c r="V147" s="62"/>
      <c r="W147" s="62"/>
      <c r="X147" s="62"/>
      <c r="Y147" s="62"/>
    </row>
    <row r="148" spans="1:25" ht="15.75" customHeight="1">
      <c r="A148" s="85"/>
      <c r="B148" s="63"/>
      <c r="C148" s="81"/>
      <c r="D148" s="63"/>
      <c r="E148" s="63"/>
      <c r="F148" s="63"/>
      <c r="G148" s="63"/>
      <c r="H148" s="63"/>
      <c r="I148" s="4"/>
      <c r="J148" s="4"/>
      <c r="K148" s="4"/>
      <c r="L148" s="4"/>
      <c r="M148" s="4"/>
      <c r="N148" s="63"/>
      <c r="O148" s="140"/>
      <c r="P148" s="522"/>
      <c r="Q148" s="6"/>
      <c r="R148" s="62"/>
      <c r="S148" s="62"/>
      <c r="T148" s="62"/>
      <c r="U148" s="62"/>
      <c r="V148" s="62"/>
      <c r="W148" s="62"/>
      <c r="X148" s="62"/>
      <c r="Y148" s="62"/>
    </row>
    <row r="149" spans="1:25" ht="15.75" customHeight="1">
      <c r="A149" s="85"/>
      <c r="B149" s="63"/>
      <c r="C149" s="81"/>
      <c r="D149" s="63"/>
      <c r="E149" s="63"/>
      <c r="F149" s="63"/>
      <c r="G149" s="63"/>
      <c r="H149" s="63"/>
      <c r="I149" s="4"/>
      <c r="J149" s="4"/>
      <c r="K149" s="4"/>
      <c r="L149" s="4"/>
      <c r="M149" s="4"/>
      <c r="N149" s="63"/>
      <c r="O149" s="140"/>
      <c r="P149" s="522"/>
      <c r="Q149" s="6"/>
      <c r="R149" s="62"/>
      <c r="S149" s="62"/>
      <c r="T149" s="62"/>
      <c r="U149" s="62"/>
      <c r="V149" s="62"/>
      <c r="W149" s="62"/>
      <c r="X149" s="62"/>
      <c r="Y149" s="62"/>
    </row>
    <row r="150" spans="1:25" ht="15.75" customHeight="1">
      <c r="A150" s="85"/>
      <c r="B150" s="63"/>
      <c r="C150" s="81"/>
      <c r="D150" s="63"/>
      <c r="E150" s="63"/>
      <c r="F150" s="63"/>
      <c r="G150" s="63"/>
      <c r="H150" s="63"/>
      <c r="I150" s="4"/>
      <c r="J150" s="4"/>
      <c r="K150" s="4"/>
      <c r="L150" s="4"/>
      <c r="M150" s="4"/>
      <c r="N150" s="63"/>
      <c r="O150" s="140"/>
      <c r="P150" s="522"/>
      <c r="Q150" s="6"/>
      <c r="R150" s="62"/>
      <c r="S150" s="62"/>
      <c r="T150" s="62"/>
      <c r="U150" s="62"/>
      <c r="V150" s="62"/>
      <c r="W150" s="62"/>
      <c r="X150" s="62"/>
      <c r="Y150" s="62"/>
    </row>
    <row r="151" spans="1:25" ht="15.75" customHeight="1">
      <c r="A151" s="85"/>
      <c r="B151" s="63"/>
      <c r="C151" s="81"/>
      <c r="D151" s="63"/>
      <c r="E151" s="63"/>
      <c r="F151" s="63"/>
      <c r="G151" s="63"/>
      <c r="H151" s="63"/>
      <c r="I151" s="4"/>
      <c r="J151" s="4"/>
      <c r="K151" s="4"/>
      <c r="L151" s="4"/>
      <c r="M151" s="4"/>
      <c r="N151" s="63"/>
      <c r="O151" s="140"/>
      <c r="P151" s="522"/>
      <c r="Q151" s="6"/>
      <c r="R151" s="62"/>
      <c r="S151" s="62"/>
      <c r="T151" s="62"/>
      <c r="U151" s="62"/>
      <c r="V151" s="62"/>
      <c r="W151" s="62"/>
      <c r="X151" s="62"/>
      <c r="Y151" s="62"/>
    </row>
    <row r="152" spans="1:25" ht="15.75" customHeight="1">
      <c r="A152" s="85"/>
      <c r="B152" s="63"/>
      <c r="C152" s="81"/>
      <c r="D152" s="63"/>
      <c r="E152" s="63"/>
      <c r="F152" s="63"/>
      <c r="G152" s="63"/>
      <c r="H152" s="63"/>
      <c r="I152" s="4"/>
      <c r="J152" s="4"/>
      <c r="K152" s="4"/>
      <c r="L152" s="4"/>
      <c r="M152" s="4"/>
      <c r="N152" s="63"/>
      <c r="O152" s="140"/>
      <c r="P152" s="522"/>
      <c r="Q152" s="6"/>
      <c r="R152" s="62"/>
      <c r="S152" s="62"/>
      <c r="T152" s="62"/>
      <c r="U152" s="62"/>
      <c r="V152" s="62"/>
      <c r="W152" s="62"/>
      <c r="X152" s="62"/>
      <c r="Y152" s="62"/>
    </row>
    <row r="153" spans="1:25" ht="15.75" customHeight="1">
      <c r="A153" s="85"/>
      <c r="B153" s="63"/>
      <c r="C153" s="81"/>
      <c r="D153" s="63"/>
      <c r="E153" s="63"/>
      <c r="F153" s="63"/>
      <c r="G153" s="63"/>
      <c r="H153" s="63"/>
      <c r="I153" s="4"/>
      <c r="J153" s="4"/>
      <c r="K153" s="4"/>
      <c r="L153" s="4"/>
      <c r="M153" s="4"/>
      <c r="N153" s="63"/>
      <c r="O153" s="140"/>
      <c r="P153" s="522"/>
      <c r="Q153" s="6"/>
      <c r="R153" s="62"/>
      <c r="S153" s="62"/>
      <c r="T153" s="62"/>
      <c r="U153" s="62"/>
      <c r="V153" s="62"/>
      <c r="W153" s="62"/>
      <c r="X153" s="62"/>
      <c r="Y153" s="62"/>
    </row>
    <row r="154" spans="1:25" ht="15.75" customHeight="1">
      <c r="A154" s="85"/>
      <c r="B154" s="63"/>
      <c r="C154" s="81"/>
      <c r="D154" s="63"/>
      <c r="E154" s="63"/>
      <c r="F154" s="63"/>
      <c r="G154" s="63"/>
      <c r="H154" s="63"/>
      <c r="I154" s="4"/>
      <c r="J154" s="4"/>
      <c r="K154" s="4"/>
      <c r="L154" s="4"/>
      <c r="M154" s="4"/>
      <c r="N154" s="63"/>
      <c r="O154" s="140"/>
      <c r="P154" s="522"/>
      <c r="Q154" s="6"/>
      <c r="R154" s="62"/>
      <c r="S154" s="62"/>
      <c r="T154" s="62"/>
      <c r="U154" s="62"/>
      <c r="V154" s="62"/>
      <c r="W154" s="62"/>
      <c r="X154" s="62"/>
      <c r="Y154" s="62"/>
    </row>
    <row r="155" spans="1:25" ht="15.75" customHeight="1">
      <c r="A155" s="85"/>
      <c r="B155" s="63"/>
      <c r="C155" s="81"/>
      <c r="D155" s="63"/>
      <c r="E155" s="63"/>
      <c r="F155" s="63"/>
      <c r="G155" s="63"/>
      <c r="H155" s="63"/>
      <c r="I155" s="4"/>
      <c r="J155" s="4"/>
      <c r="K155" s="4"/>
      <c r="L155" s="4"/>
      <c r="M155" s="4"/>
      <c r="N155" s="63"/>
      <c r="O155" s="140"/>
      <c r="P155" s="522"/>
      <c r="Q155" s="6"/>
      <c r="R155" s="62"/>
      <c r="S155" s="62"/>
      <c r="T155" s="62"/>
      <c r="U155" s="62"/>
      <c r="V155" s="62"/>
      <c r="W155" s="62"/>
      <c r="X155" s="62"/>
      <c r="Y155" s="62"/>
    </row>
    <row r="156" spans="1:25" ht="15.75" customHeight="1">
      <c r="A156" s="85"/>
      <c r="B156" s="63"/>
      <c r="C156" s="81"/>
      <c r="D156" s="63"/>
      <c r="E156" s="63"/>
      <c r="F156" s="63"/>
      <c r="G156" s="63"/>
      <c r="H156" s="63"/>
      <c r="I156" s="4"/>
      <c r="J156" s="4"/>
      <c r="K156" s="4"/>
      <c r="L156" s="4"/>
      <c r="M156" s="4"/>
      <c r="N156" s="63"/>
      <c r="O156" s="140"/>
      <c r="P156" s="522"/>
      <c r="Q156" s="6"/>
      <c r="R156" s="62"/>
      <c r="S156" s="62"/>
      <c r="T156" s="62"/>
      <c r="U156" s="62"/>
      <c r="V156" s="62"/>
      <c r="W156" s="62"/>
      <c r="X156" s="62"/>
      <c r="Y156" s="62"/>
    </row>
    <row r="157" spans="1:25" ht="15.75" customHeight="1">
      <c r="A157" s="85"/>
      <c r="B157" s="63"/>
      <c r="C157" s="81"/>
      <c r="D157" s="63"/>
      <c r="E157" s="63"/>
      <c r="F157" s="63"/>
      <c r="G157" s="63"/>
      <c r="H157" s="63"/>
      <c r="I157" s="4"/>
      <c r="J157" s="4"/>
      <c r="K157" s="4"/>
      <c r="L157" s="4"/>
      <c r="M157" s="4"/>
      <c r="N157" s="63"/>
      <c r="O157" s="140"/>
      <c r="P157" s="522"/>
      <c r="Q157" s="6"/>
      <c r="R157" s="62"/>
      <c r="S157" s="62"/>
      <c r="T157" s="62"/>
      <c r="U157" s="62"/>
      <c r="V157" s="62"/>
      <c r="W157" s="62"/>
      <c r="X157" s="62"/>
      <c r="Y157" s="62"/>
    </row>
    <row r="158" spans="1:25" ht="15.75" customHeight="1">
      <c r="A158" s="85"/>
      <c r="B158" s="63"/>
      <c r="C158" s="81"/>
      <c r="D158" s="63"/>
      <c r="E158" s="63"/>
      <c r="F158" s="63"/>
      <c r="G158" s="63"/>
      <c r="H158" s="63"/>
      <c r="I158" s="4"/>
      <c r="J158" s="4"/>
      <c r="K158" s="4"/>
      <c r="L158" s="4"/>
      <c r="M158" s="4"/>
      <c r="N158" s="63"/>
      <c r="O158" s="140"/>
      <c r="P158" s="522"/>
      <c r="Q158" s="6"/>
      <c r="R158" s="62"/>
      <c r="S158" s="62"/>
      <c r="T158" s="62"/>
      <c r="U158" s="62"/>
      <c r="V158" s="62"/>
      <c r="W158" s="62"/>
      <c r="X158" s="62"/>
      <c r="Y158" s="62"/>
    </row>
    <row r="159" spans="1:25" ht="15.75" customHeight="1">
      <c r="A159" s="85"/>
      <c r="B159" s="63"/>
      <c r="C159" s="81"/>
      <c r="D159" s="63"/>
      <c r="E159" s="63"/>
      <c r="F159" s="63"/>
      <c r="G159" s="63"/>
      <c r="H159" s="63"/>
      <c r="I159" s="4"/>
      <c r="J159" s="4"/>
      <c r="K159" s="4"/>
      <c r="L159" s="4"/>
      <c r="M159" s="4"/>
      <c r="N159" s="63"/>
      <c r="O159" s="140"/>
      <c r="P159" s="522"/>
      <c r="Q159" s="6"/>
      <c r="R159" s="62"/>
      <c r="S159" s="62"/>
      <c r="T159" s="62"/>
      <c r="U159" s="62"/>
      <c r="V159" s="62"/>
      <c r="W159" s="62"/>
      <c r="X159" s="62"/>
      <c r="Y159" s="62"/>
    </row>
    <row r="160" spans="1:25" ht="15.75" customHeight="1">
      <c r="A160" s="85"/>
      <c r="B160" s="63"/>
      <c r="C160" s="81"/>
      <c r="D160" s="63"/>
      <c r="E160" s="63"/>
      <c r="F160" s="63"/>
      <c r="G160" s="63"/>
      <c r="H160" s="63"/>
      <c r="I160" s="4"/>
      <c r="J160" s="4"/>
      <c r="K160" s="4"/>
      <c r="L160" s="4"/>
      <c r="M160" s="4"/>
      <c r="N160" s="63"/>
      <c r="O160" s="140"/>
      <c r="P160" s="522"/>
      <c r="Q160" s="6"/>
      <c r="R160" s="62"/>
      <c r="S160" s="62"/>
      <c r="T160" s="62"/>
      <c r="U160" s="62"/>
      <c r="V160" s="62"/>
      <c r="W160" s="62"/>
      <c r="X160" s="62"/>
      <c r="Y160" s="62"/>
    </row>
    <row r="161" spans="1:25" ht="15.75" customHeight="1">
      <c r="A161" s="85"/>
      <c r="B161" s="63"/>
      <c r="C161" s="81"/>
      <c r="D161" s="63"/>
      <c r="E161" s="63"/>
      <c r="F161" s="63"/>
      <c r="G161" s="63"/>
      <c r="H161" s="63"/>
      <c r="I161" s="4"/>
      <c r="J161" s="4"/>
      <c r="K161" s="4"/>
      <c r="L161" s="4"/>
      <c r="M161" s="4"/>
      <c r="N161" s="63"/>
      <c r="O161" s="140"/>
      <c r="P161" s="522"/>
      <c r="Q161" s="6"/>
      <c r="R161" s="62"/>
      <c r="S161" s="62"/>
      <c r="T161" s="62"/>
      <c r="U161" s="62"/>
      <c r="V161" s="62"/>
      <c r="W161" s="62"/>
      <c r="X161" s="62"/>
      <c r="Y161" s="62"/>
    </row>
    <row r="162" spans="1:25" ht="15.75" customHeight="1">
      <c r="A162" s="85"/>
      <c r="B162" s="63"/>
      <c r="C162" s="81"/>
      <c r="D162" s="63"/>
      <c r="E162" s="63"/>
      <c r="F162" s="63"/>
      <c r="G162" s="63"/>
      <c r="H162" s="63"/>
      <c r="I162" s="4"/>
      <c r="J162" s="4"/>
      <c r="K162" s="4"/>
      <c r="L162" s="4"/>
      <c r="M162" s="4"/>
      <c r="N162" s="63"/>
      <c r="O162" s="140"/>
      <c r="P162" s="522"/>
      <c r="Q162" s="6"/>
      <c r="R162" s="62"/>
      <c r="S162" s="62"/>
      <c r="T162" s="62"/>
      <c r="U162" s="62"/>
      <c r="V162" s="62"/>
      <c r="W162" s="62"/>
      <c r="X162" s="62"/>
      <c r="Y162" s="62"/>
    </row>
    <row r="163" spans="1:25" ht="15.75" customHeight="1">
      <c r="A163" s="85"/>
      <c r="B163" s="63"/>
      <c r="C163" s="81"/>
      <c r="D163" s="63"/>
      <c r="E163" s="63"/>
      <c r="F163" s="63"/>
      <c r="G163" s="63"/>
      <c r="H163" s="63"/>
      <c r="I163" s="4"/>
      <c r="J163" s="4"/>
      <c r="K163" s="4"/>
      <c r="L163" s="4"/>
      <c r="M163" s="4"/>
      <c r="N163" s="63"/>
      <c r="O163" s="140"/>
      <c r="P163" s="522"/>
      <c r="Q163" s="6"/>
      <c r="R163" s="62"/>
      <c r="S163" s="62"/>
      <c r="T163" s="62"/>
      <c r="U163" s="62"/>
      <c r="V163" s="62"/>
      <c r="W163" s="62"/>
      <c r="X163" s="62"/>
      <c r="Y163" s="62"/>
    </row>
    <row r="164" spans="1:25" ht="15.75" customHeight="1">
      <c r="A164" s="85"/>
      <c r="B164" s="63"/>
      <c r="C164" s="81"/>
      <c r="D164" s="63"/>
      <c r="E164" s="63"/>
      <c r="F164" s="63"/>
      <c r="G164" s="63"/>
      <c r="H164" s="63"/>
      <c r="I164" s="4"/>
      <c r="J164" s="4"/>
      <c r="K164" s="4"/>
      <c r="L164" s="4"/>
      <c r="M164" s="4"/>
      <c r="N164" s="63"/>
      <c r="O164" s="140"/>
      <c r="P164" s="522"/>
      <c r="Q164" s="6"/>
      <c r="R164" s="62"/>
      <c r="S164" s="62"/>
      <c r="T164" s="62"/>
      <c r="U164" s="62"/>
      <c r="V164" s="62"/>
      <c r="W164" s="62"/>
      <c r="X164" s="62"/>
      <c r="Y164" s="62"/>
    </row>
    <row r="165" spans="1:25" ht="15.75" customHeight="1">
      <c r="A165" s="85"/>
      <c r="B165" s="63"/>
      <c r="C165" s="81"/>
      <c r="D165" s="63"/>
      <c r="E165" s="63"/>
      <c r="F165" s="63"/>
      <c r="G165" s="63"/>
      <c r="H165" s="63"/>
      <c r="I165" s="4"/>
      <c r="J165" s="4"/>
      <c r="K165" s="4"/>
      <c r="L165" s="4"/>
      <c r="M165" s="4"/>
      <c r="N165" s="63"/>
      <c r="O165" s="140"/>
      <c r="P165" s="522"/>
      <c r="Q165" s="6"/>
      <c r="R165" s="62"/>
      <c r="S165" s="62"/>
      <c r="T165" s="62"/>
      <c r="U165" s="62"/>
      <c r="V165" s="62"/>
      <c r="W165" s="62"/>
      <c r="X165" s="62"/>
      <c r="Y165" s="62"/>
    </row>
    <row r="166" spans="1:25" ht="15.75" customHeight="1">
      <c r="A166" s="85"/>
      <c r="B166" s="63"/>
      <c r="C166" s="81"/>
      <c r="D166" s="63"/>
      <c r="E166" s="63"/>
      <c r="F166" s="63"/>
      <c r="G166" s="63"/>
      <c r="H166" s="63"/>
      <c r="I166" s="4"/>
      <c r="J166" s="4"/>
      <c r="K166" s="4"/>
      <c r="L166" s="4"/>
      <c r="M166" s="4"/>
      <c r="N166" s="63"/>
      <c r="O166" s="140"/>
      <c r="P166" s="522"/>
      <c r="Q166" s="6"/>
      <c r="R166" s="62"/>
      <c r="S166" s="62"/>
      <c r="T166" s="62"/>
      <c r="U166" s="62"/>
      <c r="V166" s="62"/>
      <c r="W166" s="62"/>
      <c r="X166" s="62"/>
      <c r="Y166" s="62"/>
    </row>
    <row r="167" spans="1:25" ht="15.75" customHeight="1">
      <c r="A167" s="85"/>
      <c r="B167" s="63"/>
      <c r="C167" s="81"/>
      <c r="D167" s="63"/>
      <c r="E167" s="63"/>
      <c r="F167" s="63"/>
      <c r="G167" s="63"/>
      <c r="H167" s="63"/>
      <c r="I167" s="4"/>
      <c r="J167" s="4"/>
      <c r="K167" s="4"/>
      <c r="L167" s="4"/>
      <c r="M167" s="4"/>
      <c r="N167" s="63"/>
      <c r="O167" s="140"/>
      <c r="P167" s="522"/>
      <c r="Q167" s="6"/>
      <c r="R167" s="62"/>
      <c r="S167" s="62"/>
      <c r="T167" s="62"/>
      <c r="U167" s="62"/>
      <c r="V167" s="62"/>
      <c r="W167" s="62"/>
      <c r="X167" s="62"/>
      <c r="Y167" s="62"/>
    </row>
    <row r="168" spans="1:25" ht="15.75" customHeight="1">
      <c r="A168" s="85"/>
      <c r="B168" s="63"/>
      <c r="C168" s="81"/>
      <c r="D168" s="63"/>
      <c r="E168" s="63"/>
      <c r="F168" s="63"/>
      <c r="G168" s="63"/>
      <c r="H168" s="63"/>
      <c r="I168" s="4"/>
      <c r="J168" s="4"/>
      <c r="K168" s="4"/>
      <c r="L168" s="4"/>
      <c r="M168" s="4"/>
      <c r="N168" s="63"/>
      <c r="O168" s="140"/>
      <c r="P168" s="522"/>
      <c r="Q168" s="6"/>
      <c r="R168" s="62"/>
      <c r="S168" s="62"/>
      <c r="T168" s="62"/>
      <c r="U168" s="62"/>
      <c r="V168" s="62"/>
      <c r="W168" s="62"/>
      <c r="X168" s="62"/>
      <c r="Y168" s="62"/>
    </row>
    <row r="169" spans="1:25" ht="15.75" customHeight="1">
      <c r="A169" s="85"/>
      <c r="B169" s="63"/>
      <c r="C169" s="81"/>
      <c r="D169" s="63"/>
      <c r="E169" s="63"/>
      <c r="F169" s="63"/>
      <c r="G169" s="63"/>
      <c r="H169" s="63"/>
      <c r="I169" s="4"/>
      <c r="J169" s="4"/>
      <c r="K169" s="4"/>
      <c r="L169" s="4"/>
      <c r="M169" s="4"/>
      <c r="N169" s="63"/>
      <c r="O169" s="140"/>
      <c r="P169" s="522"/>
      <c r="Q169" s="6"/>
      <c r="R169" s="62"/>
      <c r="S169" s="62"/>
      <c r="T169" s="62"/>
      <c r="U169" s="62"/>
      <c r="V169" s="62"/>
      <c r="W169" s="62"/>
      <c r="X169" s="62"/>
      <c r="Y169" s="62"/>
    </row>
    <row r="170" spans="1:25" ht="15.75" customHeight="1">
      <c r="A170" s="85"/>
      <c r="B170" s="63"/>
      <c r="C170" s="81"/>
      <c r="D170" s="63"/>
      <c r="E170" s="63"/>
      <c r="F170" s="63"/>
      <c r="G170" s="63"/>
      <c r="H170" s="63"/>
      <c r="I170" s="4"/>
      <c r="J170" s="4"/>
      <c r="K170" s="4"/>
      <c r="L170" s="4"/>
      <c r="M170" s="4"/>
      <c r="N170" s="63"/>
      <c r="O170" s="140"/>
      <c r="P170" s="522"/>
      <c r="Q170" s="6"/>
      <c r="R170" s="62"/>
      <c r="S170" s="62"/>
      <c r="T170" s="62"/>
      <c r="U170" s="62"/>
      <c r="V170" s="62"/>
      <c r="W170" s="62"/>
      <c r="X170" s="62"/>
      <c r="Y170" s="62"/>
    </row>
    <row r="171" spans="1:25" ht="15.75" customHeight="1">
      <c r="A171" s="85"/>
      <c r="B171" s="63"/>
      <c r="C171" s="81"/>
      <c r="D171" s="63"/>
      <c r="E171" s="63"/>
      <c r="F171" s="63"/>
      <c r="G171" s="63"/>
      <c r="H171" s="63"/>
      <c r="I171" s="4"/>
      <c r="J171" s="4"/>
      <c r="K171" s="4"/>
      <c r="L171" s="4"/>
      <c r="M171" s="4"/>
      <c r="N171" s="63"/>
      <c r="O171" s="140"/>
      <c r="P171" s="522"/>
      <c r="Q171" s="6"/>
      <c r="R171" s="62"/>
      <c r="S171" s="62"/>
      <c r="T171" s="62"/>
      <c r="U171" s="62"/>
      <c r="V171" s="62"/>
      <c r="W171" s="62"/>
      <c r="X171" s="62"/>
      <c r="Y171" s="62"/>
    </row>
    <row r="172" spans="1:25" ht="15.75" customHeight="1">
      <c r="A172" s="85"/>
      <c r="B172" s="63"/>
      <c r="C172" s="81"/>
      <c r="D172" s="63"/>
      <c r="E172" s="63"/>
      <c r="F172" s="63"/>
      <c r="G172" s="63"/>
      <c r="H172" s="63"/>
      <c r="I172" s="4"/>
      <c r="J172" s="4"/>
      <c r="K172" s="4"/>
      <c r="L172" s="4"/>
      <c r="M172" s="4"/>
      <c r="N172" s="63"/>
      <c r="O172" s="140"/>
      <c r="P172" s="522"/>
      <c r="Q172" s="6"/>
      <c r="R172" s="62"/>
      <c r="S172" s="62"/>
      <c r="T172" s="62"/>
      <c r="U172" s="62"/>
      <c r="V172" s="62"/>
      <c r="W172" s="62"/>
      <c r="X172" s="62"/>
      <c r="Y172" s="62"/>
    </row>
    <row r="173" spans="1:25" ht="15.75" customHeight="1">
      <c r="A173" s="85"/>
      <c r="B173" s="63"/>
      <c r="C173" s="81"/>
      <c r="D173" s="63"/>
      <c r="E173" s="63"/>
      <c r="F173" s="63"/>
      <c r="G173" s="63"/>
      <c r="H173" s="63"/>
      <c r="I173" s="4"/>
      <c r="J173" s="4"/>
      <c r="K173" s="4"/>
      <c r="L173" s="4"/>
      <c r="M173" s="4"/>
      <c r="N173" s="63"/>
      <c r="O173" s="140"/>
      <c r="P173" s="522"/>
      <c r="Q173" s="6"/>
      <c r="R173" s="62"/>
      <c r="S173" s="62"/>
      <c r="T173" s="62"/>
      <c r="U173" s="62"/>
      <c r="V173" s="62"/>
      <c r="W173" s="62"/>
      <c r="X173" s="62"/>
      <c r="Y173" s="62"/>
    </row>
    <row r="174" spans="1:25" ht="15.75" customHeight="1">
      <c r="A174" s="85"/>
      <c r="B174" s="63"/>
      <c r="C174" s="81"/>
      <c r="D174" s="63"/>
      <c r="E174" s="63"/>
      <c r="F174" s="63"/>
      <c r="G174" s="63"/>
      <c r="H174" s="63"/>
      <c r="I174" s="4"/>
      <c r="J174" s="4"/>
      <c r="K174" s="4"/>
      <c r="L174" s="4"/>
      <c r="M174" s="4"/>
      <c r="N174" s="63"/>
      <c r="O174" s="140"/>
      <c r="P174" s="522"/>
      <c r="Q174" s="6"/>
      <c r="R174" s="62"/>
      <c r="S174" s="62"/>
      <c r="T174" s="62"/>
      <c r="U174" s="62"/>
      <c r="V174" s="62"/>
      <c r="W174" s="62"/>
      <c r="X174" s="62"/>
      <c r="Y174" s="62"/>
    </row>
    <row r="175" spans="1:25" ht="15.75" customHeight="1">
      <c r="A175" s="85"/>
      <c r="B175" s="63"/>
      <c r="C175" s="81"/>
      <c r="D175" s="63"/>
      <c r="E175" s="63"/>
      <c r="F175" s="63"/>
      <c r="G175" s="63"/>
      <c r="H175" s="63"/>
      <c r="I175" s="4"/>
      <c r="J175" s="4"/>
      <c r="K175" s="4"/>
      <c r="L175" s="4"/>
      <c r="M175" s="4"/>
      <c r="N175" s="63"/>
      <c r="O175" s="140"/>
      <c r="P175" s="522"/>
      <c r="Q175" s="6"/>
      <c r="R175" s="62"/>
      <c r="S175" s="62"/>
      <c r="T175" s="62"/>
      <c r="U175" s="62"/>
      <c r="V175" s="62"/>
      <c r="W175" s="62"/>
      <c r="X175" s="62"/>
      <c r="Y175" s="62"/>
    </row>
    <row r="176" spans="1:25" ht="15.75" customHeight="1">
      <c r="A176" s="85"/>
      <c r="B176" s="63"/>
      <c r="C176" s="81"/>
      <c r="D176" s="63"/>
      <c r="E176" s="63"/>
      <c r="F176" s="63"/>
      <c r="G176" s="63"/>
      <c r="H176" s="63"/>
      <c r="I176" s="4"/>
      <c r="J176" s="4"/>
      <c r="K176" s="4"/>
      <c r="L176" s="4"/>
      <c r="M176" s="4"/>
      <c r="N176" s="63"/>
      <c r="O176" s="140"/>
      <c r="P176" s="522"/>
      <c r="Q176" s="6"/>
      <c r="R176" s="62"/>
      <c r="S176" s="62"/>
      <c r="T176" s="62"/>
      <c r="U176" s="62"/>
      <c r="V176" s="62"/>
      <c r="W176" s="62"/>
      <c r="X176" s="62"/>
      <c r="Y176" s="62"/>
    </row>
    <row r="177" spans="1:25" ht="15.75" customHeight="1">
      <c r="A177" s="85"/>
      <c r="B177" s="63"/>
      <c r="C177" s="81"/>
      <c r="D177" s="63"/>
      <c r="E177" s="63"/>
      <c r="F177" s="63"/>
      <c r="G177" s="63"/>
      <c r="H177" s="63"/>
      <c r="I177" s="4"/>
      <c r="J177" s="4"/>
      <c r="K177" s="4"/>
      <c r="L177" s="4"/>
      <c r="M177" s="4"/>
      <c r="N177" s="63"/>
      <c r="O177" s="140"/>
      <c r="P177" s="522"/>
      <c r="Q177" s="6"/>
      <c r="R177" s="62"/>
      <c r="S177" s="62"/>
      <c r="T177" s="62"/>
      <c r="U177" s="62"/>
      <c r="V177" s="62"/>
      <c r="W177" s="62"/>
      <c r="X177" s="62"/>
      <c r="Y177" s="62"/>
    </row>
    <row r="178" spans="1:25" ht="15.75" customHeight="1">
      <c r="A178" s="85"/>
      <c r="B178" s="63"/>
      <c r="C178" s="81"/>
      <c r="D178" s="63"/>
      <c r="E178" s="63"/>
      <c r="F178" s="63"/>
      <c r="G178" s="63"/>
      <c r="H178" s="63"/>
      <c r="I178" s="4"/>
      <c r="J178" s="4"/>
      <c r="K178" s="4"/>
      <c r="L178" s="4"/>
      <c r="M178" s="4"/>
      <c r="N178" s="63"/>
      <c r="O178" s="140"/>
      <c r="P178" s="522"/>
      <c r="Q178" s="6"/>
      <c r="R178" s="62"/>
      <c r="S178" s="62"/>
      <c r="T178" s="62"/>
      <c r="U178" s="62"/>
      <c r="V178" s="62"/>
      <c r="W178" s="62"/>
      <c r="X178" s="62"/>
      <c r="Y178" s="62"/>
    </row>
    <row r="179" spans="1:25" ht="15.75" customHeight="1">
      <c r="A179" s="85"/>
      <c r="B179" s="63"/>
      <c r="C179" s="81"/>
      <c r="D179" s="63"/>
      <c r="E179" s="63"/>
      <c r="F179" s="63"/>
      <c r="G179" s="63"/>
      <c r="H179" s="63"/>
      <c r="I179" s="4"/>
      <c r="J179" s="4"/>
      <c r="K179" s="4"/>
      <c r="L179" s="4"/>
      <c r="M179" s="4"/>
      <c r="N179" s="63"/>
      <c r="O179" s="140"/>
      <c r="P179" s="522"/>
      <c r="Q179" s="6"/>
      <c r="R179" s="62"/>
      <c r="S179" s="62"/>
      <c r="T179" s="62"/>
      <c r="U179" s="62"/>
      <c r="V179" s="62"/>
      <c r="W179" s="62"/>
      <c r="X179" s="62"/>
      <c r="Y179" s="62"/>
    </row>
    <row r="180" spans="1:25" ht="15.75" customHeight="1">
      <c r="A180" s="85"/>
      <c r="B180" s="63"/>
      <c r="C180" s="81"/>
      <c r="D180" s="63"/>
      <c r="E180" s="63"/>
      <c r="F180" s="63"/>
      <c r="G180" s="63"/>
      <c r="H180" s="63"/>
      <c r="I180" s="4"/>
      <c r="J180" s="4"/>
      <c r="K180" s="4"/>
      <c r="L180" s="4"/>
      <c r="M180" s="4"/>
      <c r="N180" s="63"/>
      <c r="O180" s="140"/>
      <c r="P180" s="522"/>
      <c r="Q180" s="6"/>
      <c r="R180" s="62"/>
      <c r="S180" s="62"/>
      <c r="T180" s="62"/>
      <c r="U180" s="62"/>
      <c r="V180" s="62"/>
      <c r="W180" s="62"/>
      <c r="X180" s="62"/>
      <c r="Y180" s="62"/>
    </row>
    <row r="181" spans="1:25" ht="15.75" customHeight="1">
      <c r="A181" s="85"/>
      <c r="B181" s="63"/>
      <c r="C181" s="81"/>
      <c r="D181" s="63"/>
      <c r="E181" s="63"/>
      <c r="F181" s="63"/>
      <c r="G181" s="63"/>
      <c r="H181" s="63"/>
      <c r="I181" s="4"/>
      <c r="J181" s="4"/>
      <c r="K181" s="4"/>
      <c r="L181" s="4"/>
      <c r="M181" s="4"/>
      <c r="N181" s="63"/>
      <c r="O181" s="140"/>
      <c r="P181" s="522"/>
      <c r="Q181" s="6"/>
      <c r="R181" s="62"/>
      <c r="S181" s="62"/>
      <c r="T181" s="62"/>
      <c r="U181" s="62"/>
      <c r="V181" s="62"/>
      <c r="W181" s="62"/>
      <c r="X181" s="62"/>
      <c r="Y181" s="62"/>
    </row>
    <row r="182" spans="1:25" ht="15.75" customHeight="1">
      <c r="A182" s="85"/>
      <c r="B182" s="63"/>
      <c r="C182" s="81"/>
      <c r="D182" s="63"/>
      <c r="E182" s="63"/>
      <c r="F182" s="63"/>
      <c r="G182" s="63"/>
      <c r="H182" s="63"/>
      <c r="I182" s="4"/>
      <c r="J182" s="4"/>
      <c r="K182" s="4"/>
      <c r="L182" s="4"/>
      <c r="M182" s="4"/>
      <c r="N182" s="63"/>
      <c r="O182" s="140"/>
      <c r="P182" s="522"/>
      <c r="Q182" s="6"/>
      <c r="R182" s="62"/>
      <c r="S182" s="62"/>
      <c r="T182" s="62"/>
      <c r="U182" s="62"/>
      <c r="V182" s="62"/>
      <c r="W182" s="62"/>
      <c r="X182" s="62"/>
      <c r="Y182" s="62"/>
    </row>
    <row r="183" spans="1:25" ht="15.75" customHeight="1">
      <c r="A183" s="85"/>
      <c r="B183" s="63"/>
      <c r="C183" s="81"/>
      <c r="D183" s="63"/>
      <c r="E183" s="63"/>
      <c r="F183" s="63"/>
      <c r="G183" s="63"/>
      <c r="H183" s="63"/>
      <c r="I183" s="4"/>
      <c r="J183" s="4"/>
      <c r="K183" s="4"/>
      <c r="L183" s="4"/>
      <c r="M183" s="4"/>
      <c r="N183" s="63"/>
      <c r="O183" s="140"/>
      <c r="P183" s="522"/>
      <c r="Q183" s="6"/>
      <c r="R183" s="62"/>
      <c r="S183" s="62"/>
      <c r="T183" s="62"/>
      <c r="U183" s="62"/>
      <c r="V183" s="62"/>
      <c r="W183" s="62"/>
      <c r="X183" s="62"/>
      <c r="Y183" s="62"/>
    </row>
    <row r="184" spans="1:25" ht="15.75" customHeight="1">
      <c r="A184" s="85"/>
      <c r="B184" s="63"/>
      <c r="C184" s="81"/>
      <c r="D184" s="63"/>
      <c r="E184" s="63"/>
      <c r="F184" s="63"/>
      <c r="G184" s="63"/>
      <c r="H184" s="63"/>
      <c r="I184" s="4"/>
      <c r="J184" s="4"/>
      <c r="K184" s="4"/>
      <c r="L184" s="4"/>
      <c r="M184" s="4"/>
      <c r="N184" s="63"/>
      <c r="O184" s="140"/>
      <c r="P184" s="522"/>
      <c r="Q184" s="6"/>
      <c r="R184" s="62"/>
      <c r="S184" s="62"/>
      <c r="T184" s="62"/>
      <c r="U184" s="62"/>
      <c r="V184" s="62"/>
      <c r="W184" s="62"/>
      <c r="X184" s="62"/>
      <c r="Y184" s="62"/>
    </row>
    <row r="185" spans="1:25" ht="15.75" customHeight="1">
      <c r="A185" s="85"/>
      <c r="B185" s="63"/>
      <c r="C185" s="81"/>
      <c r="D185" s="63"/>
      <c r="E185" s="63"/>
      <c r="F185" s="63"/>
      <c r="G185" s="63"/>
      <c r="H185" s="63"/>
      <c r="I185" s="4"/>
      <c r="J185" s="4"/>
      <c r="K185" s="4"/>
      <c r="L185" s="4"/>
      <c r="M185" s="4"/>
      <c r="N185" s="63"/>
      <c r="O185" s="140"/>
      <c r="P185" s="522"/>
      <c r="Q185" s="6"/>
      <c r="R185" s="62"/>
      <c r="S185" s="62"/>
      <c r="T185" s="62"/>
      <c r="U185" s="62"/>
      <c r="V185" s="62"/>
      <c r="W185" s="62"/>
      <c r="X185" s="62"/>
      <c r="Y185" s="62"/>
    </row>
    <row r="186" spans="1:25" ht="15.75" customHeight="1">
      <c r="A186" s="85"/>
      <c r="B186" s="63"/>
      <c r="C186" s="81"/>
      <c r="D186" s="63"/>
      <c r="E186" s="63"/>
      <c r="F186" s="63"/>
      <c r="G186" s="63"/>
      <c r="H186" s="63"/>
      <c r="I186" s="4"/>
      <c r="J186" s="4"/>
      <c r="K186" s="4"/>
      <c r="L186" s="4"/>
      <c r="M186" s="4"/>
      <c r="N186" s="63"/>
      <c r="O186" s="140"/>
      <c r="P186" s="522"/>
      <c r="Q186" s="6"/>
      <c r="R186" s="62"/>
      <c r="S186" s="62"/>
      <c r="T186" s="62"/>
      <c r="U186" s="62"/>
      <c r="V186" s="62"/>
      <c r="W186" s="62"/>
      <c r="X186" s="62"/>
      <c r="Y186" s="62"/>
    </row>
    <row r="187" spans="1:25" ht="15.75" customHeight="1">
      <c r="A187" s="85"/>
      <c r="B187" s="63"/>
      <c r="C187" s="81"/>
      <c r="D187" s="63"/>
      <c r="E187" s="63"/>
      <c r="F187" s="63"/>
      <c r="G187" s="63"/>
      <c r="H187" s="63"/>
      <c r="I187" s="4"/>
      <c r="J187" s="4"/>
      <c r="K187" s="4"/>
      <c r="L187" s="4"/>
      <c r="M187" s="4"/>
      <c r="N187" s="63"/>
      <c r="O187" s="140"/>
      <c r="P187" s="522"/>
      <c r="Q187" s="6"/>
      <c r="R187" s="62"/>
      <c r="S187" s="62"/>
      <c r="T187" s="62"/>
      <c r="U187" s="62"/>
      <c r="V187" s="62"/>
      <c r="W187" s="62"/>
      <c r="X187" s="62"/>
      <c r="Y187" s="62"/>
    </row>
    <row r="188" spans="1:25" ht="15.75" customHeight="1">
      <c r="A188" s="85"/>
      <c r="B188" s="63"/>
      <c r="C188" s="81"/>
      <c r="D188" s="63"/>
      <c r="E188" s="63"/>
      <c r="F188" s="63"/>
      <c r="G188" s="63"/>
      <c r="H188" s="63"/>
      <c r="I188" s="4"/>
      <c r="J188" s="4"/>
      <c r="K188" s="4"/>
      <c r="L188" s="4"/>
      <c r="M188" s="4"/>
      <c r="N188" s="63"/>
      <c r="O188" s="140"/>
      <c r="P188" s="522"/>
      <c r="Q188" s="6"/>
      <c r="R188" s="62"/>
      <c r="S188" s="62"/>
      <c r="T188" s="62"/>
      <c r="U188" s="62"/>
      <c r="V188" s="62"/>
      <c r="W188" s="62"/>
      <c r="X188" s="62"/>
      <c r="Y188" s="62"/>
    </row>
    <row r="189" spans="1:25" ht="15.75" customHeight="1">
      <c r="A189" s="85"/>
      <c r="B189" s="63"/>
      <c r="C189" s="81"/>
      <c r="D189" s="63"/>
      <c r="E189" s="63"/>
      <c r="F189" s="63"/>
      <c r="G189" s="63"/>
      <c r="H189" s="63"/>
      <c r="I189" s="4"/>
      <c r="J189" s="4"/>
      <c r="K189" s="4"/>
      <c r="L189" s="4"/>
      <c r="M189" s="4"/>
      <c r="N189" s="63"/>
      <c r="O189" s="140"/>
      <c r="P189" s="522"/>
      <c r="Q189" s="6"/>
      <c r="R189" s="62"/>
      <c r="S189" s="62"/>
      <c r="T189" s="62"/>
      <c r="U189" s="62"/>
      <c r="V189" s="62"/>
      <c r="W189" s="62"/>
      <c r="X189" s="62"/>
      <c r="Y189" s="62"/>
    </row>
    <row r="190" spans="1:25" ht="15.75" customHeight="1">
      <c r="A190" s="85"/>
      <c r="B190" s="63"/>
      <c r="C190" s="81"/>
      <c r="D190" s="63"/>
      <c r="E190" s="63"/>
      <c r="F190" s="63"/>
      <c r="G190" s="63"/>
      <c r="H190" s="63"/>
      <c r="I190" s="4"/>
      <c r="J190" s="4"/>
      <c r="K190" s="4"/>
      <c r="L190" s="4"/>
      <c r="M190" s="4"/>
      <c r="N190" s="63"/>
      <c r="O190" s="140"/>
      <c r="P190" s="522"/>
      <c r="Q190" s="6"/>
      <c r="R190" s="62"/>
      <c r="S190" s="62"/>
      <c r="T190" s="62"/>
      <c r="U190" s="62"/>
      <c r="V190" s="62"/>
      <c r="W190" s="62"/>
      <c r="X190" s="62"/>
      <c r="Y190" s="62"/>
    </row>
    <row r="191" spans="1:25" ht="15.75" customHeight="1">
      <c r="A191" s="85"/>
      <c r="B191" s="63"/>
      <c r="C191" s="81"/>
      <c r="D191" s="63"/>
      <c r="E191" s="63"/>
      <c r="F191" s="63"/>
      <c r="G191" s="63"/>
      <c r="H191" s="63"/>
      <c r="I191" s="4"/>
      <c r="J191" s="4"/>
      <c r="K191" s="4"/>
      <c r="L191" s="4"/>
      <c r="M191" s="4"/>
      <c r="N191" s="63"/>
      <c r="O191" s="140"/>
      <c r="P191" s="522"/>
      <c r="Q191" s="6"/>
      <c r="R191" s="62"/>
      <c r="S191" s="62"/>
      <c r="T191" s="62"/>
      <c r="U191" s="62"/>
      <c r="V191" s="62"/>
      <c r="W191" s="62"/>
      <c r="X191" s="62"/>
      <c r="Y191" s="62"/>
    </row>
    <row r="192" spans="1:25" ht="15.75" customHeight="1">
      <c r="A192" s="85"/>
      <c r="B192" s="63"/>
      <c r="C192" s="81"/>
      <c r="D192" s="63"/>
      <c r="E192" s="63"/>
      <c r="F192" s="63"/>
      <c r="G192" s="63"/>
      <c r="H192" s="63"/>
      <c r="I192" s="4"/>
      <c r="J192" s="4"/>
      <c r="K192" s="4"/>
      <c r="L192" s="4"/>
      <c r="M192" s="4"/>
      <c r="N192" s="63"/>
      <c r="O192" s="140"/>
      <c r="P192" s="522"/>
      <c r="Q192" s="6"/>
      <c r="R192" s="62"/>
      <c r="S192" s="62"/>
      <c r="T192" s="62"/>
      <c r="U192" s="62"/>
      <c r="V192" s="62"/>
      <c r="W192" s="62"/>
      <c r="X192" s="62"/>
      <c r="Y192" s="62"/>
    </row>
    <row r="193" spans="1:25" ht="15.75" customHeight="1">
      <c r="A193" s="85"/>
      <c r="B193" s="63"/>
      <c r="C193" s="81"/>
      <c r="D193" s="63"/>
      <c r="E193" s="63"/>
      <c r="F193" s="63"/>
      <c r="G193" s="63"/>
      <c r="H193" s="63"/>
      <c r="I193" s="4"/>
      <c r="J193" s="4"/>
      <c r="K193" s="4"/>
      <c r="L193" s="4"/>
      <c r="M193" s="4"/>
      <c r="N193" s="63"/>
      <c r="O193" s="140"/>
      <c r="P193" s="522"/>
      <c r="Q193" s="6"/>
      <c r="R193" s="62"/>
      <c r="S193" s="62"/>
      <c r="T193" s="62"/>
      <c r="U193" s="62"/>
      <c r="V193" s="62"/>
      <c r="W193" s="62"/>
      <c r="X193" s="62"/>
      <c r="Y193" s="62"/>
    </row>
    <row r="194" spans="1:25" ht="15.75" customHeight="1">
      <c r="A194" s="85"/>
      <c r="B194" s="63"/>
      <c r="C194" s="81"/>
      <c r="D194" s="63"/>
      <c r="E194" s="63"/>
      <c r="F194" s="63"/>
      <c r="G194" s="63"/>
      <c r="H194" s="63"/>
      <c r="I194" s="4"/>
      <c r="J194" s="4"/>
      <c r="K194" s="4"/>
      <c r="L194" s="4"/>
      <c r="M194" s="4"/>
      <c r="N194" s="63"/>
      <c r="O194" s="140"/>
      <c r="P194" s="522"/>
      <c r="Q194" s="6"/>
      <c r="R194" s="62"/>
      <c r="S194" s="62"/>
      <c r="T194" s="62"/>
      <c r="U194" s="62"/>
      <c r="V194" s="62"/>
      <c r="W194" s="62"/>
      <c r="X194" s="62"/>
      <c r="Y194" s="62"/>
    </row>
    <row r="195" spans="1:25" ht="15.75" customHeight="1">
      <c r="A195" s="85"/>
      <c r="B195" s="63"/>
      <c r="C195" s="81"/>
      <c r="D195" s="63"/>
      <c r="E195" s="63"/>
      <c r="F195" s="63"/>
      <c r="G195" s="63"/>
      <c r="H195" s="63"/>
      <c r="I195" s="4"/>
      <c r="J195" s="4"/>
      <c r="K195" s="4"/>
      <c r="L195" s="4"/>
      <c r="M195" s="4"/>
      <c r="N195" s="63"/>
      <c r="O195" s="140"/>
      <c r="P195" s="522"/>
      <c r="Q195" s="6"/>
      <c r="R195" s="62"/>
      <c r="S195" s="62"/>
      <c r="T195" s="62"/>
      <c r="U195" s="62"/>
      <c r="V195" s="62"/>
      <c r="W195" s="62"/>
      <c r="X195" s="62"/>
      <c r="Y195" s="62"/>
    </row>
    <row r="196" spans="1:25" ht="15.75" customHeight="1">
      <c r="A196" s="85"/>
      <c r="B196" s="63"/>
      <c r="C196" s="81"/>
      <c r="D196" s="63"/>
      <c r="E196" s="63"/>
      <c r="F196" s="63"/>
      <c r="G196" s="63"/>
      <c r="H196" s="63"/>
      <c r="I196" s="4"/>
      <c r="J196" s="4"/>
      <c r="K196" s="4"/>
      <c r="L196" s="4"/>
      <c r="M196" s="4"/>
      <c r="N196" s="63"/>
      <c r="O196" s="140"/>
      <c r="P196" s="522"/>
      <c r="Q196" s="6"/>
      <c r="R196" s="62"/>
      <c r="S196" s="62"/>
      <c r="T196" s="62"/>
      <c r="U196" s="62"/>
      <c r="V196" s="62"/>
      <c r="W196" s="62"/>
      <c r="X196" s="62"/>
      <c r="Y196" s="62"/>
    </row>
    <row r="197" spans="1:25" ht="15.75" customHeight="1">
      <c r="A197" s="85"/>
      <c r="B197" s="63"/>
      <c r="C197" s="81"/>
      <c r="D197" s="63"/>
      <c r="E197" s="63"/>
      <c r="F197" s="63"/>
      <c r="G197" s="63"/>
      <c r="H197" s="63"/>
      <c r="I197" s="4"/>
      <c r="J197" s="4"/>
      <c r="K197" s="4"/>
      <c r="L197" s="4"/>
      <c r="M197" s="4"/>
      <c r="N197" s="63"/>
      <c r="O197" s="140"/>
      <c r="P197" s="522"/>
      <c r="Q197" s="6"/>
      <c r="R197" s="62"/>
      <c r="S197" s="62"/>
      <c r="T197" s="62"/>
      <c r="U197" s="62"/>
      <c r="V197" s="62"/>
      <c r="W197" s="62"/>
      <c r="X197" s="62"/>
      <c r="Y197" s="62"/>
    </row>
    <row r="198" spans="1:25" ht="15.75" customHeight="1">
      <c r="A198" s="85"/>
      <c r="B198" s="63"/>
      <c r="C198" s="81"/>
      <c r="D198" s="63"/>
      <c r="E198" s="63"/>
      <c r="F198" s="63"/>
      <c r="G198" s="63"/>
      <c r="H198" s="63"/>
      <c r="I198" s="4"/>
      <c r="J198" s="4"/>
      <c r="K198" s="4"/>
      <c r="L198" s="4"/>
      <c r="M198" s="4"/>
      <c r="N198" s="63"/>
      <c r="O198" s="140"/>
      <c r="P198" s="522"/>
      <c r="Q198" s="6"/>
      <c r="R198" s="62"/>
      <c r="S198" s="62"/>
      <c r="T198" s="62"/>
      <c r="U198" s="62"/>
      <c r="V198" s="62"/>
      <c r="W198" s="62"/>
      <c r="X198" s="62"/>
      <c r="Y198" s="62"/>
    </row>
    <row r="199" spans="1:25" ht="15.75" customHeight="1">
      <c r="A199" s="85"/>
      <c r="B199" s="63"/>
      <c r="C199" s="81"/>
      <c r="D199" s="63"/>
      <c r="E199" s="63"/>
      <c r="F199" s="63"/>
      <c r="G199" s="63"/>
      <c r="H199" s="63"/>
      <c r="I199" s="4"/>
      <c r="J199" s="4"/>
      <c r="K199" s="4"/>
      <c r="L199" s="4"/>
      <c r="M199" s="4"/>
      <c r="N199" s="63"/>
      <c r="O199" s="140"/>
      <c r="P199" s="522"/>
      <c r="Q199" s="6"/>
      <c r="R199" s="62"/>
      <c r="S199" s="62"/>
      <c r="T199" s="62"/>
      <c r="U199" s="62"/>
      <c r="V199" s="62"/>
      <c r="W199" s="62"/>
      <c r="X199" s="62"/>
      <c r="Y199" s="62"/>
    </row>
    <row r="200" spans="1:25" ht="15.75" customHeight="1">
      <c r="A200" s="85"/>
      <c r="B200" s="63"/>
      <c r="C200" s="81"/>
      <c r="D200" s="63"/>
      <c r="E200" s="63"/>
      <c r="F200" s="63"/>
      <c r="G200" s="63"/>
      <c r="H200" s="63"/>
      <c r="I200" s="4"/>
      <c r="J200" s="4"/>
      <c r="K200" s="4"/>
      <c r="L200" s="4"/>
      <c r="M200" s="4"/>
      <c r="N200" s="63"/>
      <c r="O200" s="140"/>
      <c r="P200" s="522"/>
      <c r="Q200" s="6"/>
      <c r="R200" s="62"/>
      <c r="S200" s="62"/>
      <c r="T200" s="62"/>
      <c r="U200" s="62"/>
      <c r="V200" s="62"/>
      <c r="W200" s="62"/>
      <c r="X200" s="62"/>
      <c r="Y200" s="62"/>
    </row>
    <row r="201" spans="1:25" ht="15.75" customHeight="1">
      <c r="A201" s="85"/>
      <c r="B201" s="63"/>
      <c r="C201" s="81"/>
      <c r="D201" s="63"/>
      <c r="E201" s="63"/>
      <c r="F201" s="63"/>
      <c r="G201" s="63"/>
      <c r="H201" s="63"/>
      <c r="I201" s="4"/>
      <c r="J201" s="4"/>
      <c r="K201" s="4"/>
      <c r="L201" s="4"/>
      <c r="M201" s="4"/>
      <c r="N201" s="63"/>
      <c r="O201" s="140"/>
      <c r="P201" s="522"/>
      <c r="Q201" s="6"/>
      <c r="R201" s="62"/>
      <c r="S201" s="62"/>
      <c r="T201" s="62"/>
      <c r="U201" s="62"/>
      <c r="V201" s="62"/>
      <c r="W201" s="62"/>
      <c r="X201" s="62"/>
      <c r="Y201" s="62"/>
    </row>
    <row r="202" spans="1:25" ht="15.75" customHeight="1">
      <c r="A202" s="85"/>
      <c r="B202" s="63"/>
      <c r="C202" s="81"/>
      <c r="D202" s="63"/>
      <c r="E202" s="63"/>
      <c r="F202" s="63"/>
      <c r="G202" s="63"/>
      <c r="H202" s="63"/>
      <c r="I202" s="4"/>
      <c r="J202" s="4"/>
      <c r="K202" s="4"/>
      <c r="L202" s="4"/>
      <c r="M202" s="4"/>
      <c r="N202" s="63"/>
      <c r="O202" s="140"/>
      <c r="P202" s="522"/>
      <c r="Q202" s="6"/>
      <c r="R202" s="62"/>
      <c r="S202" s="62"/>
      <c r="T202" s="62"/>
      <c r="U202" s="62"/>
      <c r="V202" s="62"/>
      <c r="W202" s="62"/>
      <c r="X202" s="62"/>
      <c r="Y202" s="62"/>
    </row>
    <row r="203" spans="1:25" ht="15.75" customHeight="1">
      <c r="A203" s="85"/>
      <c r="B203" s="63"/>
      <c r="C203" s="81"/>
      <c r="D203" s="63"/>
      <c r="E203" s="63"/>
      <c r="F203" s="63"/>
      <c r="G203" s="63"/>
      <c r="H203" s="63"/>
      <c r="I203" s="4"/>
      <c r="J203" s="4"/>
      <c r="K203" s="4"/>
      <c r="L203" s="4"/>
      <c r="M203" s="4"/>
      <c r="N203" s="63"/>
      <c r="O203" s="140"/>
      <c r="P203" s="522"/>
      <c r="Q203" s="6"/>
      <c r="R203" s="62"/>
      <c r="S203" s="62"/>
      <c r="T203" s="62"/>
      <c r="U203" s="62"/>
      <c r="V203" s="62"/>
      <c r="W203" s="62"/>
      <c r="X203" s="62"/>
      <c r="Y203" s="62"/>
    </row>
    <row r="204" spans="1:25" ht="15.75" customHeight="1">
      <c r="A204" s="85"/>
      <c r="B204" s="63"/>
      <c r="C204" s="81"/>
      <c r="D204" s="63"/>
      <c r="E204" s="63"/>
      <c r="F204" s="63"/>
      <c r="G204" s="63"/>
      <c r="H204" s="63"/>
      <c r="I204" s="4"/>
      <c r="J204" s="4"/>
      <c r="K204" s="4"/>
      <c r="L204" s="4"/>
      <c r="M204" s="4"/>
      <c r="N204" s="63"/>
      <c r="O204" s="140"/>
      <c r="P204" s="522"/>
      <c r="Q204" s="6"/>
      <c r="R204" s="62"/>
      <c r="S204" s="62"/>
      <c r="T204" s="62"/>
      <c r="U204" s="62"/>
      <c r="V204" s="62"/>
      <c r="W204" s="62"/>
      <c r="X204" s="62"/>
      <c r="Y204" s="62"/>
    </row>
    <row r="205" spans="1:25" ht="15.75" customHeight="1">
      <c r="A205" s="85"/>
      <c r="B205" s="63"/>
      <c r="C205" s="81"/>
      <c r="D205" s="63"/>
      <c r="E205" s="63"/>
      <c r="F205" s="63"/>
      <c r="G205" s="63"/>
      <c r="H205" s="63"/>
      <c r="I205" s="4"/>
      <c r="J205" s="4"/>
      <c r="K205" s="4"/>
      <c r="L205" s="4"/>
      <c r="M205" s="4"/>
      <c r="N205" s="63"/>
      <c r="O205" s="140"/>
      <c r="P205" s="522"/>
      <c r="Q205" s="6"/>
      <c r="R205" s="62"/>
      <c r="S205" s="62"/>
      <c r="T205" s="62"/>
      <c r="U205" s="62"/>
      <c r="V205" s="62"/>
      <c r="W205" s="62"/>
      <c r="X205" s="62"/>
      <c r="Y205" s="62"/>
    </row>
    <row r="206" spans="1:25" ht="15.75" customHeight="1">
      <c r="A206" s="85"/>
      <c r="B206" s="63"/>
      <c r="C206" s="81"/>
      <c r="D206" s="63"/>
      <c r="E206" s="63"/>
      <c r="F206" s="63"/>
      <c r="G206" s="63"/>
      <c r="H206" s="63"/>
      <c r="I206" s="4"/>
      <c r="J206" s="4"/>
      <c r="K206" s="4"/>
      <c r="L206" s="4"/>
      <c r="M206" s="4"/>
      <c r="N206" s="63"/>
      <c r="O206" s="140"/>
      <c r="P206" s="522"/>
      <c r="Q206" s="6"/>
      <c r="R206" s="62"/>
      <c r="S206" s="62"/>
      <c r="T206" s="62"/>
      <c r="U206" s="62"/>
      <c r="V206" s="62"/>
      <c r="W206" s="62"/>
      <c r="X206" s="62"/>
      <c r="Y206" s="62"/>
    </row>
    <row r="207" spans="1:25" ht="15.75" customHeight="1">
      <c r="A207" s="85"/>
      <c r="B207" s="63"/>
      <c r="C207" s="81"/>
      <c r="D207" s="63"/>
      <c r="E207" s="63"/>
      <c r="F207" s="63"/>
      <c r="G207" s="63"/>
      <c r="H207" s="63"/>
      <c r="I207" s="4"/>
      <c r="J207" s="4"/>
      <c r="K207" s="4"/>
      <c r="L207" s="4"/>
      <c r="M207" s="4"/>
      <c r="N207" s="63"/>
      <c r="O207" s="140"/>
      <c r="P207" s="522"/>
      <c r="Q207" s="6"/>
      <c r="R207" s="62"/>
      <c r="S207" s="62"/>
      <c r="T207" s="62"/>
      <c r="U207" s="62"/>
      <c r="V207" s="62"/>
      <c r="W207" s="62"/>
      <c r="X207" s="62"/>
      <c r="Y207" s="62"/>
    </row>
    <row r="208" spans="1:25" ht="15.75" customHeight="1">
      <c r="A208" s="85"/>
      <c r="B208" s="63"/>
      <c r="C208" s="81"/>
      <c r="D208" s="63"/>
      <c r="E208" s="63"/>
      <c r="F208" s="63"/>
      <c r="G208" s="63"/>
      <c r="H208" s="63"/>
      <c r="I208" s="4"/>
      <c r="J208" s="4"/>
      <c r="K208" s="4"/>
      <c r="L208" s="4"/>
      <c r="M208" s="4"/>
      <c r="N208" s="63"/>
      <c r="O208" s="140"/>
      <c r="P208" s="522"/>
      <c r="Q208" s="6"/>
      <c r="R208" s="62"/>
      <c r="S208" s="62"/>
      <c r="T208" s="62"/>
      <c r="U208" s="62"/>
      <c r="V208" s="62"/>
      <c r="W208" s="62"/>
      <c r="X208" s="62"/>
      <c r="Y208" s="62"/>
    </row>
    <row r="209" spans="1:25" ht="15.75" customHeight="1">
      <c r="A209" s="85"/>
      <c r="B209" s="63"/>
      <c r="C209" s="81"/>
      <c r="D209" s="63"/>
      <c r="E209" s="63"/>
      <c r="F209" s="63"/>
      <c r="G209" s="63"/>
      <c r="H209" s="63"/>
      <c r="I209" s="4"/>
      <c r="J209" s="4"/>
      <c r="K209" s="4"/>
      <c r="L209" s="4"/>
      <c r="M209" s="4"/>
      <c r="N209" s="63"/>
      <c r="O209" s="140"/>
      <c r="P209" s="522"/>
      <c r="Q209" s="6"/>
      <c r="R209" s="62"/>
      <c r="S209" s="62"/>
      <c r="T209" s="62"/>
      <c r="U209" s="62"/>
      <c r="V209" s="62"/>
      <c r="W209" s="62"/>
      <c r="X209" s="62"/>
      <c r="Y209" s="62"/>
    </row>
    <row r="210" spans="1:25" ht="15.75" customHeight="1">
      <c r="A210" s="85"/>
      <c r="B210" s="63"/>
      <c r="C210" s="81"/>
      <c r="D210" s="63"/>
      <c r="E210" s="63"/>
      <c r="F210" s="63"/>
      <c r="G210" s="63"/>
      <c r="H210" s="63"/>
      <c r="I210" s="4"/>
      <c r="J210" s="4"/>
      <c r="K210" s="4"/>
      <c r="L210" s="4"/>
      <c r="M210" s="4"/>
      <c r="N210" s="63"/>
      <c r="O210" s="140"/>
      <c r="P210" s="522"/>
      <c r="Q210" s="6"/>
      <c r="R210" s="62"/>
      <c r="S210" s="62"/>
      <c r="T210" s="62"/>
      <c r="U210" s="62"/>
      <c r="V210" s="62"/>
      <c r="W210" s="62"/>
      <c r="X210" s="62"/>
      <c r="Y210" s="62"/>
    </row>
    <row r="211" spans="1:25" ht="15.75" customHeight="1">
      <c r="A211" s="85"/>
      <c r="B211" s="63"/>
      <c r="C211" s="81"/>
      <c r="D211" s="63"/>
      <c r="E211" s="63"/>
      <c r="F211" s="63"/>
      <c r="G211" s="63"/>
      <c r="H211" s="63"/>
      <c r="I211" s="4"/>
      <c r="J211" s="4"/>
      <c r="K211" s="4"/>
      <c r="L211" s="4"/>
      <c r="M211" s="4"/>
      <c r="N211" s="63"/>
      <c r="O211" s="140"/>
      <c r="P211" s="522"/>
      <c r="Q211" s="6"/>
      <c r="R211" s="62"/>
      <c r="S211" s="62"/>
      <c r="T211" s="62"/>
      <c r="U211" s="62"/>
      <c r="V211" s="62"/>
      <c r="W211" s="62"/>
      <c r="X211" s="62"/>
      <c r="Y211" s="62"/>
    </row>
    <row r="212" spans="1:25" ht="15.75" customHeight="1">
      <c r="A212" s="85"/>
      <c r="B212" s="63"/>
      <c r="C212" s="81"/>
      <c r="D212" s="63"/>
      <c r="E212" s="63"/>
      <c r="F212" s="63"/>
      <c r="G212" s="63"/>
      <c r="H212" s="63"/>
      <c r="I212" s="4"/>
      <c r="J212" s="4"/>
      <c r="K212" s="4"/>
      <c r="L212" s="4"/>
      <c r="M212" s="4"/>
      <c r="N212" s="63"/>
      <c r="O212" s="140"/>
      <c r="P212" s="522"/>
      <c r="Q212" s="6"/>
      <c r="R212" s="62"/>
      <c r="S212" s="62"/>
      <c r="T212" s="62"/>
      <c r="U212" s="62"/>
      <c r="V212" s="62"/>
      <c r="W212" s="62"/>
      <c r="X212" s="62"/>
      <c r="Y212" s="62"/>
    </row>
    <row r="213" spans="1:25" ht="15.75" customHeight="1">
      <c r="A213" s="85"/>
      <c r="B213" s="63"/>
      <c r="C213" s="81"/>
      <c r="D213" s="63"/>
      <c r="E213" s="63"/>
      <c r="F213" s="63"/>
      <c r="G213" s="63"/>
      <c r="H213" s="63"/>
      <c r="I213" s="4"/>
      <c r="J213" s="4"/>
      <c r="K213" s="4"/>
      <c r="L213" s="4"/>
      <c r="M213" s="4"/>
      <c r="N213" s="63"/>
      <c r="O213" s="140"/>
      <c r="P213" s="522"/>
      <c r="Q213" s="6"/>
      <c r="R213" s="62"/>
      <c r="S213" s="62"/>
      <c r="T213" s="62"/>
      <c r="U213" s="62"/>
      <c r="V213" s="62"/>
      <c r="W213" s="62"/>
      <c r="X213" s="62"/>
      <c r="Y213" s="62"/>
    </row>
    <row r="214" spans="1:25" ht="15.75" customHeight="1">
      <c r="A214" s="85"/>
      <c r="B214" s="63"/>
      <c r="C214" s="81"/>
      <c r="D214" s="63"/>
      <c r="E214" s="63"/>
      <c r="F214" s="63"/>
      <c r="G214" s="63"/>
      <c r="H214" s="63"/>
      <c r="I214" s="4"/>
      <c r="J214" s="4"/>
      <c r="K214" s="4"/>
      <c r="L214" s="4"/>
      <c r="M214" s="4"/>
      <c r="N214" s="63"/>
      <c r="O214" s="140"/>
      <c r="P214" s="522"/>
      <c r="Q214" s="6"/>
      <c r="R214" s="62"/>
      <c r="S214" s="62"/>
      <c r="T214" s="62"/>
      <c r="U214" s="62"/>
      <c r="V214" s="62"/>
      <c r="W214" s="62"/>
      <c r="X214" s="62"/>
      <c r="Y214" s="62"/>
    </row>
    <row r="215" spans="1:25" ht="15.75" customHeight="1">
      <c r="A215" s="85"/>
      <c r="B215" s="63"/>
      <c r="C215" s="81"/>
      <c r="D215" s="63"/>
      <c r="E215" s="63"/>
      <c r="F215" s="63"/>
      <c r="G215" s="63"/>
      <c r="H215" s="63"/>
      <c r="I215" s="4"/>
      <c r="J215" s="4"/>
      <c r="K215" s="4"/>
      <c r="L215" s="4"/>
      <c r="M215" s="4"/>
      <c r="N215" s="63"/>
      <c r="O215" s="140"/>
      <c r="P215" s="522"/>
      <c r="Q215" s="6"/>
      <c r="R215" s="62"/>
      <c r="S215" s="62"/>
      <c r="T215" s="62"/>
      <c r="U215" s="62"/>
      <c r="V215" s="62"/>
      <c r="W215" s="62"/>
      <c r="X215" s="62"/>
      <c r="Y215" s="62"/>
    </row>
    <row r="216" spans="1:25" ht="15.75" customHeight="1">
      <c r="A216" s="85"/>
      <c r="B216" s="63"/>
      <c r="C216" s="81"/>
      <c r="D216" s="63"/>
      <c r="E216" s="63"/>
      <c r="F216" s="63"/>
      <c r="G216" s="63"/>
      <c r="H216" s="63"/>
      <c r="I216" s="4"/>
      <c r="J216" s="4"/>
      <c r="K216" s="4"/>
      <c r="L216" s="4"/>
      <c r="M216" s="4"/>
      <c r="N216" s="63"/>
      <c r="O216" s="140"/>
      <c r="P216" s="522"/>
      <c r="Q216" s="6"/>
      <c r="R216" s="62"/>
      <c r="S216" s="62"/>
      <c r="T216" s="62"/>
      <c r="U216" s="62"/>
      <c r="V216" s="62"/>
      <c r="W216" s="62"/>
      <c r="X216" s="62"/>
      <c r="Y216" s="62"/>
    </row>
    <row r="217" spans="1:25" ht="15.75" customHeight="1">
      <c r="A217" s="85"/>
      <c r="B217" s="63"/>
      <c r="C217" s="81"/>
      <c r="D217" s="63"/>
      <c r="E217" s="63"/>
      <c r="F217" s="63"/>
      <c r="G217" s="63"/>
      <c r="H217" s="63"/>
      <c r="I217" s="4"/>
      <c r="J217" s="4"/>
      <c r="K217" s="4"/>
      <c r="L217" s="4"/>
      <c r="M217" s="4"/>
      <c r="N217" s="63"/>
      <c r="O217" s="140"/>
      <c r="P217" s="522"/>
      <c r="Q217" s="6"/>
      <c r="R217" s="62"/>
      <c r="S217" s="62"/>
      <c r="T217" s="62"/>
      <c r="U217" s="62"/>
      <c r="V217" s="62"/>
      <c r="W217" s="62"/>
      <c r="X217" s="62"/>
      <c r="Y217" s="62"/>
    </row>
    <row r="218" spans="1:25" ht="15.75" customHeight="1">
      <c r="A218" s="85"/>
      <c r="B218" s="63"/>
      <c r="C218" s="81"/>
      <c r="D218" s="63"/>
      <c r="E218" s="63"/>
      <c r="F218" s="63"/>
      <c r="G218" s="63"/>
      <c r="H218" s="63"/>
      <c r="I218" s="4"/>
      <c r="J218" s="4"/>
      <c r="K218" s="4"/>
      <c r="L218" s="4"/>
      <c r="M218" s="4"/>
      <c r="N218" s="63"/>
      <c r="O218" s="140"/>
      <c r="P218" s="522"/>
      <c r="Q218" s="6"/>
      <c r="R218" s="62"/>
      <c r="S218" s="62"/>
      <c r="T218" s="62"/>
      <c r="U218" s="62"/>
      <c r="V218" s="62"/>
      <c r="W218" s="62"/>
      <c r="X218" s="62"/>
      <c r="Y218" s="62"/>
    </row>
    <row r="219" spans="1:25" ht="15.75" customHeight="1">
      <c r="A219" s="85"/>
      <c r="B219" s="63"/>
      <c r="C219" s="81"/>
      <c r="D219" s="63"/>
      <c r="E219" s="63"/>
      <c r="F219" s="63"/>
      <c r="G219" s="63"/>
      <c r="H219" s="63"/>
      <c r="I219" s="4"/>
      <c r="J219" s="4"/>
      <c r="K219" s="4"/>
      <c r="L219" s="4"/>
      <c r="M219" s="4"/>
      <c r="N219" s="63"/>
      <c r="O219" s="140"/>
      <c r="P219" s="522"/>
      <c r="Q219" s="6"/>
      <c r="R219" s="62"/>
      <c r="S219" s="62"/>
      <c r="T219" s="62"/>
      <c r="U219" s="62"/>
      <c r="V219" s="62"/>
      <c r="W219" s="62"/>
      <c r="X219" s="62"/>
      <c r="Y219" s="62"/>
    </row>
    <row r="220" spans="1:25" ht="15.75" customHeight="1">
      <c r="A220" s="85"/>
      <c r="B220" s="63"/>
      <c r="C220" s="81"/>
      <c r="D220" s="63"/>
      <c r="E220" s="63"/>
      <c r="F220" s="63"/>
      <c r="G220" s="63"/>
      <c r="H220" s="63"/>
      <c r="I220" s="4"/>
      <c r="J220" s="4"/>
      <c r="K220" s="4"/>
      <c r="L220" s="4"/>
      <c r="M220" s="4"/>
      <c r="N220" s="63"/>
      <c r="O220" s="140"/>
      <c r="P220" s="522"/>
      <c r="Q220" s="6"/>
      <c r="R220" s="62"/>
      <c r="S220" s="62"/>
      <c r="T220" s="62"/>
      <c r="U220" s="62"/>
      <c r="V220" s="62"/>
      <c r="W220" s="62"/>
      <c r="X220" s="62"/>
      <c r="Y220" s="62"/>
    </row>
    <row r="221" spans="1:25" ht="15.75" customHeight="1">
      <c r="A221" s="85"/>
      <c r="B221" s="63"/>
      <c r="C221" s="81"/>
      <c r="D221" s="63"/>
      <c r="E221" s="63"/>
      <c r="F221" s="63"/>
      <c r="G221" s="63"/>
      <c r="H221" s="63"/>
      <c r="I221" s="4"/>
      <c r="J221" s="4"/>
      <c r="K221" s="4"/>
      <c r="L221" s="4"/>
      <c r="M221" s="4"/>
      <c r="N221" s="63"/>
      <c r="O221" s="140"/>
      <c r="P221" s="522"/>
      <c r="Q221" s="6"/>
      <c r="R221" s="62"/>
      <c r="S221" s="62"/>
      <c r="T221" s="62"/>
      <c r="U221" s="62"/>
      <c r="V221" s="62"/>
      <c r="W221" s="62"/>
      <c r="X221" s="62"/>
      <c r="Y221" s="62"/>
    </row>
    <row r="222" spans="1:25" ht="15.75" customHeight="1">
      <c r="A222" s="85"/>
      <c r="B222" s="63"/>
      <c r="C222" s="81"/>
      <c r="D222" s="63"/>
      <c r="E222" s="63"/>
      <c r="F222" s="63"/>
      <c r="G222" s="63"/>
      <c r="H222" s="63"/>
      <c r="I222" s="4"/>
      <c r="J222" s="4"/>
      <c r="K222" s="4"/>
      <c r="L222" s="4"/>
      <c r="M222" s="4"/>
      <c r="N222" s="63"/>
      <c r="O222" s="140"/>
      <c r="P222" s="522"/>
      <c r="Q222" s="6"/>
      <c r="R222" s="62"/>
      <c r="S222" s="62"/>
      <c r="T222" s="62"/>
      <c r="U222" s="62"/>
      <c r="V222" s="62"/>
      <c r="W222" s="62"/>
      <c r="X222" s="62"/>
      <c r="Y222" s="62"/>
    </row>
    <row r="223" spans="1:25" ht="15.75" customHeight="1">
      <c r="A223" s="85"/>
      <c r="B223" s="63"/>
      <c r="C223" s="81"/>
      <c r="D223" s="63"/>
      <c r="E223" s="63"/>
      <c r="F223" s="63"/>
      <c r="G223" s="63"/>
      <c r="H223" s="63"/>
      <c r="I223" s="4"/>
      <c r="J223" s="4"/>
      <c r="K223" s="4"/>
      <c r="L223" s="4"/>
      <c r="M223" s="4"/>
      <c r="N223" s="63"/>
      <c r="O223" s="140"/>
      <c r="P223" s="522"/>
      <c r="Q223" s="6"/>
      <c r="R223" s="62"/>
      <c r="S223" s="62"/>
      <c r="T223" s="62"/>
      <c r="U223" s="62"/>
      <c r="V223" s="62"/>
      <c r="W223" s="62"/>
      <c r="X223" s="62"/>
      <c r="Y223" s="62"/>
    </row>
    <row r="224" spans="1:25" ht="15.75" customHeight="1">
      <c r="A224" s="85"/>
      <c r="B224" s="63"/>
      <c r="C224" s="81"/>
      <c r="D224" s="63"/>
      <c r="E224" s="63"/>
      <c r="F224" s="63"/>
      <c r="G224" s="63"/>
      <c r="H224" s="63"/>
      <c r="I224" s="4"/>
      <c r="J224" s="4"/>
      <c r="K224" s="4"/>
      <c r="L224" s="4"/>
      <c r="M224" s="4"/>
      <c r="N224" s="63"/>
      <c r="O224" s="140"/>
      <c r="P224" s="522"/>
      <c r="Q224" s="6"/>
      <c r="R224" s="62"/>
      <c r="S224" s="62"/>
      <c r="T224" s="62"/>
      <c r="U224" s="62"/>
      <c r="V224" s="62"/>
      <c r="W224" s="62"/>
      <c r="X224" s="62"/>
      <c r="Y224" s="62"/>
    </row>
    <row r="225" spans="1:25" ht="15.75" customHeight="1">
      <c r="A225" s="85"/>
      <c r="B225" s="63"/>
      <c r="C225" s="81"/>
      <c r="D225" s="63"/>
      <c r="E225" s="63"/>
      <c r="F225" s="63"/>
      <c r="G225" s="63"/>
      <c r="H225" s="63"/>
      <c r="I225" s="4"/>
      <c r="J225" s="4"/>
      <c r="K225" s="4"/>
      <c r="L225" s="4"/>
      <c r="M225" s="4"/>
      <c r="N225" s="63"/>
      <c r="O225" s="140"/>
      <c r="P225" s="522"/>
      <c r="Q225" s="6"/>
      <c r="R225" s="62"/>
      <c r="S225" s="62"/>
      <c r="T225" s="62"/>
      <c r="U225" s="62"/>
      <c r="V225" s="62"/>
      <c r="W225" s="62"/>
      <c r="X225" s="62"/>
      <c r="Y225" s="62"/>
    </row>
    <row r="226" spans="1:25" ht="15.75" customHeight="1">
      <c r="A226" s="85"/>
      <c r="B226" s="63"/>
      <c r="C226" s="81"/>
      <c r="D226" s="63"/>
      <c r="E226" s="63"/>
      <c r="F226" s="63"/>
      <c r="G226" s="63"/>
      <c r="H226" s="63"/>
      <c r="I226" s="4"/>
      <c r="J226" s="4"/>
      <c r="K226" s="4"/>
      <c r="L226" s="4"/>
      <c r="M226" s="4"/>
      <c r="N226" s="63"/>
      <c r="O226" s="140"/>
      <c r="P226" s="522"/>
      <c r="Q226" s="6"/>
      <c r="R226" s="62"/>
      <c r="S226" s="62"/>
      <c r="T226" s="62"/>
      <c r="U226" s="62"/>
      <c r="V226" s="62"/>
      <c r="W226" s="62"/>
      <c r="X226" s="62"/>
      <c r="Y226" s="62"/>
    </row>
    <row r="227" spans="1:25" ht="15.75" customHeight="1">
      <c r="A227" s="85"/>
      <c r="B227" s="63"/>
      <c r="C227" s="81"/>
      <c r="D227" s="63"/>
      <c r="E227" s="63"/>
      <c r="F227" s="63"/>
      <c r="G227" s="63"/>
      <c r="H227" s="63"/>
      <c r="I227" s="4"/>
      <c r="J227" s="4"/>
      <c r="K227" s="4"/>
      <c r="L227" s="4"/>
      <c r="M227" s="4"/>
      <c r="N227" s="63"/>
      <c r="O227" s="140"/>
      <c r="P227" s="522"/>
      <c r="Q227" s="6"/>
      <c r="R227" s="62"/>
      <c r="S227" s="62"/>
      <c r="T227" s="62"/>
      <c r="U227" s="62"/>
      <c r="V227" s="62"/>
      <c r="W227" s="62"/>
      <c r="X227" s="62"/>
      <c r="Y227" s="62"/>
    </row>
    <row r="228" spans="1:25" ht="15.75" customHeight="1">
      <c r="A228" s="85"/>
      <c r="B228" s="63"/>
      <c r="C228" s="81"/>
      <c r="D228" s="63"/>
      <c r="E228" s="63"/>
      <c r="F228" s="63"/>
      <c r="G228" s="63"/>
      <c r="H228" s="63"/>
      <c r="I228" s="4"/>
      <c r="J228" s="4"/>
      <c r="K228" s="4"/>
      <c r="L228" s="4"/>
      <c r="M228" s="4"/>
      <c r="N228" s="63"/>
      <c r="O228" s="140"/>
      <c r="P228" s="522"/>
      <c r="Q228" s="6"/>
      <c r="R228" s="62"/>
      <c r="S228" s="62"/>
      <c r="T228" s="62"/>
      <c r="U228" s="62"/>
      <c r="V228" s="62"/>
      <c r="W228" s="62"/>
      <c r="X228" s="62"/>
      <c r="Y228" s="62"/>
    </row>
    <row r="229" spans="1:25" ht="15.75" customHeight="1">
      <c r="A229" s="85"/>
      <c r="B229" s="63"/>
      <c r="C229" s="81"/>
      <c r="D229" s="63"/>
      <c r="E229" s="63"/>
      <c r="F229" s="63"/>
      <c r="G229" s="63"/>
      <c r="H229" s="63"/>
      <c r="I229" s="4"/>
      <c r="J229" s="4"/>
      <c r="K229" s="4"/>
      <c r="L229" s="4"/>
      <c r="M229" s="4"/>
      <c r="N229" s="63"/>
      <c r="O229" s="140"/>
      <c r="P229" s="522"/>
      <c r="Q229" s="6"/>
      <c r="R229" s="62"/>
      <c r="S229" s="62"/>
      <c r="T229" s="62"/>
      <c r="U229" s="62"/>
      <c r="V229" s="62"/>
      <c r="W229" s="62"/>
      <c r="X229" s="62"/>
      <c r="Y229" s="62"/>
    </row>
    <row r="230" spans="1:25" ht="15.75" customHeight="1">
      <c r="A230" s="85"/>
      <c r="B230" s="63"/>
      <c r="C230" s="81"/>
      <c r="D230" s="63"/>
      <c r="E230" s="63"/>
      <c r="F230" s="63"/>
      <c r="G230" s="63"/>
      <c r="H230" s="63"/>
      <c r="I230" s="4"/>
      <c r="J230" s="4"/>
      <c r="K230" s="4"/>
      <c r="L230" s="4"/>
      <c r="M230" s="4"/>
      <c r="N230" s="63"/>
      <c r="O230" s="140"/>
      <c r="P230" s="522"/>
      <c r="Q230" s="6"/>
      <c r="R230" s="62"/>
      <c r="S230" s="62"/>
      <c r="T230" s="62"/>
      <c r="U230" s="62"/>
      <c r="V230" s="62"/>
      <c r="W230" s="62"/>
      <c r="X230" s="62"/>
      <c r="Y230" s="62"/>
    </row>
    <row r="231" spans="1:25" ht="15.75" customHeight="1">
      <c r="A231" s="85"/>
      <c r="B231" s="63"/>
      <c r="C231" s="81"/>
      <c r="D231" s="63"/>
      <c r="E231" s="63"/>
      <c r="F231" s="63"/>
      <c r="G231" s="63"/>
      <c r="H231" s="63"/>
      <c r="I231" s="4"/>
      <c r="J231" s="4"/>
      <c r="K231" s="4"/>
      <c r="L231" s="4"/>
      <c r="M231" s="4"/>
      <c r="N231" s="63"/>
      <c r="O231" s="140"/>
      <c r="P231" s="522"/>
      <c r="Q231" s="6"/>
      <c r="R231" s="62"/>
      <c r="S231" s="62"/>
      <c r="T231" s="62"/>
      <c r="U231" s="62"/>
      <c r="V231" s="62"/>
      <c r="W231" s="62"/>
      <c r="X231" s="62"/>
      <c r="Y231" s="62"/>
    </row>
    <row r="232" spans="1:25" ht="15.75" customHeight="1">
      <c r="A232" s="85"/>
      <c r="B232" s="63"/>
      <c r="C232" s="81"/>
      <c r="D232" s="63"/>
      <c r="E232" s="63"/>
      <c r="F232" s="63"/>
      <c r="G232" s="63"/>
      <c r="H232" s="63"/>
      <c r="I232" s="4"/>
      <c r="J232" s="4"/>
      <c r="K232" s="4"/>
      <c r="L232" s="4"/>
      <c r="M232" s="4"/>
      <c r="N232" s="63"/>
      <c r="O232" s="140"/>
      <c r="P232" s="522"/>
      <c r="Q232" s="6"/>
      <c r="R232" s="62"/>
      <c r="S232" s="62"/>
      <c r="T232" s="62"/>
      <c r="U232" s="62"/>
      <c r="V232" s="62"/>
      <c r="W232" s="62"/>
      <c r="X232" s="62"/>
      <c r="Y232" s="62"/>
    </row>
    <row r="233" spans="1:25" ht="15.75" customHeight="1">
      <c r="A233" s="85"/>
      <c r="B233" s="63"/>
      <c r="C233" s="81"/>
      <c r="D233" s="63"/>
      <c r="E233" s="63"/>
      <c r="F233" s="63"/>
      <c r="G233" s="63"/>
      <c r="H233" s="63"/>
      <c r="I233" s="4"/>
      <c r="J233" s="4"/>
      <c r="K233" s="4"/>
      <c r="L233" s="4"/>
      <c r="M233" s="4"/>
      <c r="N233" s="63"/>
      <c r="O233" s="140"/>
      <c r="P233" s="522"/>
      <c r="Q233" s="6"/>
      <c r="R233" s="62"/>
      <c r="S233" s="62"/>
      <c r="T233" s="62"/>
      <c r="U233" s="62"/>
      <c r="V233" s="62"/>
      <c r="W233" s="62"/>
      <c r="X233" s="62"/>
      <c r="Y233" s="62"/>
    </row>
    <row r="234" spans="1:25" ht="15.75" customHeight="1">
      <c r="A234" s="85"/>
      <c r="B234" s="63"/>
      <c r="C234" s="81"/>
      <c r="D234" s="63"/>
      <c r="E234" s="63"/>
      <c r="F234" s="63"/>
      <c r="G234" s="63"/>
      <c r="H234" s="63"/>
      <c r="I234" s="4"/>
      <c r="J234" s="4"/>
      <c r="K234" s="4"/>
      <c r="L234" s="4"/>
      <c r="M234" s="4"/>
      <c r="N234" s="63"/>
      <c r="O234" s="140"/>
      <c r="P234" s="522"/>
      <c r="Q234" s="6"/>
      <c r="R234" s="62"/>
      <c r="S234" s="62"/>
      <c r="T234" s="62"/>
      <c r="U234" s="62"/>
      <c r="V234" s="62"/>
      <c r="W234" s="62"/>
      <c r="X234" s="62"/>
      <c r="Y234" s="62"/>
    </row>
    <row r="235" spans="1:25" ht="15.75" customHeight="1">
      <c r="A235" s="85"/>
      <c r="B235" s="63"/>
      <c r="C235" s="81"/>
      <c r="D235" s="63"/>
      <c r="E235" s="63"/>
      <c r="F235" s="63"/>
      <c r="G235" s="63"/>
      <c r="H235" s="63"/>
      <c r="I235" s="4"/>
      <c r="J235" s="4"/>
      <c r="K235" s="4"/>
      <c r="L235" s="4"/>
      <c r="M235" s="4"/>
      <c r="N235" s="63"/>
      <c r="O235" s="140"/>
      <c r="P235" s="522"/>
      <c r="Q235" s="6"/>
      <c r="R235" s="62"/>
      <c r="S235" s="62"/>
      <c r="T235" s="62"/>
      <c r="U235" s="62"/>
      <c r="V235" s="62"/>
      <c r="W235" s="62"/>
      <c r="X235" s="62"/>
      <c r="Y235" s="62"/>
    </row>
    <row r="236" spans="1:25" ht="15.75" customHeight="1">
      <c r="A236" s="85"/>
      <c r="B236" s="63"/>
      <c r="C236" s="81"/>
      <c r="D236" s="63"/>
      <c r="E236" s="63"/>
      <c r="F236" s="63"/>
      <c r="G236" s="63"/>
      <c r="H236" s="63"/>
      <c r="I236" s="4"/>
      <c r="J236" s="4"/>
      <c r="K236" s="4"/>
      <c r="L236" s="4"/>
      <c r="M236" s="4"/>
      <c r="N236" s="63"/>
      <c r="O236" s="140"/>
      <c r="P236" s="522"/>
      <c r="Q236" s="6"/>
      <c r="R236" s="62"/>
      <c r="S236" s="62"/>
      <c r="T236" s="62"/>
      <c r="U236" s="62"/>
      <c r="V236" s="62"/>
      <c r="W236" s="62"/>
      <c r="X236" s="62"/>
      <c r="Y236" s="62"/>
    </row>
    <row r="237" spans="1:25" ht="15.75" customHeight="1">
      <c r="A237" s="85"/>
      <c r="B237" s="63"/>
      <c r="C237" s="81"/>
      <c r="D237" s="63"/>
      <c r="E237" s="63"/>
      <c r="F237" s="63"/>
      <c r="G237" s="63"/>
      <c r="H237" s="63"/>
      <c r="I237" s="4"/>
      <c r="J237" s="4"/>
      <c r="K237" s="4"/>
      <c r="L237" s="4"/>
      <c r="M237" s="4"/>
      <c r="N237" s="63"/>
      <c r="O237" s="140"/>
      <c r="P237" s="522"/>
      <c r="Q237" s="6"/>
      <c r="R237" s="62"/>
      <c r="S237" s="62"/>
      <c r="T237" s="62"/>
      <c r="U237" s="62"/>
      <c r="V237" s="62"/>
      <c r="W237" s="62"/>
      <c r="X237" s="62"/>
      <c r="Y237" s="62"/>
    </row>
    <row r="238" spans="1:25" ht="15.75" customHeight="1">
      <c r="A238" s="85"/>
      <c r="B238" s="63"/>
      <c r="C238" s="81"/>
      <c r="D238" s="63"/>
      <c r="E238" s="63"/>
      <c r="F238" s="63"/>
      <c r="G238" s="63"/>
      <c r="H238" s="63"/>
      <c r="I238" s="4"/>
      <c r="J238" s="4"/>
      <c r="K238" s="4"/>
      <c r="L238" s="4"/>
      <c r="M238" s="4"/>
      <c r="N238" s="63"/>
      <c r="O238" s="140"/>
      <c r="P238" s="522"/>
      <c r="Q238" s="6"/>
      <c r="R238" s="62"/>
      <c r="S238" s="62"/>
      <c r="T238" s="62"/>
      <c r="U238" s="62"/>
      <c r="V238" s="62"/>
      <c r="W238" s="62"/>
      <c r="X238" s="62"/>
      <c r="Y238" s="62"/>
    </row>
    <row r="239" spans="1:25" ht="15.75" customHeight="1">
      <c r="A239" s="85"/>
      <c r="B239" s="63"/>
      <c r="C239" s="81"/>
      <c r="D239" s="63"/>
      <c r="E239" s="63"/>
      <c r="F239" s="63"/>
      <c r="G239" s="63"/>
      <c r="H239" s="63"/>
      <c r="I239" s="4"/>
      <c r="J239" s="4"/>
      <c r="K239" s="4"/>
      <c r="L239" s="4"/>
      <c r="M239" s="4"/>
      <c r="N239" s="63"/>
      <c r="O239" s="140"/>
      <c r="P239" s="522"/>
      <c r="Q239" s="6"/>
      <c r="R239" s="62"/>
      <c r="S239" s="62"/>
      <c r="T239" s="62"/>
      <c r="U239" s="62"/>
      <c r="V239" s="62"/>
      <c r="W239" s="62"/>
      <c r="X239" s="62"/>
      <c r="Y239" s="62"/>
    </row>
    <row r="240" spans="1:25" ht="15.75" customHeight="1">
      <c r="A240" s="85"/>
      <c r="B240" s="63"/>
      <c r="C240" s="81"/>
      <c r="D240" s="63"/>
      <c r="E240" s="63"/>
      <c r="F240" s="63"/>
      <c r="G240" s="63"/>
      <c r="H240" s="63"/>
      <c r="I240" s="4"/>
      <c r="J240" s="4"/>
      <c r="K240" s="4"/>
      <c r="L240" s="4"/>
      <c r="M240" s="4"/>
      <c r="N240" s="63"/>
      <c r="O240" s="140"/>
      <c r="P240" s="522"/>
      <c r="Q240" s="6"/>
      <c r="R240" s="62"/>
      <c r="S240" s="62"/>
      <c r="T240" s="62"/>
      <c r="U240" s="62"/>
      <c r="V240" s="62"/>
      <c r="W240" s="62"/>
      <c r="X240" s="62"/>
      <c r="Y240" s="62"/>
    </row>
    <row r="241" spans="1:25" ht="15.75" customHeight="1">
      <c r="A241" s="85"/>
      <c r="B241" s="63"/>
      <c r="C241" s="81"/>
      <c r="D241" s="63"/>
      <c r="E241" s="63"/>
      <c r="F241" s="63"/>
      <c r="G241" s="63"/>
      <c r="H241" s="63"/>
      <c r="I241" s="4"/>
      <c r="J241" s="4"/>
      <c r="K241" s="4"/>
      <c r="L241" s="4"/>
      <c r="M241" s="4"/>
      <c r="N241" s="63"/>
      <c r="O241" s="140"/>
      <c r="P241" s="522"/>
      <c r="Q241" s="6"/>
      <c r="R241" s="62"/>
      <c r="S241" s="62"/>
      <c r="T241" s="62"/>
      <c r="U241" s="62"/>
      <c r="V241" s="62"/>
      <c r="W241" s="62"/>
      <c r="X241" s="62"/>
      <c r="Y241" s="62"/>
    </row>
    <row r="242" spans="1:25" ht="15.75" customHeight="1">
      <c r="A242" s="85"/>
      <c r="B242" s="63"/>
      <c r="C242" s="81"/>
      <c r="D242" s="63"/>
      <c r="E242" s="63"/>
      <c r="F242" s="63"/>
      <c r="G242" s="63"/>
      <c r="H242" s="63"/>
      <c r="I242" s="4"/>
      <c r="J242" s="4"/>
      <c r="K242" s="4"/>
      <c r="L242" s="4"/>
      <c r="M242" s="4"/>
      <c r="N242" s="63"/>
      <c r="O242" s="140"/>
      <c r="P242" s="522"/>
      <c r="Q242" s="6"/>
      <c r="R242" s="62"/>
      <c r="S242" s="62"/>
      <c r="T242" s="62"/>
      <c r="U242" s="62"/>
      <c r="V242" s="62"/>
      <c r="W242" s="62"/>
      <c r="X242" s="62"/>
      <c r="Y242" s="62"/>
    </row>
    <row r="243" spans="1:25" ht="15.75" customHeight="1">
      <c r="A243" s="85"/>
      <c r="B243" s="63"/>
      <c r="C243" s="81"/>
      <c r="D243" s="63"/>
      <c r="E243" s="63"/>
      <c r="F243" s="63"/>
      <c r="G243" s="63"/>
      <c r="H243" s="63"/>
      <c r="I243" s="4"/>
      <c r="J243" s="4"/>
      <c r="K243" s="4"/>
      <c r="L243" s="4"/>
      <c r="M243" s="4"/>
      <c r="N243" s="63"/>
      <c r="O243" s="140"/>
      <c r="P243" s="522"/>
      <c r="Q243" s="6"/>
      <c r="R243" s="62"/>
      <c r="S243" s="62"/>
      <c r="T243" s="62"/>
      <c r="U243" s="62"/>
      <c r="V243" s="62"/>
      <c r="W243" s="62"/>
      <c r="X243" s="62"/>
      <c r="Y243" s="62"/>
    </row>
    <row r="244" spans="1:25" ht="15.75" customHeight="1">
      <c r="A244" s="85"/>
      <c r="B244" s="63"/>
      <c r="C244" s="81"/>
      <c r="D244" s="63"/>
      <c r="E244" s="63"/>
      <c r="F244" s="63"/>
      <c r="G244" s="63"/>
      <c r="H244" s="63"/>
      <c r="I244" s="4"/>
      <c r="J244" s="4"/>
      <c r="K244" s="4"/>
      <c r="L244" s="4"/>
      <c r="M244" s="4"/>
      <c r="N244" s="63"/>
      <c r="O244" s="140"/>
      <c r="P244" s="522"/>
      <c r="Q244" s="6"/>
      <c r="R244" s="62"/>
      <c r="S244" s="62"/>
      <c r="T244" s="62"/>
      <c r="U244" s="62"/>
      <c r="V244" s="62"/>
      <c r="W244" s="62"/>
      <c r="X244" s="62"/>
      <c r="Y244" s="62"/>
    </row>
    <row r="245" spans="1:25" ht="15.75" customHeight="1">
      <c r="A245" s="85"/>
      <c r="B245" s="63"/>
      <c r="C245" s="81"/>
      <c r="D245" s="63"/>
      <c r="E245" s="63"/>
      <c r="F245" s="63"/>
      <c r="G245" s="63"/>
      <c r="H245" s="63"/>
      <c r="I245" s="4"/>
      <c r="J245" s="4"/>
      <c r="K245" s="4"/>
      <c r="L245" s="4"/>
      <c r="M245" s="4"/>
      <c r="N245" s="63"/>
      <c r="O245" s="140"/>
      <c r="P245" s="522"/>
      <c r="Q245" s="6"/>
      <c r="R245" s="62"/>
      <c r="S245" s="62"/>
      <c r="T245" s="62"/>
      <c r="U245" s="62"/>
      <c r="V245" s="62"/>
      <c r="W245" s="62"/>
      <c r="X245" s="62"/>
      <c r="Y245" s="62"/>
    </row>
    <row r="246" spans="1:25" ht="15.75" customHeight="1">
      <c r="A246" s="85"/>
      <c r="B246" s="63"/>
      <c r="C246" s="81"/>
      <c r="D246" s="63"/>
      <c r="E246" s="63"/>
      <c r="F246" s="63"/>
      <c r="G246" s="63"/>
      <c r="H246" s="63"/>
      <c r="I246" s="4"/>
      <c r="J246" s="4"/>
      <c r="K246" s="4"/>
      <c r="L246" s="4"/>
      <c r="M246" s="4"/>
      <c r="N246" s="63"/>
      <c r="O246" s="140"/>
      <c r="P246" s="522"/>
      <c r="Q246" s="6"/>
      <c r="R246" s="62"/>
      <c r="S246" s="62"/>
      <c r="T246" s="62"/>
      <c r="U246" s="62"/>
      <c r="V246" s="62"/>
      <c r="W246" s="62"/>
      <c r="X246" s="62"/>
      <c r="Y246" s="62"/>
    </row>
    <row r="247" spans="1:25" ht="15.75" customHeight="1">
      <c r="A247" s="85"/>
      <c r="B247" s="63"/>
      <c r="C247" s="81"/>
      <c r="D247" s="63"/>
      <c r="E247" s="63"/>
      <c r="F247" s="63"/>
      <c r="G247" s="63"/>
      <c r="H247" s="63"/>
      <c r="I247" s="4"/>
      <c r="J247" s="4"/>
      <c r="K247" s="4"/>
      <c r="L247" s="4"/>
      <c r="M247" s="4"/>
      <c r="N247" s="63"/>
      <c r="O247" s="140"/>
      <c r="P247" s="522"/>
      <c r="Q247" s="6"/>
      <c r="R247" s="62"/>
      <c r="S247" s="62"/>
      <c r="T247" s="62"/>
      <c r="U247" s="62"/>
      <c r="V247" s="62"/>
      <c r="W247" s="62"/>
      <c r="X247" s="62"/>
      <c r="Y247" s="62"/>
    </row>
    <row r="248" spans="1:25" ht="15.75" customHeight="1">
      <c r="A248" s="85"/>
      <c r="B248" s="63"/>
      <c r="C248" s="81"/>
      <c r="D248" s="63"/>
      <c r="E248" s="63"/>
      <c r="F248" s="63"/>
      <c r="G248" s="63"/>
      <c r="H248" s="63"/>
      <c r="I248" s="4"/>
      <c r="J248" s="4"/>
      <c r="K248" s="4"/>
      <c r="L248" s="4"/>
      <c r="M248" s="4"/>
      <c r="N248" s="63"/>
      <c r="O248" s="140"/>
      <c r="P248" s="522"/>
      <c r="Q248" s="6"/>
      <c r="R248" s="62"/>
      <c r="S248" s="62"/>
      <c r="T248" s="62"/>
      <c r="U248" s="62"/>
      <c r="V248" s="62"/>
      <c r="W248" s="62"/>
      <c r="X248" s="62"/>
      <c r="Y248" s="62"/>
    </row>
    <row r="249" spans="1:25" ht="15.75" customHeight="1">
      <c r="A249" s="85"/>
      <c r="B249" s="63"/>
      <c r="C249" s="81"/>
      <c r="D249" s="63"/>
      <c r="E249" s="63"/>
      <c r="F249" s="63"/>
      <c r="G249" s="63"/>
      <c r="H249" s="63"/>
      <c r="I249" s="4"/>
      <c r="J249" s="4"/>
      <c r="K249" s="4"/>
      <c r="L249" s="4"/>
      <c r="M249" s="4"/>
      <c r="N249" s="63"/>
      <c r="O249" s="140"/>
      <c r="P249" s="522"/>
      <c r="Q249" s="6"/>
      <c r="R249" s="62"/>
      <c r="S249" s="62"/>
      <c r="T249" s="62"/>
      <c r="U249" s="62"/>
      <c r="V249" s="62"/>
      <c r="W249" s="62"/>
      <c r="X249" s="62"/>
      <c r="Y249" s="62"/>
    </row>
    <row r="250" spans="1:25" ht="15.75" customHeight="1">
      <c r="A250" s="85"/>
      <c r="B250" s="63"/>
      <c r="C250" s="81"/>
      <c r="D250" s="63"/>
      <c r="E250" s="63"/>
      <c r="F250" s="63"/>
      <c r="G250" s="63"/>
      <c r="H250" s="63"/>
      <c r="I250" s="4"/>
      <c r="J250" s="4"/>
      <c r="K250" s="4"/>
      <c r="L250" s="4"/>
      <c r="M250" s="4"/>
      <c r="N250" s="63"/>
      <c r="O250" s="140"/>
      <c r="P250" s="522"/>
      <c r="Q250" s="6"/>
      <c r="R250" s="62"/>
      <c r="S250" s="62"/>
      <c r="T250" s="62"/>
      <c r="U250" s="62"/>
      <c r="V250" s="62"/>
      <c r="W250" s="62"/>
      <c r="X250" s="62"/>
      <c r="Y250" s="62"/>
    </row>
    <row r="251" spans="1:25" ht="15.75" customHeight="1">
      <c r="A251" s="85"/>
      <c r="B251" s="63"/>
      <c r="C251" s="81"/>
      <c r="D251" s="63"/>
      <c r="E251" s="63"/>
      <c r="F251" s="63"/>
      <c r="G251" s="63"/>
      <c r="H251" s="63"/>
      <c r="I251" s="4"/>
      <c r="J251" s="4"/>
      <c r="K251" s="4"/>
      <c r="L251" s="4"/>
      <c r="M251" s="4"/>
      <c r="N251" s="63"/>
      <c r="O251" s="140"/>
      <c r="P251" s="522"/>
      <c r="Q251" s="6"/>
      <c r="R251" s="62"/>
      <c r="S251" s="62"/>
      <c r="T251" s="62"/>
      <c r="U251" s="62"/>
      <c r="V251" s="62"/>
      <c r="W251" s="62"/>
      <c r="X251" s="62"/>
      <c r="Y251" s="62"/>
    </row>
    <row r="252" spans="1:25" ht="15.75" customHeight="1">
      <c r="A252" s="85"/>
      <c r="B252" s="63"/>
      <c r="C252" s="81"/>
      <c r="D252" s="63"/>
      <c r="E252" s="63"/>
      <c r="F252" s="63"/>
      <c r="G252" s="63"/>
      <c r="H252" s="63"/>
      <c r="I252" s="4"/>
      <c r="J252" s="4"/>
      <c r="K252" s="4"/>
      <c r="L252" s="4"/>
      <c r="M252" s="4"/>
      <c r="N252" s="63"/>
      <c r="O252" s="140"/>
      <c r="P252" s="522"/>
      <c r="Q252" s="6"/>
      <c r="R252" s="62"/>
      <c r="S252" s="62"/>
      <c r="T252" s="62"/>
      <c r="U252" s="62"/>
      <c r="V252" s="62"/>
      <c r="W252" s="62"/>
      <c r="X252" s="62"/>
      <c r="Y252" s="62"/>
    </row>
    <row r="253" spans="1:25" ht="15.75" customHeight="1">
      <c r="A253" s="85"/>
      <c r="B253" s="63"/>
      <c r="C253" s="81"/>
      <c r="D253" s="63"/>
      <c r="E253" s="63"/>
      <c r="F253" s="63"/>
      <c r="G253" s="63"/>
      <c r="H253" s="63"/>
      <c r="I253" s="4"/>
      <c r="J253" s="4"/>
      <c r="K253" s="4"/>
      <c r="L253" s="4"/>
      <c r="M253" s="4"/>
      <c r="N253" s="63"/>
      <c r="O253" s="140"/>
      <c r="P253" s="522"/>
      <c r="Q253" s="6"/>
      <c r="R253" s="62"/>
      <c r="S253" s="62"/>
      <c r="T253" s="62"/>
      <c r="U253" s="62"/>
      <c r="V253" s="62"/>
      <c r="W253" s="62"/>
      <c r="X253" s="62"/>
      <c r="Y253" s="62"/>
    </row>
    <row r="254" spans="1:25" ht="15.75" customHeight="1">
      <c r="A254" s="85"/>
      <c r="B254" s="63"/>
      <c r="C254" s="81"/>
      <c r="D254" s="63"/>
      <c r="E254" s="63"/>
      <c r="F254" s="63"/>
      <c r="G254" s="63"/>
      <c r="H254" s="63"/>
      <c r="I254" s="4"/>
      <c r="J254" s="4"/>
      <c r="K254" s="4"/>
      <c r="L254" s="4"/>
      <c r="M254" s="4"/>
      <c r="N254" s="63"/>
      <c r="O254" s="140"/>
      <c r="P254" s="522"/>
      <c r="Q254" s="6"/>
      <c r="R254" s="62"/>
      <c r="S254" s="62"/>
      <c r="T254" s="62"/>
      <c r="U254" s="62"/>
      <c r="V254" s="62"/>
      <c r="W254" s="62"/>
      <c r="X254" s="62"/>
      <c r="Y254" s="62"/>
    </row>
    <row r="255" spans="1:25" ht="15.75" customHeight="1">
      <c r="A255" s="85"/>
      <c r="B255" s="63"/>
      <c r="C255" s="81"/>
      <c r="D255" s="63"/>
      <c r="E255" s="63"/>
      <c r="F255" s="63"/>
      <c r="G255" s="63"/>
      <c r="H255" s="63"/>
      <c r="I255" s="4"/>
      <c r="J255" s="4"/>
      <c r="K255" s="4"/>
      <c r="L255" s="4"/>
      <c r="M255" s="4"/>
      <c r="N255" s="63"/>
      <c r="O255" s="140"/>
      <c r="P255" s="522"/>
      <c r="Q255" s="6"/>
      <c r="R255" s="62"/>
      <c r="S255" s="62"/>
      <c r="T255" s="62"/>
      <c r="U255" s="62"/>
      <c r="V255" s="62"/>
      <c r="W255" s="62"/>
      <c r="X255" s="62"/>
      <c r="Y255" s="62"/>
    </row>
    <row r="256" spans="1:25" ht="15.75" customHeight="1">
      <c r="A256" s="85"/>
      <c r="B256" s="63"/>
      <c r="C256" s="81"/>
      <c r="D256" s="63"/>
      <c r="E256" s="63"/>
      <c r="F256" s="63"/>
      <c r="G256" s="63"/>
      <c r="H256" s="63"/>
      <c r="I256" s="4"/>
      <c r="J256" s="4"/>
      <c r="K256" s="4"/>
      <c r="L256" s="4"/>
      <c r="M256" s="4"/>
      <c r="N256" s="63"/>
      <c r="O256" s="140"/>
      <c r="P256" s="522"/>
      <c r="Q256" s="6"/>
      <c r="R256" s="62"/>
      <c r="S256" s="62"/>
      <c r="T256" s="62"/>
      <c r="U256" s="62"/>
      <c r="V256" s="62"/>
      <c r="W256" s="62"/>
      <c r="X256" s="62"/>
      <c r="Y256" s="62"/>
    </row>
    <row r="257" spans="1:25" ht="15.75" customHeight="1">
      <c r="A257" s="85"/>
      <c r="B257" s="63"/>
      <c r="C257" s="81"/>
      <c r="D257" s="63"/>
      <c r="E257" s="63"/>
      <c r="F257" s="63"/>
      <c r="G257" s="63"/>
      <c r="H257" s="63"/>
      <c r="I257" s="4"/>
      <c r="J257" s="4"/>
      <c r="K257" s="4"/>
      <c r="L257" s="4"/>
      <c r="M257" s="4"/>
      <c r="N257" s="63"/>
      <c r="O257" s="140"/>
      <c r="P257" s="522"/>
      <c r="Q257" s="6"/>
      <c r="R257" s="62"/>
      <c r="S257" s="62"/>
      <c r="T257" s="62"/>
      <c r="U257" s="62"/>
      <c r="V257" s="62"/>
      <c r="W257" s="62"/>
      <c r="X257" s="62"/>
      <c r="Y257" s="62"/>
    </row>
    <row r="258" spans="1:25" ht="15.75" customHeight="1">
      <c r="A258" s="85"/>
      <c r="B258" s="63"/>
      <c r="C258" s="81"/>
      <c r="D258" s="63"/>
      <c r="E258" s="63"/>
      <c r="F258" s="63"/>
      <c r="G258" s="63"/>
      <c r="H258" s="63"/>
      <c r="I258" s="4"/>
      <c r="J258" s="4"/>
      <c r="K258" s="4"/>
      <c r="L258" s="4"/>
      <c r="M258" s="4"/>
      <c r="N258" s="63"/>
      <c r="O258" s="140"/>
      <c r="P258" s="522"/>
      <c r="Q258" s="6"/>
      <c r="R258" s="62"/>
      <c r="S258" s="62"/>
      <c r="T258" s="62"/>
      <c r="U258" s="62"/>
      <c r="V258" s="62"/>
      <c r="W258" s="62"/>
      <c r="X258" s="62"/>
      <c r="Y258" s="62"/>
    </row>
    <row r="259" spans="1:25" ht="15.75" customHeight="1">
      <c r="A259" s="85"/>
      <c r="B259" s="63"/>
      <c r="C259" s="81"/>
      <c r="D259" s="63"/>
      <c r="E259" s="63"/>
      <c r="F259" s="63"/>
      <c r="G259" s="63"/>
      <c r="H259" s="63"/>
      <c r="I259" s="4"/>
      <c r="J259" s="4"/>
      <c r="K259" s="4"/>
      <c r="L259" s="4"/>
      <c r="M259" s="4"/>
      <c r="N259" s="63"/>
      <c r="O259" s="140"/>
      <c r="P259" s="522"/>
      <c r="Q259" s="6"/>
      <c r="R259" s="62"/>
      <c r="S259" s="62"/>
      <c r="T259" s="62"/>
      <c r="U259" s="62"/>
      <c r="V259" s="62"/>
      <c r="W259" s="62"/>
      <c r="X259" s="62"/>
      <c r="Y259" s="62"/>
    </row>
    <row r="260" spans="1:25" ht="15.75" customHeight="1">
      <c r="A260" s="85"/>
      <c r="B260" s="63"/>
      <c r="C260" s="81"/>
      <c r="D260" s="63"/>
      <c r="E260" s="63"/>
      <c r="F260" s="63"/>
      <c r="G260" s="63"/>
      <c r="H260" s="63"/>
      <c r="I260" s="4"/>
      <c r="J260" s="4"/>
      <c r="K260" s="4"/>
      <c r="L260" s="4"/>
      <c r="M260" s="4"/>
      <c r="N260" s="63"/>
      <c r="O260" s="140"/>
      <c r="P260" s="522"/>
      <c r="Q260" s="6"/>
      <c r="R260" s="62"/>
      <c r="S260" s="62"/>
      <c r="T260" s="62"/>
      <c r="U260" s="62"/>
      <c r="V260" s="62"/>
      <c r="W260" s="62"/>
      <c r="X260" s="62"/>
      <c r="Y260" s="62"/>
    </row>
    <row r="261" spans="1:25" ht="15.75" customHeight="1">
      <c r="A261" s="85"/>
      <c r="B261" s="63"/>
      <c r="C261" s="81"/>
      <c r="D261" s="63"/>
      <c r="E261" s="63"/>
      <c r="F261" s="63"/>
      <c r="G261" s="63"/>
      <c r="H261" s="63"/>
      <c r="I261" s="4"/>
      <c r="J261" s="4"/>
      <c r="K261" s="4"/>
      <c r="L261" s="4"/>
      <c r="M261" s="4"/>
      <c r="N261" s="63"/>
      <c r="O261" s="140"/>
      <c r="P261" s="522"/>
      <c r="Q261" s="6"/>
      <c r="R261" s="62"/>
      <c r="S261" s="62"/>
      <c r="T261" s="62"/>
      <c r="U261" s="62"/>
      <c r="V261" s="62"/>
      <c r="W261" s="62"/>
      <c r="X261" s="62"/>
      <c r="Y261" s="62"/>
    </row>
    <row r="262" spans="1:25" ht="15.75" customHeight="1">
      <c r="A262" s="85"/>
      <c r="B262" s="63"/>
      <c r="C262" s="81"/>
      <c r="D262" s="63"/>
      <c r="E262" s="63"/>
      <c r="F262" s="63"/>
      <c r="G262" s="63"/>
      <c r="H262" s="63"/>
      <c r="I262" s="4"/>
      <c r="J262" s="4"/>
      <c r="K262" s="4"/>
      <c r="L262" s="4"/>
      <c r="M262" s="4"/>
      <c r="N262" s="63"/>
      <c r="O262" s="140"/>
      <c r="P262" s="522"/>
      <c r="Q262" s="6"/>
      <c r="R262" s="62"/>
      <c r="S262" s="62"/>
      <c r="T262" s="62"/>
      <c r="U262" s="62"/>
      <c r="V262" s="62"/>
      <c r="W262" s="62"/>
      <c r="X262" s="62"/>
      <c r="Y262" s="62"/>
    </row>
    <row r="263" spans="1:25" ht="15.75" customHeight="1">
      <c r="A263" s="85"/>
      <c r="B263" s="63"/>
      <c r="C263" s="81"/>
      <c r="D263" s="63"/>
      <c r="E263" s="63"/>
      <c r="F263" s="63"/>
      <c r="G263" s="63"/>
      <c r="H263" s="63"/>
      <c r="I263" s="4"/>
      <c r="J263" s="4"/>
      <c r="K263" s="4"/>
      <c r="L263" s="4"/>
      <c r="M263" s="4"/>
      <c r="N263" s="63"/>
      <c r="O263" s="140"/>
      <c r="P263" s="522"/>
      <c r="Q263" s="6"/>
      <c r="R263" s="62"/>
      <c r="S263" s="62"/>
      <c r="T263" s="62"/>
      <c r="U263" s="62"/>
      <c r="V263" s="62"/>
      <c r="W263" s="62"/>
      <c r="X263" s="62"/>
      <c r="Y263" s="62"/>
    </row>
    <row r="264" spans="1:25" ht="15.75" customHeight="1">
      <c r="A264" s="85"/>
      <c r="B264" s="63"/>
      <c r="C264" s="81"/>
      <c r="D264" s="63"/>
      <c r="E264" s="63"/>
      <c r="F264" s="63"/>
      <c r="G264" s="63"/>
      <c r="H264" s="63"/>
      <c r="I264" s="4"/>
      <c r="J264" s="4"/>
      <c r="K264" s="4"/>
      <c r="L264" s="4"/>
      <c r="M264" s="4"/>
      <c r="N264" s="63"/>
      <c r="O264" s="140"/>
      <c r="P264" s="522"/>
      <c r="Q264" s="6"/>
      <c r="R264" s="62"/>
      <c r="S264" s="62"/>
      <c r="T264" s="62"/>
      <c r="U264" s="62"/>
      <c r="V264" s="62"/>
      <c r="W264" s="62"/>
      <c r="X264" s="62"/>
      <c r="Y264" s="62"/>
    </row>
    <row r="265" spans="1:25" ht="15.75" customHeight="1">
      <c r="A265" s="85"/>
      <c r="B265" s="63"/>
      <c r="C265" s="81"/>
      <c r="D265" s="63"/>
      <c r="E265" s="63"/>
      <c r="F265" s="63"/>
      <c r="G265" s="63"/>
      <c r="H265" s="63"/>
      <c r="I265" s="4"/>
      <c r="J265" s="4"/>
      <c r="K265" s="4"/>
      <c r="L265" s="4"/>
      <c r="M265" s="4"/>
      <c r="N265" s="63"/>
      <c r="O265" s="140"/>
      <c r="P265" s="522"/>
      <c r="Q265" s="6"/>
      <c r="R265" s="62"/>
      <c r="S265" s="62"/>
      <c r="T265" s="62"/>
      <c r="U265" s="62"/>
      <c r="V265" s="62"/>
      <c r="W265" s="62"/>
      <c r="X265" s="62"/>
      <c r="Y265" s="62"/>
    </row>
    <row r="266" spans="1:25" ht="15.75" customHeight="1">
      <c r="A266" s="85"/>
      <c r="B266" s="63"/>
      <c r="C266" s="81"/>
      <c r="D266" s="63"/>
      <c r="E266" s="63"/>
      <c r="F266" s="63"/>
      <c r="G266" s="63"/>
      <c r="H266" s="63"/>
      <c r="I266" s="4"/>
      <c r="J266" s="4"/>
      <c r="K266" s="4"/>
      <c r="L266" s="4"/>
      <c r="M266" s="4"/>
      <c r="N266" s="63"/>
      <c r="O266" s="140"/>
      <c r="P266" s="522"/>
      <c r="Q266" s="6"/>
      <c r="R266" s="62"/>
      <c r="S266" s="62"/>
      <c r="T266" s="62"/>
      <c r="U266" s="62"/>
      <c r="V266" s="62"/>
      <c r="W266" s="62"/>
      <c r="X266" s="62"/>
      <c r="Y266" s="62"/>
    </row>
    <row r="267" spans="1:25" ht="15.75" customHeight="1">
      <c r="A267" s="85"/>
      <c r="B267" s="63"/>
      <c r="C267" s="81"/>
      <c r="D267" s="63"/>
      <c r="E267" s="63"/>
      <c r="F267" s="63"/>
      <c r="G267" s="63"/>
      <c r="H267" s="63"/>
      <c r="I267" s="4"/>
      <c r="J267" s="4"/>
      <c r="K267" s="4"/>
      <c r="L267" s="4"/>
      <c r="M267" s="4"/>
      <c r="N267" s="63"/>
      <c r="O267" s="140"/>
      <c r="P267" s="522"/>
      <c r="Q267" s="6"/>
      <c r="R267" s="62"/>
      <c r="S267" s="62"/>
      <c r="T267" s="62"/>
      <c r="U267" s="62"/>
      <c r="V267" s="62"/>
      <c r="W267" s="62"/>
      <c r="X267" s="62"/>
      <c r="Y267" s="62"/>
    </row>
    <row r="268" spans="1:25" ht="15.75" customHeight="1">
      <c r="A268" s="85"/>
      <c r="B268" s="63"/>
      <c r="C268" s="81"/>
      <c r="D268" s="63"/>
      <c r="E268" s="63"/>
      <c r="F268" s="63"/>
      <c r="G268" s="63"/>
      <c r="H268" s="63"/>
      <c r="I268" s="4"/>
      <c r="J268" s="4"/>
      <c r="K268" s="4"/>
      <c r="L268" s="4"/>
      <c r="M268" s="4"/>
      <c r="N268" s="63"/>
      <c r="O268" s="140"/>
      <c r="P268" s="522"/>
      <c r="Q268" s="6"/>
      <c r="R268" s="62"/>
      <c r="S268" s="62"/>
      <c r="T268" s="62"/>
      <c r="U268" s="62"/>
      <c r="V268" s="62"/>
      <c r="W268" s="62"/>
      <c r="X268" s="62"/>
      <c r="Y268" s="62"/>
    </row>
    <row r="269" spans="1:25" ht="15.75" customHeight="1">
      <c r="A269" s="85"/>
      <c r="B269" s="63"/>
      <c r="C269" s="81"/>
      <c r="D269" s="63"/>
      <c r="E269" s="63"/>
      <c r="F269" s="63"/>
      <c r="G269" s="63"/>
      <c r="H269" s="63"/>
      <c r="I269" s="4"/>
      <c r="J269" s="4"/>
      <c r="K269" s="4"/>
      <c r="L269" s="4"/>
      <c r="M269" s="4"/>
      <c r="N269" s="63"/>
      <c r="O269" s="140"/>
      <c r="P269" s="522"/>
      <c r="Q269" s="6"/>
      <c r="R269" s="62"/>
      <c r="S269" s="62"/>
      <c r="T269" s="62"/>
      <c r="U269" s="62"/>
      <c r="V269" s="62"/>
      <c r="W269" s="62"/>
      <c r="X269" s="62"/>
      <c r="Y269" s="62"/>
    </row>
    <row r="270" spans="1:25" ht="15.75" customHeight="1">
      <c r="A270" s="85"/>
      <c r="B270" s="63"/>
      <c r="C270" s="81"/>
      <c r="D270" s="63"/>
      <c r="E270" s="63"/>
      <c r="F270" s="63"/>
      <c r="G270" s="63"/>
      <c r="H270" s="63"/>
      <c r="I270" s="4"/>
      <c r="J270" s="4"/>
      <c r="K270" s="4"/>
      <c r="L270" s="4"/>
      <c r="M270" s="4"/>
      <c r="N270" s="63"/>
      <c r="O270" s="140"/>
      <c r="P270" s="522"/>
      <c r="Q270" s="6"/>
      <c r="R270" s="62"/>
      <c r="S270" s="62"/>
      <c r="T270" s="62"/>
      <c r="U270" s="62"/>
      <c r="V270" s="62"/>
      <c r="W270" s="62"/>
      <c r="X270" s="62"/>
      <c r="Y270" s="62"/>
    </row>
    <row r="271" spans="1:25" ht="15.75" customHeight="1">
      <c r="A271" s="85"/>
      <c r="B271" s="63"/>
      <c r="C271" s="81"/>
      <c r="D271" s="63"/>
      <c r="E271" s="63"/>
      <c r="F271" s="63"/>
      <c r="G271" s="63"/>
      <c r="H271" s="63"/>
      <c r="I271" s="4"/>
      <c r="J271" s="4"/>
      <c r="K271" s="4"/>
      <c r="L271" s="4"/>
      <c r="M271" s="4"/>
      <c r="N271" s="63"/>
      <c r="O271" s="140"/>
      <c r="P271" s="522"/>
      <c r="Q271" s="6"/>
      <c r="R271" s="62"/>
      <c r="S271" s="62"/>
      <c r="T271" s="62"/>
      <c r="U271" s="62"/>
      <c r="V271" s="62"/>
      <c r="W271" s="62"/>
      <c r="X271" s="62"/>
      <c r="Y271" s="62"/>
    </row>
    <row r="272" spans="1:25" ht="15.75" customHeight="1">
      <c r="A272" s="85"/>
      <c r="B272" s="63"/>
      <c r="C272" s="81"/>
      <c r="D272" s="63"/>
      <c r="E272" s="63"/>
      <c r="F272" s="63"/>
      <c r="G272" s="63"/>
      <c r="H272" s="63"/>
      <c r="I272" s="4"/>
      <c r="J272" s="4"/>
      <c r="K272" s="4"/>
      <c r="L272" s="4"/>
      <c r="M272" s="4"/>
      <c r="N272" s="63"/>
      <c r="O272" s="140"/>
      <c r="P272" s="522"/>
      <c r="Q272" s="6"/>
      <c r="R272" s="62"/>
      <c r="S272" s="62"/>
      <c r="T272" s="62"/>
      <c r="U272" s="62"/>
      <c r="V272" s="62"/>
      <c r="W272" s="62"/>
      <c r="X272" s="62"/>
      <c r="Y272" s="62"/>
    </row>
    <row r="273" spans="1:25" ht="15.75" customHeight="1">
      <c r="A273" s="85"/>
      <c r="B273" s="63"/>
      <c r="C273" s="81"/>
      <c r="D273" s="63"/>
      <c r="E273" s="63"/>
      <c r="F273" s="63"/>
      <c r="G273" s="63"/>
      <c r="H273" s="63"/>
      <c r="I273" s="4"/>
      <c r="J273" s="4"/>
      <c r="K273" s="4"/>
      <c r="L273" s="4"/>
      <c r="M273" s="4"/>
      <c r="N273" s="63"/>
      <c r="O273" s="140"/>
      <c r="P273" s="522"/>
      <c r="Q273" s="6"/>
      <c r="R273" s="62"/>
      <c r="S273" s="62"/>
      <c r="T273" s="62"/>
      <c r="U273" s="62"/>
      <c r="V273" s="62"/>
      <c r="W273" s="62"/>
      <c r="X273" s="62"/>
      <c r="Y273" s="62"/>
    </row>
    <row r="274" spans="1:25" ht="15.75" customHeight="1">
      <c r="A274" s="85"/>
      <c r="B274" s="63"/>
      <c r="C274" s="81"/>
      <c r="D274" s="63"/>
      <c r="E274" s="63"/>
      <c r="F274" s="63"/>
      <c r="G274" s="63"/>
      <c r="H274" s="63"/>
      <c r="I274" s="4"/>
      <c r="J274" s="4"/>
      <c r="K274" s="4"/>
      <c r="L274" s="4"/>
      <c r="M274" s="4"/>
      <c r="N274" s="63"/>
      <c r="O274" s="140"/>
      <c r="P274" s="522"/>
      <c r="Q274" s="6"/>
      <c r="R274" s="62"/>
      <c r="S274" s="62"/>
      <c r="T274" s="62"/>
      <c r="U274" s="62"/>
      <c r="V274" s="62"/>
      <c r="W274" s="62"/>
      <c r="X274" s="62"/>
      <c r="Y274" s="62"/>
    </row>
    <row r="275" spans="1:25" ht="15.75" customHeight="1">
      <c r="A275" s="85"/>
      <c r="B275" s="63"/>
      <c r="C275" s="81"/>
      <c r="D275" s="63"/>
      <c r="E275" s="63"/>
      <c r="F275" s="63"/>
      <c r="G275" s="63"/>
      <c r="H275" s="63"/>
      <c r="I275" s="4"/>
      <c r="J275" s="4"/>
      <c r="K275" s="4"/>
      <c r="L275" s="4"/>
      <c r="M275" s="4"/>
      <c r="N275" s="63"/>
      <c r="O275" s="140"/>
      <c r="P275" s="522"/>
      <c r="Q275" s="6"/>
      <c r="R275" s="62"/>
      <c r="S275" s="62"/>
      <c r="T275" s="62"/>
      <c r="U275" s="62"/>
      <c r="V275" s="62"/>
      <c r="W275" s="62"/>
      <c r="X275" s="62"/>
      <c r="Y275" s="62"/>
    </row>
    <row r="276" spans="1:25" ht="15.75" customHeight="1">
      <c r="A276" s="85"/>
      <c r="B276" s="63"/>
      <c r="C276" s="81"/>
      <c r="D276" s="63"/>
      <c r="E276" s="63"/>
      <c r="F276" s="63"/>
      <c r="G276" s="63"/>
      <c r="H276" s="63"/>
      <c r="I276" s="4"/>
      <c r="J276" s="4"/>
      <c r="K276" s="4"/>
      <c r="L276" s="4"/>
      <c r="M276" s="4"/>
      <c r="N276" s="63"/>
      <c r="O276" s="140"/>
      <c r="P276" s="522"/>
      <c r="Q276" s="6"/>
      <c r="R276" s="62"/>
      <c r="S276" s="62"/>
      <c r="T276" s="62"/>
      <c r="U276" s="62"/>
      <c r="V276" s="62"/>
      <c r="W276" s="62"/>
      <c r="X276" s="62"/>
      <c r="Y276" s="62"/>
    </row>
    <row r="277" spans="1:25" ht="15.75" customHeight="1">
      <c r="A277" s="85"/>
      <c r="B277" s="63"/>
      <c r="C277" s="81"/>
      <c r="D277" s="63"/>
      <c r="E277" s="63"/>
      <c r="F277" s="63"/>
      <c r="G277" s="63"/>
      <c r="H277" s="63"/>
      <c r="I277" s="4"/>
      <c r="J277" s="4"/>
      <c r="K277" s="4"/>
      <c r="L277" s="4"/>
      <c r="M277" s="4"/>
      <c r="N277" s="63"/>
      <c r="O277" s="140"/>
      <c r="P277" s="522"/>
      <c r="Q277" s="6"/>
      <c r="R277" s="62"/>
      <c r="S277" s="62"/>
      <c r="T277" s="62"/>
      <c r="U277" s="62"/>
      <c r="V277" s="62"/>
      <c r="W277" s="62"/>
      <c r="X277" s="62"/>
      <c r="Y277" s="62"/>
    </row>
    <row r="278" spans="1:25" ht="15.75" customHeight="1">
      <c r="A278" s="85"/>
      <c r="B278" s="63"/>
      <c r="C278" s="81"/>
      <c r="D278" s="63"/>
      <c r="E278" s="63"/>
      <c r="F278" s="63"/>
      <c r="G278" s="63"/>
      <c r="H278" s="63"/>
      <c r="I278" s="4"/>
      <c r="J278" s="4"/>
      <c r="K278" s="4"/>
      <c r="L278" s="4"/>
      <c r="M278" s="4"/>
      <c r="N278" s="63"/>
      <c r="O278" s="140"/>
      <c r="P278" s="522"/>
      <c r="Q278" s="6"/>
      <c r="R278" s="62"/>
      <c r="S278" s="62"/>
      <c r="T278" s="62"/>
      <c r="U278" s="62"/>
      <c r="V278" s="62"/>
      <c r="W278" s="62"/>
      <c r="X278" s="62"/>
      <c r="Y278" s="62"/>
    </row>
    <row r="279" spans="1:25" ht="15.75" customHeight="1">
      <c r="A279" s="85"/>
      <c r="B279" s="63"/>
      <c r="C279" s="81"/>
      <c r="D279" s="63"/>
      <c r="E279" s="63"/>
      <c r="F279" s="63"/>
      <c r="G279" s="63"/>
      <c r="H279" s="63"/>
      <c r="I279" s="4"/>
      <c r="J279" s="4"/>
      <c r="K279" s="4"/>
      <c r="L279" s="4"/>
      <c r="M279" s="4"/>
      <c r="N279" s="63"/>
      <c r="O279" s="140"/>
      <c r="P279" s="522"/>
      <c r="Q279" s="6"/>
      <c r="R279" s="62"/>
      <c r="S279" s="62"/>
      <c r="T279" s="62"/>
      <c r="U279" s="62"/>
      <c r="V279" s="62"/>
      <c r="W279" s="62"/>
      <c r="X279" s="62"/>
      <c r="Y279" s="62"/>
    </row>
    <row r="280" spans="1:25" ht="15.75" customHeight="1">
      <c r="A280" s="85"/>
      <c r="B280" s="63"/>
      <c r="C280" s="81"/>
      <c r="D280" s="63"/>
      <c r="E280" s="63"/>
      <c r="F280" s="63"/>
      <c r="G280" s="63"/>
      <c r="H280" s="63"/>
      <c r="I280" s="4"/>
      <c r="J280" s="4"/>
      <c r="K280" s="4"/>
      <c r="L280" s="4"/>
      <c r="M280" s="4"/>
      <c r="N280" s="63"/>
      <c r="O280" s="140"/>
      <c r="P280" s="522"/>
      <c r="Q280" s="6"/>
      <c r="R280" s="62"/>
      <c r="S280" s="62"/>
      <c r="T280" s="62"/>
      <c r="U280" s="62"/>
      <c r="V280" s="62"/>
      <c r="W280" s="62"/>
      <c r="X280" s="62"/>
      <c r="Y280" s="62"/>
    </row>
    <row r="281" spans="1:25" ht="15.75" customHeight="1">
      <c r="A281" s="85"/>
      <c r="B281" s="63"/>
      <c r="C281" s="81"/>
      <c r="D281" s="63"/>
      <c r="E281" s="63"/>
      <c r="F281" s="63"/>
      <c r="G281" s="63"/>
      <c r="H281" s="63"/>
      <c r="I281" s="4"/>
      <c r="J281" s="4"/>
      <c r="K281" s="4"/>
      <c r="L281" s="4"/>
      <c r="M281" s="4"/>
      <c r="N281" s="63"/>
      <c r="O281" s="140"/>
      <c r="P281" s="522"/>
      <c r="Q281" s="6"/>
      <c r="R281" s="62"/>
      <c r="S281" s="62"/>
      <c r="T281" s="62"/>
      <c r="U281" s="62"/>
      <c r="V281" s="62"/>
      <c r="W281" s="62"/>
      <c r="X281" s="62"/>
      <c r="Y281" s="62"/>
    </row>
    <row r="282" spans="1:25" ht="15.75" customHeight="1">
      <c r="A282" s="85"/>
      <c r="B282" s="63"/>
      <c r="C282" s="81"/>
      <c r="D282" s="63"/>
      <c r="E282" s="63"/>
      <c r="F282" s="63"/>
      <c r="G282" s="63"/>
      <c r="H282" s="63"/>
      <c r="I282" s="4"/>
      <c r="J282" s="4"/>
      <c r="K282" s="4"/>
      <c r="L282" s="4"/>
      <c r="M282" s="4"/>
      <c r="N282" s="63"/>
      <c r="O282" s="140"/>
      <c r="P282" s="522"/>
      <c r="Q282" s="6"/>
      <c r="R282" s="62"/>
      <c r="S282" s="62"/>
      <c r="T282" s="62"/>
      <c r="U282" s="62"/>
      <c r="V282" s="62"/>
      <c r="W282" s="62"/>
      <c r="X282" s="62"/>
      <c r="Y282" s="62"/>
    </row>
    <row r="283" spans="1:25" ht="15.75" customHeight="1">
      <c r="A283" s="85"/>
      <c r="B283" s="63"/>
      <c r="C283" s="81"/>
      <c r="D283" s="63"/>
      <c r="E283" s="63"/>
      <c r="F283" s="63"/>
      <c r="G283" s="63"/>
      <c r="H283" s="63"/>
      <c r="I283" s="4"/>
      <c r="J283" s="4"/>
      <c r="K283" s="4"/>
      <c r="L283" s="4"/>
      <c r="M283" s="4"/>
      <c r="N283" s="63"/>
      <c r="O283" s="140"/>
      <c r="P283" s="522"/>
      <c r="Q283" s="6"/>
      <c r="R283" s="62"/>
      <c r="S283" s="62"/>
      <c r="T283" s="62"/>
      <c r="U283" s="62"/>
      <c r="V283" s="62"/>
      <c r="W283" s="62"/>
      <c r="X283" s="62"/>
      <c r="Y283" s="62"/>
    </row>
    <row r="284" spans="1:25" ht="15.75" customHeight="1">
      <c r="P284" s="608"/>
    </row>
    <row r="285" spans="1:25" ht="15.75" customHeight="1">
      <c r="P285" s="608"/>
    </row>
    <row r="286" spans="1:25" ht="15.75" customHeight="1">
      <c r="P286" s="608"/>
    </row>
    <row r="287" spans="1:25" ht="15.75" customHeight="1">
      <c r="P287" s="608"/>
    </row>
    <row r="288" spans="1:25" ht="15.75" customHeight="1">
      <c r="P288" s="608"/>
    </row>
    <row r="289" spans="16:16" ht="15.75" customHeight="1">
      <c r="P289" s="608"/>
    </row>
    <row r="290" spans="16:16" ht="15.75" customHeight="1">
      <c r="P290" s="608"/>
    </row>
    <row r="291" spans="16:16" ht="15.75" customHeight="1">
      <c r="P291" s="608"/>
    </row>
    <row r="292" spans="16:16" ht="15.75" customHeight="1">
      <c r="P292" s="608"/>
    </row>
    <row r="293" spans="16:16" ht="15.75" customHeight="1">
      <c r="P293" s="608"/>
    </row>
    <row r="294" spans="16:16" ht="15.75" customHeight="1">
      <c r="P294" s="608"/>
    </row>
    <row r="295" spans="16:16" ht="15.75" customHeight="1">
      <c r="P295" s="608"/>
    </row>
    <row r="296" spans="16:16" ht="15.75" customHeight="1">
      <c r="P296" s="608"/>
    </row>
    <row r="297" spans="16:16" ht="15.75" customHeight="1"/>
    <row r="298" spans="16:16" ht="15.75" customHeight="1"/>
    <row r="299" spans="16:16" ht="15.75" customHeight="1"/>
    <row r="300" spans="16:16" ht="15.75" customHeight="1"/>
    <row r="301" spans="16:16" ht="15.75" customHeight="1"/>
    <row r="302" spans="16:16" ht="15.75" customHeight="1"/>
    <row r="303" spans="16:16" ht="15.75" customHeight="1"/>
    <row r="304" spans="16:1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</sheetData>
  <sortState ref="B75:Q96">
    <sortCondition ref="D75:D96"/>
  </sortState>
  <mergeCells count="14">
    <mergeCell ref="P13:P14"/>
    <mergeCell ref="B13:B14"/>
    <mergeCell ref="A1:C1"/>
    <mergeCell ref="A13:A14"/>
    <mergeCell ref="A3:O3"/>
    <mergeCell ref="A4:O4"/>
    <mergeCell ref="O13:O14"/>
    <mergeCell ref="N13:N14"/>
    <mergeCell ref="C13:D14"/>
    <mergeCell ref="F13:F14"/>
    <mergeCell ref="E13:E14"/>
    <mergeCell ref="G13:G14"/>
    <mergeCell ref="M6:Q7"/>
    <mergeCell ref="H13:H14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fitToPage="1"/>
  </sheetPr>
  <dimension ref="A1:AA947"/>
  <sheetViews>
    <sheetView zoomScale="85" zoomScaleNormal="85" workbookViewId="0">
      <selection activeCell="J13" sqref="J13"/>
    </sheetView>
  </sheetViews>
  <sheetFormatPr defaultColWidth="11.33203125" defaultRowHeight="15" customHeight="1"/>
  <cols>
    <col min="1" max="1" width="4.44140625" customWidth="1"/>
    <col min="2" max="2" width="10.88671875" customWidth="1"/>
    <col min="3" max="3" width="15.6640625" customWidth="1"/>
    <col min="4" max="4" width="12.33203125" customWidth="1"/>
    <col min="5" max="5" width="9.33203125" style="159" customWidth="1"/>
    <col min="6" max="6" width="7.5546875" customWidth="1"/>
    <col min="7" max="7" width="12.44140625" customWidth="1"/>
    <col min="8" max="8" width="9.5546875" customWidth="1"/>
    <col min="9" max="9" width="8.5546875" customWidth="1"/>
    <col min="10" max="11" width="8.33203125" customWidth="1"/>
    <col min="12" max="12" width="8.5546875" customWidth="1"/>
    <col min="13" max="13" width="8.33203125" customWidth="1"/>
    <col min="14" max="14" width="15.6640625" customWidth="1"/>
    <col min="15" max="15" width="13" customWidth="1"/>
    <col min="16" max="16" width="6.6640625" customWidth="1"/>
    <col min="17" max="17" width="7" customWidth="1"/>
    <col min="18" max="27" width="8.88671875" customWidth="1"/>
  </cols>
  <sheetData>
    <row r="1" spans="1:27" ht="18" customHeight="1">
      <c r="A1" s="864" t="s">
        <v>0</v>
      </c>
      <c r="B1" s="865"/>
      <c r="C1" s="865"/>
      <c r="D1" s="1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46"/>
      <c r="R1" s="4"/>
      <c r="S1" s="2"/>
      <c r="T1" s="6"/>
      <c r="U1" s="6"/>
      <c r="V1" s="6"/>
      <c r="W1" s="6"/>
      <c r="X1" s="6"/>
      <c r="Y1" s="6"/>
      <c r="Z1" s="6"/>
      <c r="AA1" s="6"/>
    </row>
    <row r="2" spans="1:27" ht="18.75" customHeight="1">
      <c r="A2" s="253" t="s">
        <v>1</v>
      </c>
      <c r="B2" s="253"/>
      <c r="C2" s="253"/>
      <c r="D2" s="8"/>
      <c r="E2" s="13"/>
      <c r="F2" s="6"/>
      <c r="G2" s="6"/>
      <c r="H2" s="6"/>
      <c r="I2" s="6"/>
      <c r="J2" s="6"/>
      <c r="K2" s="6"/>
      <c r="L2" s="6"/>
      <c r="M2" s="2"/>
      <c r="N2" s="2"/>
      <c r="O2" s="2"/>
      <c r="P2" s="2"/>
      <c r="Q2" s="146"/>
      <c r="R2" s="4"/>
      <c r="S2" s="2"/>
      <c r="T2" s="6"/>
      <c r="U2" s="6"/>
      <c r="V2" s="6"/>
      <c r="W2" s="6"/>
      <c r="X2" s="6"/>
      <c r="Y2" s="6"/>
      <c r="Z2" s="6"/>
      <c r="AA2" s="6"/>
    </row>
    <row r="3" spans="1:27" ht="20.25" customHeight="1">
      <c r="A3" s="712" t="s">
        <v>133</v>
      </c>
      <c r="B3" s="711"/>
      <c r="C3" s="711"/>
      <c r="D3" s="711"/>
      <c r="E3" s="711"/>
      <c r="F3" s="711"/>
      <c r="G3" s="711"/>
      <c r="H3" s="711"/>
      <c r="I3" s="711"/>
      <c r="J3" s="711"/>
      <c r="K3" s="711"/>
      <c r="L3" s="711"/>
      <c r="M3" s="711"/>
      <c r="N3" s="711"/>
      <c r="O3" s="711"/>
      <c r="P3" s="711"/>
      <c r="Q3" s="147"/>
      <c r="R3" s="11"/>
      <c r="S3" s="11"/>
      <c r="T3" s="11"/>
      <c r="U3" s="12"/>
      <c r="V3" s="12"/>
      <c r="W3" s="12"/>
      <c r="X3" s="12"/>
      <c r="Y3" s="12"/>
      <c r="Z3" s="12"/>
      <c r="AA3" s="12"/>
    </row>
    <row r="4" spans="1:27" ht="19.5" customHeight="1">
      <c r="A4" s="713" t="s">
        <v>142</v>
      </c>
      <c r="B4" s="711"/>
      <c r="C4" s="711"/>
      <c r="D4" s="711"/>
      <c r="E4" s="711"/>
      <c r="F4" s="711"/>
      <c r="G4" s="711"/>
      <c r="H4" s="711"/>
      <c r="I4" s="711"/>
      <c r="J4" s="711"/>
      <c r="K4" s="711"/>
      <c r="L4" s="711"/>
      <c r="M4" s="711"/>
      <c r="N4" s="711"/>
      <c r="O4" s="711"/>
      <c r="P4" s="711"/>
      <c r="Q4" s="147"/>
      <c r="R4" s="14"/>
      <c r="S4" s="14"/>
      <c r="T4" s="14"/>
      <c r="U4" s="15"/>
      <c r="V4" s="15"/>
      <c r="W4" s="15"/>
      <c r="X4" s="15"/>
      <c r="Y4" s="15"/>
      <c r="Z4" s="15"/>
      <c r="AA4" s="15"/>
    </row>
    <row r="5" spans="1:27" ht="17.25" customHeight="1">
      <c r="A5" s="451" t="s">
        <v>43</v>
      </c>
      <c r="B5" s="371"/>
      <c r="C5" s="371"/>
      <c r="D5" s="371"/>
      <c r="E5" s="16"/>
      <c r="F5" s="371"/>
      <c r="G5" s="371"/>
      <c r="H5" s="371"/>
      <c r="I5" s="371"/>
      <c r="J5" s="371"/>
      <c r="K5" s="371"/>
      <c r="L5" s="371"/>
      <c r="N5" s="724" t="s">
        <v>140</v>
      </c>
      <c r="O5" s="724"/>
      <c r="P5" s="724"/>
      <c r="Q5" s="37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370" t="s">
        <v>4</v>
      </c>
      <c r="B6" s="5"/>
      <c r="C6" s="5"/>
      <c r="D6" s="5"/>
      <c r="E6" s="3"/>
      <c r="F6" s="3"/>
      <c r="G6" s="3"/>
      <c r="H6" s="3"/>
      <c r="I6" s="3"/>
      <c r="J6" s="3"/>
      <c r="K6" s="3"/>
      <c r="L6" s="3"/>
      <c r="M6" s="375"/>
      <c r="N6" s="724"/>
      <c r="O6" s="724"/>
      <c r="P6" s="724"/>
      <c r="Q6" s="37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370" t="s">
        <v>5</v>
      </c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375"/>
      <c r="N7" s="724"/>
      <c r="O7" s="724"/>
      <c r="P7" s="724"/>
      <c r="Q7" s="148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371" t="s">
        <v>6</v>
      </c>
      <c r="C8" s="20"/>
      <c r="D8" s="20"/>
      <c r="E8" s="88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150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thickBot="1">
      <c r="A9" s="370" t="s">
        <v>141</v>
      </c>
      <c r="C9" s="20"/>
      <c r="D9" s="20"/>
      <c r="E9" s="88"/>
      <c r="F9" s="20"/>
      <c r="G9" s="20"/>
      <c r="H9" s="20"/>
      <c r="I9" s="20"/>
      <c r="J9" s="20"/>
      <c r="K9" s="172"/>
      <c r="L9" s="20"/>
      <c r="M9" s="20"/>
      <c r="N9" s="172"/>
      <c r="O9" s="20"/>
      <c r="P9" s="20"/>
      <c r="Q9" s="150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370" t="s">
        <v>7</v>
      </c>
      <c r="C10" s="371"/>
      <c r="D10" s="371"/>
      <c r="E10" s="16"/>
      <c r="F10" s="371"/>
      <c r="G10" s="371"/>
      <c r="H10" s="371"/>
      <c r="I10" s="371"/>
      <c r="J10" s="371"/>
      <c r="K10" s="371"/>
      <c r="L10" s="371"/>
      <c r="M10" s="371"/>
      <c r="N10" s="869" t="s">
        <v>134</v>
      </c>
      <c r="O10" s="870"/>
      <c r="P10" s="255"/>
      <c r="Q10" s="866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2.75" customHeight="1">
      <c r="A11" s="149"/>
      <c r="B11" s="151"/>
      <c r="C11" s="151"/>
      <c r="D11" s="151"/>
      <c r="E11" s="97"/>
      <c r="F11" s="151"/>
      <c r="G11" s="151"/>
      <c r="H11" s="151"/>
      <c r="I11" s="152"/>
      <c r="J11" s="153"/>
      <c r="K11" s="153"/>
      <c r="L11" s="153"/>
      <c r="N11" s="871"/>
      <c r="O11" s="872"/>
      <c r="P11" s="255"/>
      <c r="Q11" s="867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 spans="1:27" ht="7.5" customHeight="1" thickBot="1">
      <c r="A12" s="21"/>
      <c r="B12" s="2"/>
      <c r="C12" s="2"/>
      <c r="D12" s="2"/>
      <c r="E12" s="4"/>
      <c r="F12" s="2"/>
      <c r="G12" s="2"/>
      <c r="H12" s="2"/>
      <c r="I12" s="2"/>
      <c r="J12" s="2"/>
      <c r="K12" s="2"/>
      <c r="L12" s="2"/>
      <c r="M12" s="154"/>
      <c r="N12" s="873"/>
      <c r="O12" s="874"/>
      <c r="P12" s="255"/>
      <c r="Q12" s="868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44.25" customHeight="1">
      <c r="A13" s="742" t="s">
        <v>8</v>
      </c>
      <c r="B13" s="744" t="s">
        <v>9</v>
      </c>
      <c r="C13" s="744" t="s">
        <v>10</v>
      </c>
      <c r="D13" s="744"/>
      <c r="E13" s="746" t="s">
        <v>11</v>
      </c>
      <c r="F13" s="746" t="s">
        <v>12</v>
      </c>
      <c r="G13" s="775" t="s">
        <v>13</v>
      </c>
      <c r="H13" s="262" t="s">
        <v>135</v>
      </c>
      <c r="I13" s="262" t="s">
        <v>136</v>
      </c>
      <c r="J13" s="262" t="s">
        <v>147</v>
      </c>
      <c r="K13" s="262" t="s">
        <v>148</v>
      </c>
      <c r="L13" s="262" t="s">
        <v>137</v>
      </c>
      <c r="M13" s="263" t="s">
        <v>149</v>
      </c>
      <c r="N13" s="264" t="s">
        <v>150</v>
      </c>
      <c r="O13" s="265" t="s">
        <v>151</v>
      </c>
      <c r="P13" s="875" t="s">
        <v>138</v>
      </c>
      <c r="Q13" s="772" t="s">
        <v>139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6.5" customHeight="1" thickBot="1">
      <c r="A14" s="743"/>
      <c r="B14" s="745"/>
      <c r="C14" s="745"/>
      <c r="D14" s="745"/>
      <c r="E14" s="747"/>
      <c r="F14" s="747"/>
      <c r="G14" s="777"/>
      <c r="H14" s="877">
        <v>1</v>
      </c>
      <c r="I14" s="878"/>
      <c r="J14" s="878"/>
      <c r="K14" s="878"/>
      <c r="L14" s="879"/>
      <c r="M14" s="372">
        <v>2</v>
      </c>
      <c r="N14" s="266">
        <v>1</v>
      </c>
      <c r="O14" s="267">
        <v>2</v>
      </c>
      <c r="P14" s="876"/>
      <c r="Q14" s="774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2.5" customHeight="1">
      <c r="A15" s="23">
        <v>1</v>
      </c>
      <c r="B15" s="660" t="s">
        <v>152</v>
      </c>
      <c r="C15" s="200" t="s">
        <v>153</v>
      </c>
      <c r="D15" s="216" t="s">
        <v>154</v>
      </c>
      <c r="E15" s="268" t="s">
        <v>155</v>
      </c>
      <c r="F15" s="268" t="s">
        <v>156</v>
      </c>
      <c r="G15" s="389" t="s">
        <v>434</v>
      </c>
      <c r="H15" s="211">
        <f>VLOOKUP(B15,ATTENDANCE!$B$14:$S$97,18,0)</f>
        <v>0</v>
      </c>
      <c r="I15" s="212">
        <f>VLOOKUP(B15,BONUS!$B$14:$S$99,18,0)</f>
        <v>0</v>
      </c>
      <c r="J15" s="441">
        <f>VLOOKUP(B15,PRACTICE!$B$16:$P$102,15,0)</f>
        <v>0</v>
      </c>
      <c r="K15" s="441"/>
      <c r="L15" s="442">
        <f>VLOOKUP(B15,ASSIGNMENT!B16:Z93,25,0)</f>
        <v>0</v>
      </c>
      <c r="M15" s="629">
        <f>VLOOKUP(B15,THEORY!$B$15:$O$103,14,0)</f>
        <v>0</v>
      </c>
      <c r="N15" s="635">
        <f>ROUND((H15*0.05+I15*0.05+J15*0.2+K15*0.15+L15*0.15)/0.6,1)</f>
        <v>0</v>
      </c>
      <c r="O15" s="502">
        <f t="shared" ref="O15:O46" si="0">M15</f>
        <v>0</v>
      </c>
      <c r="P15" s="576">
        <f t="shared" ref="P15:P46" si="1">ROUND((N15*0.6+O15*0.4),1)</f>
        <v>0</v>
      </c>
      <c r="Q15" s="256" t="str">
        <f>IF(P15&lt;5,"Fail","")</f>
        <v>Fail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2.5" customHeight="1">
      <c r="A16" s="32">
        <v>2</v>
      </c>
      <c r="B16" s="661" t="s">
        <v>157</v>
      </c>
      <c r="C16" s="199" t="s">
        <v>158</v>
      </c>
      <c r="D16" s="217" t="s">
        <v>159</v>
      </c>
      <c r="E16" s="269" t="s">
        <v>160</v>
      </c>
      <c r="F16" s="269" t="s">
        <v>161</v>
      </c>
      <c r="G16" s="390" t="s">
        <v>434</v>
      </c>
      <c r="H16" s="213">
        <f>VLOOKUP(B16,ATTENDANCE!$B$14:$S$97,18,0)</f>
        <v>0</v>
      </c>
      <c r="I16" s="327">
        <f>VLOOKUP(B16,BONUS!$B$14:$S$99,18,0)</f>
        <v>0</v>
      </c>
      <c r="J16" s="443">
        <f>VLOOKUP(B16,PRACTICE!$B$16:$P$102,15,0)</f>
        <v>0</v>
      </c>
      <c r="K16" s="443"/>
      <c r="L16" s="444">
        <f>VLOOKUP(B16,ASSIGNMENT!B17:Z94,25,0)</f>
        <v>0</v>
      </c>
      <c r="M16" s="630">
        <f>VLOOKUP(B16,THEORY!$B$15:$O$103,14,0)</f>
        <v>0</v>
      </c>
      <c r="N16" s="636">
        <f t="shared" ref="N16:N79" si="2">ROUND((H16*0.05+I16*0.05+J16*0.2+K16*0.15+L16*0.15)/0.6,1)</f>
        <v>0</v>
      </c>
      <c r="O16" s="503">
        <f t="shared" si="0"/>
        <v>0</v>
      </c>
      <c r="P16" s="577">
        <f t="shared" si="1"/>
        <v>0</v>
      </c>
      <c r="Q16" s="155" t="str">
        <f t="shared" ref="Q16:Q79" si="3">IF(P16&lt;5,"Fail","")</f>
        <v>Fail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2.5" customHeight="1">
      <c r="A17" s="32">
        <v>3</v>
      </c>
      <c r="B17" s="661" t="s">
        <v>162</v>
      </c>
      <c r="C17" s="199" t="s">
        <v>163</v>
      </c>
      <c r="D17" s="217" t="s">
        <v>164</v>
      </c>
      <c r="E17" s="269" t="s">
        <v>165</v>
      </c>
      <c r="F17" s="269" t="s">
        <v>161</v>
      </c>
      <c r="G17" s="390" t="s">
        <v>434</v>
      </c>
      <c r="H17" s="213">
        <f>VLOOKUP(B17,ATTENDANCE!$B$14:$S$97,18,0)</f>
        <v>0</v>
      </c>
      <c r="I17" s="327">
        <f>VLOOKUP(B17,BONUS!$B$14:$S$99,18,0)</f>
        <v>0</v>
      </c>
      <c r="J17" s="443">
        <f>VLOOKUP(B17,PRACTICE!$B$16:$P$102,15,0)</f>
        <v>0</v>
      </c>
      <c r="K17" s="443"/>
      <c r="L17" s="444">
        <f>VLOOKUP(B17,ASSIGNMENT!B18:Z95,25,0)</f>
        <v>0</v>
      </c>
      <c r="M17" s="630">
        <f>VLOOKUP(B17,THEORY!$B$15:$O$103,14,0)</f>
        <v>0</v>
      </c>
      <c r="N17" s="636">
        <f t="shared" si="2"/>
        <v>0</v>
      </c>
      <c r="O17" s="503">
        <f t="shared" si="0"/>
        <v>0</v>
      </c>
      <c r="P17" s="577">
        <f t="shared" si="1"/>
        <v>0</v>
      </c>
      <c r="Q17" s="155" t="str">
        <f t="shared" si="3"/>
        <v>Fail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2.5" customHeight="1">
      <c r="A18" s="32">
        <v>4</v>
      </c>
      <c r="B18" s="661" t="s">
        <v>166</v>
      </c>
      <c r="C18" s="199" t="s">
        <v>167</v>
      </c>
      <c r="D18" s="217" t="s">
        <v>168</v>
      </c>
      <c r="E18" s="269" t="s">
        <v>169</v>
      </c>
      <c r="F18" s="269" t="s">
        <v>161</v>
      </c>
      <c r="G18" s="390" t="s">
        <v>434</v>
      </c>
      <c r="H18" s="213">
        <f>VLOOKUP(B18,ATTENDANCE!$B$14:$S$97,18,0)</f>
        <v>0</v>
      </c>
      <c r="I18" s="327">
        <f>VLOOKUP(B18,BONUS!$B$14:$S$99,18,0)</f>
        <v>0</v>
      </c>
      <c r="J18" s="443">
        <f>VLOOKUP(B18,PRACTICE!$B$16:$P$102,15,0)</f>
        <v>0</v>
      </c>
      <c r="K18" s="443"/>
      <c r="L18" s="444">
        <f>VLOOKUP(B18,ASSIGNMENT!B19:Z96,25,0)</f>
        <v>0</v>
      </c>
      <c r="M18" s="630">
        <f>VLOOKUP(B18,THEORY!$B$15:$O$103,14,0)</f>
        <v>0</v>
      </c>
      <c r="N18" s="636">
        <f t="shared" si="2"/>
        <v>0</v>
      </c>
      <c r="O18" s="503">
        <f t="shared" si="0"/>
        <v>0</v>
      </c>
      <c r="P18" s="577">
        <f t="shared" si="1"/>
        <v>0</v>
      </c>
      <c r="Q18" s="155" t="str">
        <f t="shared" si="3"/>
        <v>Fail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2.5" customHeight="1">
      <c r="A19" s="32">
        <v>5</v>
      </c>
      <c r="B19" s="661" t="s">
        <v>170</v>
      </c>
      <c r="C19" s="199" t="s">
        <v>163</v>
      </c>
      <c r="D19" s="217" t="s">
        <v>171</v>
      </c>
      <c r="E19" s="269" t="s">
        <v>172</v>
      </c>
      <c r="F19" s="269" t="s">
        <v>161</v>
      </c>
      <c r="G19" s="390" t="s">
        <v>434</v>
      </c>
      <c r="H19" s="213">
        <f>VLOOKUP(B19,ATTENDANCE!$B$14:$S$97,18,0)</f>
        <v>0</v>
      </c>
      <c r="I19" s="327">
        <f>VLOOKUP(B19,BONUS!$B$14:$S$99,18,0)</f>
        <v>0</v>
      </c>
      <c r="J19" s="443">
        <f>VLOOKUP(B19,PRACTICE!$B$16:$P$102,15,0)</f>
        <v>0</v>
      </c>
      <c r="K19" s="443"/>
      <c r="L19" s="444">
        <f>VLOOKUP(B19,ASSIGNMENT!B20:Z97,25,0)</f>
        <v>0</v>
      </c>
      <c r="M19" s="630">
        <f>VLOOKUP(B19,THEORY!$B$15:$O$103,14,0)</f>
        <v>0</v>
      </c>
      <c r="N19" s="636">
        <f t="shared" si="2"/>
        <v>0</v>
      </c>
      <c r="O19" s="503">
        <f t="shared" si="0"/>
        <v>0</v>
      </c>
      <c r="P19" s="577">
        <f t="shared" si="1"/>
        <v>0</v>
      </c>
      <c r="Q19" s="155" t="str">
        <f t="shared" si="3"/>
        <v>Fail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2.5" customHeight="1">
      <c r="A20" s="32">
        <v>6</v>
      </c>
      <c r="B20" s="661" t="s">
        <v>173</v>
      </c>
      <c r="C20" s="199" t="s">
        <v>174</v>
      </c>
      <c r="D20" s="217" t="s">
        <v>175</v>
      </c>
      <c r="E20" s="269" t="s">
        <v>176</v>
      </c>
      <c r="F20" s="269" t="s">
        <v>161</v>
      </c>
      <c r="G20" s="390" t="s">
        <v>434</v>
      </c>
      <c r="H20" s="213">
        <f>VLOOKUP(B20,ATTENDANCE!$B$14:$S$97,18,0)</f>
        <v>0</v>
      </c>
      <c r="I20" s="327">
        <f>VLOOKUP(B20,BONUS!$B$14:$S$99,18,0)</f>
        <v>0</v>
      </c>
      <c r="J20" s="443">
        <f>VLOOKUP(B20,PRACTICE!$B$16:$P$102,15,0)</f>
        <v>0</v>
      </c>
      <c r="K20" s="443"/>
      <c r="L20" s="444">
        <f>VLOOKUP(B20,ASSIGNMENT!B21:Z98,25,0)</f>
        <v>0</v>
      </c>
      <c r="M20" s="630">
        <f>VLOOKUP(B20,THEORY!$B$15:$O$103,14,0)</f>
        <v>0</v>
      </c>
      <c r="N20" s="636">
        <f t="shared" si="2"/>
        <v>0</v>
      </c>
      <c r="O20" s="503">
        <f t="shared" si="0"/>
        <v>0</v>
      </c>
      <c r="P20" s="577">
        <f t="shared" si="1"/>
        <v>0</v>
      </c>
      <c r="Q20" s="155" t="str">
        <f t="shared" si="3"/>
        <v>Fail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2.5" customHeight="1">
      <c r="A21" s="32">
        <v>7</v>
      </c>
      <c r="B21" s="661" t="s">
        <v>177</v>
      </c>
      <c r="C21" s="199" t="s">
        <v>178</v>
      </c>
      <c r="D21" s="217" t="s">
        <v>179</v>
      </c>
      <c r="E21" s="269" t="s">
        <v>180</v>
      </c>
      <c r="F21" s="269" t="s">
        <v>161</v>
      </c>
      <c r="G21" s="390" t="s">
        <v>434</v>
      </c>
      <c r="H21" s="213">
        <f>VLOOKUP(B21,ATTENDANCE!$B$14:$S$97,18,0)</f>
        <v>0</v>
      </c>
      <c r="I21" s="327">
        <f>VLOOKUP(B21,BONUS!$B$14:$S$99,18,0)</f>
        <v>0</v>
      </c>
      <c r="J21" s="443">
        <f>VLOOKUP(B21,PRACTICE!$B$16:$P$102,15,0)</f>
        <v>0</v>
      </c>
      <c r="K21" s="443"/>
      <c r="L21" s="444">
        <f>VLOOKUP(B21,ASSIGNMENT!B22:Z99,25,0)</f>
        <v>0</v>
      </c>
      <c r="M21" s="630">
        <f>VLOOKUP(B21,THEORY!$B$15:$O$103,14,0)</f>
        <v>0</v>
      </c>
      <c r="N21" s="636">
        <f t="shared" si="2"/>
        <v>0</v>
      </c>
      <c r="O21" s="503">
        <f t="shared" si="0"/>
        <v>0</v>
      </c>
      <c r="P21" s="577">
        <f t="shared" si="1"/>
        <v>0</v>
      </c>
      <c r="Q21" s="155" t="str">
        <f t="shared" si="3"/>
        <v>Fail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22.5" customHeight="1">
      <c r="A22" s="32">
        <v>8</v>
      </c>
      <c r="B22" s="661" t="s">
        <v>181</v>
      </c>
      <c r="C22" s="199" t="s">
        <v>182</v>
      </c>
      <c r="D22" s="217" t="s">
        <v>183</v>
      </c>
      <c r="E22" s="269" t="s">
        <v>184</v>
      </c>
      <c r="F22" s="269" t="s">
        <v>161</v>
      </c>
      <c r="G22" s="390" t="s">
        <v>434</v>
      </c>
      <c r="H22" s="213">
        <f>VLOOKUP(B22,ATTENDANCE!$B$14:$S$97,18,0)</f>
        <v>0</v>
      </c>
      <c r="I22" s="327">
        <f>VLOOKUP(B22,BONUS!$B$14:$S$99,18,0)</f>
        <v>0</v>
      </c>
      <c r="J22" s="443">
        <f>VLOOKUP(B22,PRACTICE!$B$16:$P$102,15,0)</f>
        <v>0</v>
      </c>
      <c r="K22" s="443"/>
      <c r="L22" s="444">
        <f>VLOOKUP(B22,ASSIGNMENT!B23:Z100,25,0)</f>
        <v>0</v>
      </c>
      <c r="M22" s="630">
        <f>VLOOKUP(B22,THEORY!$B$15:$O$103,14,0)</f>
        <v>0</v>
      </c>
      <c r="N22" s="636">
        <f t="shared" si="2"/>
        <v>0</v>
      </c>
      <c r="O22" s="503">
        <f t="shared" si="0"/>
        <v>0</v>
      </c>
      <c r="P22" s="577">
        <f t="shared" si="1"/>
        <v>0</v>
      </c>
      <c r="Q22" s="155" t="str">
        <f t="shared" si="3"/>
        <v>Fail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2.5" customHeight="1">
      <c r="A23" s="32">
        <v>9</v>
      </c>
      <c r="B23" s="661" t="s">
        <v>185</v>
      </c>
      <c r="C23" s="199" t="s">
        <v>186</v>
      </c>
      <c r="D23" s="217" t="s">
        <v>183</v>
      </c>
      <c r="E23" s="269" t="s">
        <v>187</v>
      </c>
      <c r="F23" s="269" t="s">
        <v>161</v>
      </c>
      <c r="G23" s="390" t="s">
        <v>434</v>
      </c>
      <c r="H23" s="213">
        <f>VLOOKUP(B23,ATTENDANCE!$B$14:$S$97,18,0)</f>
        <v>0</v>
      </c>
      <c r="I23" s="327">
        <f>VLOOKUP(B23,BONUS!$B$14:$S$99,18,0)</f>
        <v>0</v>
      </c>
      <c r="J23" s="443">
        <f>VLOOKUP(B23,PRACTICE!$B$16:$P$102,15,0)</f>
        <v>0</v>
      </c>
      <c r="K23" s="443"/>
      <c r="L23" s="444">
        <f>VLOOKUP(B23,ASSIGNMENT!B24:Z101,25,0)</f>
        <v>0</v>
      </c>
      <c r="M23" s="630">
        <f>VLOOKUP(B23,THEORY!$B$15:$O$103,14,0)</f>
        <v>0</v>
      </c>
      <c r="N23" s="636">
        <f t="shared" si="2"/>
        <v>0</v>
      </c>
      <c r="O23" s="503">
        <f t="shared" si="0"/>
        <v>0</v>
      </c>
      <c r="P23" s="577">
        <f t="shared" si="1"/>
        <v>0</v>
      </c>
      <c r="Q23" s="155" t="str">
        <f t="shared" si="3"/>
        <v>Fail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2.5" customHeight="1">
      <c r="A24" s="32">
        <v>10</v>
      </c>
      <c r="B24" s="661" t="s">
        <v>188</v>
      </c>
      <c r="C24" s="199" t="s">
        <v>189</v>
      </c>
      <c r="D24" s="217" t="s">
        <v>190</v>
      </c>
      <c r="E24" s="269" t="s">
        <v>191</v>
      </c>
      <c r="F24" s="269" t="s">
        <v>161</v>
      </c>
      <c r="G24" s="390" t="s">
        <v>434</v>
      </c>
      <c r="H24" s="213">
        <f>VLOOKUP(B24,ATTENDANCE!$B$14:$S$97,18,0)</f>
        <v>0</v>
      </c>
      <c r="I24" s="327">
        <f>VLOOKUP(B24,BONUS!$B$14:$S$99,18,0)</f>
        <v>0</v>
      </c>
      <c r="J24" s="443">
        <f>VLOOKUP(B24,PRACTICE!$B$16:$P$102,15,0)</f>
        <v>0</v>
      </c>
      <c r="K24" s="443"/>
      <c r="L24" s="444">
        <f>VLOOKUP(B24,ASSIGNMENT!B25:Z102,25,0)</f>
        <v>0</v>
      </c>
      <c r="M24" s="630">
        <f>VLOOKUP(B24,THEORY!$B$15:$O$103,14,0)</f>
        <v>0</v>
      </c>
      <c r="N24" s="636">
        <f t="shared" si="2"/>
        <v>0</v>
      </c>
      <c r="O24" s="503">
        <f t="shared" si="0"/>
        <v>0</v>
      </c>
      <c r="P24" s="577">
        <f t="shared" si="1"/>
        <v>0</v>
      </c>
      <c r="Q24" s="155" t="str">
        <f t="shared" si="3"/>
        <v>Fail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2.5" customHeight="1">
      <c r="A25" s="32">
        <v>11</v>
      </c>
      <c r="B25" s="661" t="s">
        <v>192</v>
      </c>
      <c r="C25" s="199" t="s">
        <v>193</v>
      </c>
      <c r="D25" s="217" t="s">
        <v>194</v>
      </c>
      <c r="E25" s="269" t="s">
        <v>195</v>
      </c>
      <c r="F25" s="269" t="s">
        <v>161</v>
      </c>
      <c r="G25" s="390" t="s">
        <v>434</v>
      </c>
      <c r="H25" s="213">
        <f>VLOOKUP(B25,ATTENDANCE!$B$14:$S$97,18,0)</f>
        <v>0</v>
      </c>
      <c r="I25" s="327">
        <f>VLOOKUP(B25,BONUS!$B$14:$S$99,18,0)</f>
        <v>0</v>
      </c>
      <c r="J25" s="443">
        <f>VLOOKUP(B25,PRACTICE!$B$16:$P$102,15,0)</f>
        <v>0</v>
      </c>
      <c r="K25" s="443"/>
      <c r="L25" s="444">
        <f>VLOOKUP(B25,ASSIGNMENT!B26:Z103,25,0)</f>
        <v>0</v>
      </c>
      <c r="M25" s="630">
        <f>VLOOKUP(B25,THEORY!$B$15:$O$103,14,0)</f>
        <v>0</v>
      </c>
      <c r="N25" s="636">
        <f t="shared" si="2"/>
        <v>0</v>
      </c>
      <c r="O25" s="503">
        <f t="shared" si="0"/>
        <v>0</v>
      </c>
      <c r="P25" s="577">
        <f t="shared" si="1"/>
        <v>0</v>
      </c>
      <c r="Q25" s="155" t="str">
        <f t="shared" si="3"/>
        <v>Fail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2.5" customHeight="1">
      <c r="A26" s="32">
        <v>12</v>
      </c>
      <c r="B26" s="661" t="s">
        <v>196</v>
      </c>
      <c r="C26" s="199" t="s">
        <v>197</v>
      </c>
      <c r="D26" s="217" t="s">
        <v>198</v>
      </c>
      <c r="E26" s="269" t="s">
        <v>199</v>
      </c>
      <c r="F26" s="269" t="s">
        <v>161</v>
      </c>
      <c r="G26" s="390" t="s">
        <v>434</v>
      </c>
      <c r="H26" s="213">
        <f>VLOOKUP(B26,ATTENDANCE!$B$14:$S$97,18,0)</f>
        <v>0</v>
      </c>
      <c r="I26" s="327">
        <f>VLOOKUP(B26,BONUS!$B$14:$S$99,18,0)</f>
        <v>0</v>
      </c>
      <c r="J26" s="443">
        <f>VLOOKUP(B26,PRACTICE!$B$16:$P$102,15,0)</f>
        <v>0</v>
      </c>
      <c r="K26" s="443"/>
      <c r="L26" s="444">
        <f>VLOOKUP(B26,ASSIGNMENT!B27:Z104,25,0)</f>
        <v>0</v>
      </c>
      <c r="M26" s="630">
        <f>VLOOKUP(B26,THEORY!$B$15:$O$103,14,0)</f>
        <v>0</v>
      </c>
      <c r="N26" s="636">
        <f t="shared" si="2"/>
        <v>0</v>
      </c>
      <c r="O26" s="503">
        <f t="shared" si="0"/>
        <v>0</v>
      </c>
      <c r="P26" s="577">
        <f t="shared" si="1"/>
        <v>0</v>
      </c>
      <c r="Q26" s="155" t="str">
        <f t="shared" si="3"/>
        <v>Fail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2.5" customHeight="1">
      <c r="A27" s="32">
        <v>13</v>
      </c>
      <c r="B27" s="661" t="s">
        <v>200</v>
      </c>
      <c r="C27" s="199" t="s">
        <v>201</v>
      </c>
      <c r="D27" s="217" t="s">
        <v>202</v>
      </c>
      <c r="E27" s="269" t="s">
        <v>203</v>
      </c>
      <c r="F27" s="269" t="s">
        <v>161</v>
      </c>
      <c r="G27" s="390" t="s">
        <v>434</v>
      </c>
      <c r="H27" s="213">
        <f>VLOOKUP(B27,ATTENDANCE!$B$14:$S$97,18,0)</f>
        <v>0</v>
      </c>
      <c r="I27" s="327">
        <f>VLOOKUP(B27,BONUS!$B$14:$S$99,18,0)</f>
        <v>0</v>
      </c>
      <c r="J27" s="443">
        <f>VLOOKUP(B27,PRACTICE!$B$16:$P$102,15,0)</f>
        <v>0</v>
      </c>
      <c r="K27" s="443"/>
      <c r="L27" s="444">
        <f>VLOOKUP(B27,ASSIGNMENT!B28:Z105,25,0)</f>
        <v>0</v>
      </c>
      <c r="M27" s="630">
        <f>VLOOKUP(B27,THEORY!$B$15:$O$103,14,0)</f>
        <v>0</v>
      </c>
      <c r="N27" s="636">
        <f t="shared" si="2"/>
        <v>0</v>
      </c>
      <c r="O27" s="503">
        <f t="shared" si="0"/>
        <v>0</v>
      </c>
      <c r="P27" s="577">
        <f t="shared" si="1"/>
        <v>0</v>
      </c>
      <c r="Q27" s="155" t="str">
        <f t="shared" si="3"/>
        <v>Fail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2.5" customHeight="1">
      <c r="A28" s="32">
        <v>14</v>
      </c>
      <c r="B28" s="661" t="s">
        <v>204</v>
      </c>
      <c r="C28" s="199" t="s">
        <v>205</v>
      </c>
      <c r="D28" s="217" t="s">
        <v>206</v>
      </c>
      <c r="E28" s="269" t="s">
        <v>207</v>
      </c>
      <c r="F28" s="269" t="s">
        <v>161</v>
      </c>
      <c r="G28" s="390" t="s">
        <v>434</v>
      </c>
      <c r="H28" s="213">
        <f>VLOOKUP(B28,ATTENDANCE!$B$14:$S$97,18,0)</f>
        <v>0</v>
      </c>
      <c r="I28" s="327">
        <f>VLOOKUP(B28,BONUS!$B$14:$S$99,18,0)</f>
        <v>0</v>
      </c>
      <c r="J28" s="443">
        <f>VLOOKUP(B28,PRACTICE!$B$16:$P$102,15,0)</f>
        <v>0</v>
      </c>
      <c r="K28" s="443"/>
      <c r="L28" s="444">
        <f>VLOOKUP(B28,ASSIGNMENT!B29:Z106,25,0)</f>
        <v>0</v>
      </c>
      <c r="M28" s="630">
        <f>VLOOKUP(B28,THEORY!$B$15:$O$103,14,0)</f>
        <v>0</v>
      </c>
      <c r="N28" s="636">
        <f t="shared" si="2"/>
        <v>0</v>
      </c>
      <c r="O28" s="503">
        <f t="shared" si="0"/>
        <v>0</v>
      </c>
      <c r="P28" s="577">
        <f t="shared" si="1"/>
        <v>0</v>
      </c>
      <c r="Q28" s="155" t="str">
        <f t="shared" si="3"/>
        <v>Fail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22.5" customHeight="1">
      <c r="A29" s="32">
        <v>15</v>
      </c>
      <c r="B29" s="661" t="s">
        <v>208</v>
      </c>
      <c r="C29" s="199" t="s">
        <v>209</v>
      </c>
      <c r="D29" s="217" t="s">
        <v>210</v>
      </c>
      <c r="E29" s="269" t="s">
        <v>211</v>
      </c>
      <c r="F29" s="269" t="s">
        <v>161</v>
      </c>
      <c r="G29" s="390" t="s">
        <v>434</v>
      </c>
      <c r="H29" s="213">
        <f>VLOOKUP(B29,ATTENDANCE!$B$14:$S$97,18,0)</f>
        <v>0</v>
      </c>
      <c r="I29" s="327">
        <f>VLOOKUP(B29,BONUS!$B$14:$S$99,18,0)</f>
        <v>0</v>
      </c>
      <c r="J29" s="443">
        <f>VLOOKUP(B29,PRACTICE!$B$16:$P$102,15,0)</f>
        <v>0</v>
      </c>
      <c r="K29" s="443"/>
      <c r="L29" s="444">
        <f>VLOOKUP(B29,ASSIGNMENT!B30:Z107,25,0)</f>
        <v>0</v>
      </c>
      <c r="M29" s="630">
        <f>VLOOKUP(B29,THEORY!$B$15:$O$103,14,0)</f>
        <v>0</v>
      </c>
      <c r="N29" s="636">
        <f t="shared" si="2"/>
        <v>0</v>
      </c>
      <c r="O29" s="503">
        <f t="shared" si="0"/>
        <v>0</v>
      </c>
      <c r="P29" s="577">
        <f t="shared" si="1"/>
        <v>0</v>
      </c>
      <c r="Q29" s="155" t="str">
        <f t="shared" si="3"/>
        <v>Fail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22.5" customHeight="1">
      <c r="A30" s="32">
        <v>16</v>
      </c>
      <c r="B30" s="661" t="s">
        <v>212</v>
      </c>
      <c r="C30" s="199" t="s">
        <v>213</v>
      </c>
      <c r="D30" s="217" t="s">
        <v>214</v>
      </c>
      <c r="E30" s="269" t="s">
        <v>215</v>
      </c>
      <c r="F30" s="269" t="s">
        <v>161</v>
      </c>
      <c r="G30" s="390" t="s">
        <v>434</v>
      </c>
      <c r="H30" s="213">
        <f>VLOOKUP(B30,ATTENDANCE!$B$14:$S$97,18,0)</f>
        <v>0</v>
      </c>
      <c r="I30" s="327">
        <f>VLOOKUP(B30,BONUS!$B$14:$S$99,18,0)</f>
        <v>0</v>
      </c>
      <c r="J30" s="443">
        <f>VLOOKUP(B30,PRACTICE!$B$16:$P$102,15,0)</f>
        <v>0</v>
      </c>
      <c r="K30" s="443"/>
      <c r="L30" s="444">
        <f>VLOOKUP(B30,ASSIGNMENT!B31:Z108,25,0)</f>
        <v>0</v>
      </c>
      <c r="M30" s="630">
        <f>VLOOKUP(B30,THEORY!$B$15:$O$103,14,0)</f>
        <v>0</v>
      </c>
      <c r="N30" s="636">
        <f t="shared" si="2"/>
        <v>0</v>
      </c>
      <c r="O30" s="503">
        <f t="shared" si="0"/>
        <v>0</v>
      </c>
      <c r="P30" s="577">
        <f t="shared" si="1"/>
        <v>0</v>
      </c>
      <c r="Q30" s="155" t="str">
        <f t="shared" si="3"/>
        <v>Fail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22.5" customHeight="1">
      <c r="A31" s="32">
        <v>17</v>
      </c>
      <c r="B31" s="661" t="s">
        <v>216</v>
      </c>
      <c r="C31" s="199" t="s">
        <v>217</v>
      </c>
      <c r="D31" s="217" t="s">
        <v>218</v>
      </c>
      <c r="E31" s="269" t="s">
        <v>219</v>
      </c>
      <c r="F31" s="269" t="s">
        <v>161</v>
      </c>
      <c r="G31" s="390" t="s">
        <v>434</v>
      </c>
      <c r="H31" s="213">
        <f>VLOOKUP(B31,ATTENDANCE!$B$14:$S$97,18,0)</f>
        <v>0</v>
      </c>
      <c r="I31" s="327">
        <f>VLOOKUP(B31,BONUS!$B$14:$S$99,18,0)</f>
        <v>0</v>
      </c>
      <c r="J31" s="443">
        <f>VLOOKUP(B31,PRACTICE!$B$16:$P$102,15,0)</f>
        <v>0</v>
      </c>
      <c r="K31" s="443"/>
      <c r="L31" s="444">
        <f>VLOOKUP(B31,ASSIGNMENT!B32:Z109,25,0)</f>
        <v>0</v>
      </c>
      <c r="M31" s="630">
        <f>VLOOKUP(B31,THEORY!$B$15:$O$103,14,0)</f>
        <v>0</v>
      </c>
      <c r="N31" s="636">
        <f t="shared" si="2"/>
        <v>0</v>
      </c>
      <c r="O31" s="503">
        <f t="shared" si="0"/>
        <v>0</v>
      </c>
      <c r="P31" s="577">
        <f t="shared" si="1"/>
        <v>0</v>
      </c>
      <c r="Q31" s="155" t="str">
        <f t="shared" si="3"/>
        <v>Fail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22.5" customHeight="1">
      <c r="A32" s="32">
        <v>18</v>
      </c>
      <c r="B32" s="661" t="s">
        <v>220</v>
      </c>
      <c r="C32" s="199" t="s">
        <v>221</v>
      </c>
      <c r="D32" s="217" t="s">
        <v>222</v>
      </c>
      <c r="E32" s="269" t="s">
        <v>223</v>
      </c>
      <c r="F32" s="269" t="s">
        <v>161</v>
      </c>
      <c r="G32" s="390" t="s">
        <v>434</v>
      </c>
      <c r="H32" s="213">
        <f>VLOOKUP(B32,ATTENDANCE!$B$14:$S$97,18,0)</f>
        <v>0</v>
      </c>
      <c r="I32" s="327">
        <f>VLOOKUP(B32,BONUS!$B$14:$S$99,18,0)</f>
        <v>0</v>
      </c>
      <c r="J32" s="443">
        <f>VLOOKUP(B32,PRACTICE!$B$16:$P$102,15,0)</f>
        <v>0</v>
      </c>
      <c r="K32" s="443"/>
      <c r="L32" s="444">
        <f>VLOOKUP(B32,ASSIGNMENT!B33:Z110,25,0)</f>
        <v>0</v>
      </c>
      <c r="M32" s="630">
        <f>VLOOKUP(B32,THEORY!$B$15:$O$103,14,0)</f>
        <v>0</v>
      </c>
      <c r="N32" s="636">
        <f t="shared" si="2"/>
        <v>0</v>
      </c>
      <c r="O32" s="503">
        <f t="shared" si="0"/>
        <v>0</v>
      </c>
      <c r="P32" s="577">
        <f t="shared" si="1"/>
        <v>0</v>
      </c>
      <c r="Q32" s="155" t="str">
        <f t="shared" si="3"/>
        <v>Fail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22.5" customHeight="1">
      <c r="A33" s="32">
        <v>19</v>
      </c>
      <c r="B33" s="661" t="s">
        <v>224</v>
      </c>
      <c r="C33" s="199" t="s">
        <v>225</v>
      </c>
      <c r="D33" s="217" t="s">
        <v>226</v>
      </c>
      <c r="E33" s="269" t="s">
        <v>227</v>
      </c>
      <c r="F33" s="269" t="s">
        <v>156</v>
      </c>
      <c r="G33" s="390" t="s">
        <v>434</v>
      </c>
      <c r="H33" s="213">
        <f>VLOOKUP(B33,ATTENDANCE!$B$14:$S$97,18,0)</f>
        <v>0</v>
      </c>
      <c r="I33" s="327">
        <f>VLOOKUP(B33,BONUS!$B$14:$S$99,18,0)</f>
        <v>0</v>
      </c>
      <c r="J33" s="443">
        <f>VLOOKUP(B33,PRACTICE!$B$16:$P$102,15,0)</f>
        <v>0</v>
      </c>
      <c r="K33" s="443"/>
      <c r="L33" s="444">
        <f>VLOOKUP(B33,ASSIGNMENT!B34:Z111,25,0)</f>
        <v>0</v>
      </c>
      <c r="M33" s="630">
        <f>VLOOKUP(B33,THEORY!$B$15:$O$103,14,0)</f>
        <v>0</v>
      </c>
      <c r="N33" s="636">
        <f t="shared" si="2"/>
        <v>0</v>
      </c>
      <c r="O33" s="503">
        <f t="shared" si="0"/>
        <v>0</v>
      </c>
      <c r="P33" s="577">
        <f t="shared" si="1"/>
        <v>0</v>
      </c>
      <c r="Q33" s="155" t="str">
        <f t="shared" si="3"/>
        <v>Fail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2.5" customHeight="1">
      <c r="A34" s="32">
        <v>20</v>
      </c>
      <c r="B34" s="661" t="s">
        <v>228</v>
      </c>
      <c r="C34" s="199" t="s">
        <v>229</v>
      </c>
      <c r="D34" s="217" t="s">
        <v>226</v>
      </c>
      <c r="E34" s="269" t="s">
        <v>230</v>
      </c>
      <c r="F34" s="269" t="s">
        <v>156</v>
      </c>
      <c r="G34" s="390" t="s">
        <v>434</v>
      </c>
      <c r="H34" s="213">
        <f>VLOOKUP(B34,ATTENDANCE!$B$14:$S$97,18,0)</f>
        <v>0</v>
      </c>
      <c r="I34" s="327">
        <f>VLOOKUP(B34,BONUS!$B$14:$S$99,18,0)</f>
        <v>0</v>
      </c>
      <c r="J34" s="443">
        <f>VLOOKUP(B34,PRACTICE!$B$16:$P$102,15,0)</f>
        <v>0</v>
      </c>
      <c r="K34" s="443"/>
      <c r="L34" s="444">
        <f>VLOOKUP(B34,ASSIGNMENT!B35:Z112,25,0)</f>
        <v>0</v>
      </c>
      <c r="M34" s="630">
        <f>VLOOKUP(B34,THEORY!$B$15:$O$103,14,0)</f>
        <v>0</v>
      </c>
      <c r="N34" s="636">
        <f t="shared" si="2"/>
        <v>0</v>
      </c>
      <c r="O34" s="503">
        <f t="shared" si="0"/>
        <v>0</v>
      </c>
      <c r="P34" s="577">
        <f t="shared" si="1"/>
        <v>0</v>
      </c>
      <c r="Q34" s="155" t="str">
        <f t="shared" si="3"/>
        <v>Fail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22.5" customHeight="1">
      <c r="A35" s="32">
        <v>21</v>
      </c>
      <c r="B35" s="661" t="s">
        <v>231</v>
      </c>
      <c r="C35" s="199" t="s">
        <v>232</v>
      </c>
      <c r="D35" s="217" t="s">
        <v>233</v>
      </c>
      <c r="E35" s="269" t="s">
        <v>234</v>
      </c>
      <c r="F35" s="269" t="s">
        <v>161</v>
      </c>
      <c r="G35" s="390" t="s">
        <v>434</v>
      </c>
      <c r="H35" s="213">
        <f>VLOOKUP(B35,ATTENDANCE!$B$14:$S$97,18,0)</f>
        <v>0</v>
      </c>
      <c r="I35" s="327">
        <f>VLOOKUP(B35,BONUS!$B$14:$S$99,18,0)</f>
        <v>0</v>
      </c>
      <c r="J35" s="443">
        <f>VLOOKUP(B35,PRACTICE!$B$16:$P$102,15,0)</f>
        <v>0</v>
      </c>
      <c r="K35" s="443"/>
      <c r="L35" s="444">
        <f>VLOOKUP(B35,ASSIGNMENT!B36:Z113,25,0)</f>
        <v>0</v>
      </c>
      <c r="M35" s="630">
        <f>VLOOKUP(B35,THEORY!$B$15:$O$103,14,0)</f>
        <v>0</v>
      </c>
      <c r="N35" s="636">
        <f t="shared" si="2"/>
        <v>0</v>
      </c>
      <c r="O35" s="503">
        <f t="shared" si="0"/>
        <v>0</v>
      </c>
      <c r="P35" s="577">
        <f t="shared" si="1"/>
        <v>0</v>
      </c>
      <c r="Q35" s="155" t="str">
        <f t="shared" si="3"/>
        <v>Fail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20.25" customHeight="1">
      <c r="A36" s="32">
        <v>22</v>
      </c>
      <c r="B36" s="661" t="s">
        <v>235</v>
      </c>
      <c r="C36" s="199" t="s">
        <v>236</v>
      </c>
      <c r="D36" s="217" t="s">
        <v>237</v>
      </c>
      <c r="E36" s="269" t="s">
        <v>238</v>
      </c>
      <c r="F36" s="269" t="s">
        <v>161</v>
      </c>
      <c r="G36" s="390" t="s">
        <v>434</v>
      </c>
      <c r="H36" s="213">
        <f>VLOOKUP(B36,ATTENDANCE!$B$14:$S$97,18,0)</f>
        <v>0</v>
      </c>
      <c r="I36" s="327">
        <f>VLOOKUP(B36,BONUS!$B$14:$S$99,18,0)</f>
        <v>0</v>
      </c>
      <c r="J36" s="443">
        <f>VLOOKUP(B36,PRACTICE!$B$16:$P$102,15,0)</f>
        <v>0</v>
      </c>
      <c r="K36" s="443"/>
      <c r="L36" s="444">
        <f>VLOOKUP(B36,ASSIGNMENT!B37:Z114,25,0)</f>
        <v>0</v>
      </c>
      <c r="M36" s="630">
        <f>VLOOKUP(B36,THEORY!$B$15:$O$103,14,0)</f>
        <v>0</v>
      </c>
      <c r="N36" s="636">
        <f t="shared" si="2"/>
        <v>0</v>
      </c>
      <c r="O36" s="503">
        <f t="shared" si="0"/>
        <v>0</v>
      </c>
      <c r="P36" s="577">
        <f t="shared" si="1"/>
        <v>0</v>
      </c>
      <c r="Q36" s="155" t="str">
        <f t="shared" si="3"/>
        <v>Fail</v>
      </c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spans="1:27" ht="20.25" customHeight="1">
      <c r="A37" s="32">
        <v>23</v>
      </c>
      <c r="B37" s="661" t="s">
        <v>239</v>
      </c>
      <c r="C37" s="199" t="s">
        <v>240</v>
      </c>
      <c r="D37" s="217" t="s">
        <v>237</v>
      </c>
      <c r="E37" s="269" t="s">
        <v>241</v>
      </c>
      <c r="F37" s="269" t="s">
        <v>161</v>
      </c>
      <c r="G37" s="390" t="s">
        <v>434</v>
      </c>
      <c r="H37" s="213">
        <f>VLOOKUP(B37,ATTENDANCE!$B$14:$S$97,18,0)</f>
        <v>0</v>
      </c>
      <c r="I37" s="327">
        <f>VLOOKUP(B37,BONUS!$B$14:$S$99,18,0)</f>
        <v>0</v>
      </c>
      <c r="J37" s="443">
        <f>VLOOKUP(B37,PRACTICE!$B$16:$P$102,15,0)</f>
        <v>0</v>
      </c>
      <c r="K37" s="443"/>
      <c r="L37" s="444">
        <f>VLOOKUP(B37,ASSIGNMENT!B38:Z115,25,0)</f>
        <v>0</v>
      </c>
      <c r="M37" s="630">
        <f>VLOOKUP(B37,THEORY!$B$15:$O$103,14,0)</f>
        <v>0</v>
      </c>
      <c r="N37" s="636">
        <f t="shared" si="2"/>
        <v>0</v>
      </c>
      <c r="O37" s="503">
        <f t="shared" si="0"/>
        <v>0</v>
      </c>
      <c r="P37" s="577">
        <f t="shared" si="1"/>
        <v>0</v>
      </c>
      <c r="Q37" s="155" t="str">
        <f t="shared" si="3"/>
        <v>Fail</v>
      </c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spans="1:27" ht="20.25" customHeight="1">
      <c r="A38" s="32">
        <v>24</v>
      </c>
      <c r="B38" s="661" t="s">
        <v>242</v>
      </c>
      <c r="C38" s="199" t="s">
        <v>243</v>
      </c>
      <c r="D38" s="217" t="s">
        <v>237</v>
      </c>
      <c r="E38" s="269" t="s">
        <v>244</v>
      </c>
      <c r="F38" s="269" t="s">
        <v>161</v>
      </c>
      <c r="G38" s="390" t="s">
        <v>434</v>
      </c>
      <c r="H38" s="213">
        <f>VLOOKUP(B38,ATTENDANCE!$B$14:$S$97,18,0)</f>
        <v>0</v>
      </c>
      <c r="I38" s="327">
        <f>VLOOKUP(B38,BONUS!$B$14:$S$99,18,0)</f>
        <v>0</v>
      </c>
      <c r="J38" s="443">
        <f>VLOOKUP(B38,PRACTICE!$B$16:$P$102,15,0)</f>
        <v>0</v>
      </c>
      <c r="K38" s="443"/>
      <c r="L38" s="444">
        <f>VLOOKUP(B38,ASSIGNMENT!B39:Z116,25,0)</f>
        <v>0</v>
      </c>
      <c r="M38" s="630">
        <f>VLOOKUP(B38,THEORY!$B$15:$O$103,14,0)</f>
        <v>0</v>
      </c>
      <c r="N38" s="636">
        <f t="shared" si="2"/>
        <v>0</v>
      </c>
      <c r="O38" s="503">
        <f t="shared" si="0"/>
        <v>0</v>
      </c>
      <c r="P38" s="577">
        <f t="shared" si="1"/>
        <v>0</v>
      </c>
      <c r="Q38" s="155" t="str">
        <f t="shared" si="3"/>
        <v>Fail</v>
      </c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spans="1:27" ht="20.25" customHeight="1">
      <c r="A39" s="32">
        <v>25</v>
      </c>
      <c r="B39" s="661" t="s">
        <v>245</v>
      </c>
      <c r="C39" s="199" t="s">
        <v>246</v>
      </c>
      <c r="D39" s="217" t="s">
        <v>247</v>
      </c>
      <c r="E39" s="269" t="s">
        <v>248</v>
      </c>
      <c r="F39" s="269" t="s">
        <v>161</v>
      </c>
      <c r="G39" s="390" t="s">
        <v>434</v>
      </c>
      <c r="H39" s="213">
        <f>VLOOKUP(B39,ATTENDANCE!$B$14:$S$97,18,0)</f>
        <v>0</v>
      </c>
      <c r="I39" s="327">
        <f>VLOOKUP(B39,BONUS!$B$14:$S$99,18,0)</f>
        <v>0</v>
      </c>
      <c r="J39" s="443">
        <f>VLOOKUP(B39,PRACTICE!$B$16:$P$102,15,0)</f>
        <v>0</v>
      </c>
      <c r="K39" s="443"/>
      <c r="L39" s="444">
        <f>VLOOKUP(B39,ASSIGNMENT!B40:Z117,25,0)</f>
        <v>0</v>
      </c>
      <c r="M39" s="630">
        <f>VLOOKUP(B39,THEORY!$B$15:$O$103,14,0)</f>
        <v>0</v>
      </c>
      <c r="N39" s="636">
        <f t="shared" si="2"/>
        <v>0</v>
      </c>
      <c r="O39" s="503">
        <f t="shared" si="0"/>
        <v>0</v>
      </c>
      <c r="P39" s="577">
        <f t="shared" si="1"/>
        <v>0</v>
      </c>
      <c r="Q39" s="155" t="str">
        <f t="shared" si="3"/>
        <v>Fail</v>
      </c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spans="1:27" ht="20.25" customHeight="1">
      <c r="A40" s="32">
        <v>26</v>
      </c>
      <c r="B40" s="661" t="s">
        <v>249</v>
      </c>
      <c r="C40" s="199" t="s">
        <v>250</v>
      </c>
      <c r="D40" s="217" t="s">
        <v>251</v>
      </c>
      <c r="E40" s="269" t="s">
        <v>252</v>
      </c>
      <c r="F40" s="269" t="s">
        <v>161</v>
      </c>
      <c r="G40" s="390" t="s">
        <v>434</v>
      </c>
      <c r="H40" s="213">
        <f>VLOOKUP(B40,ATTENDANCE!$B$14:$S$97,18,0)</f>
        <v>0</v>
      </c>
      <c r="I40" s="327">
        <f>VLOOKUP(B40,BONUS!$B$14:$S$99,18,0)</f>
        <v>0</v>
      </c>
      <c r="J40" s="443">
        <f>VLOOKUP(B40,PRACTICE!$B$16:$P$102,15,0)</f>
        <v>0</v>
      </c>
      <c r="K40" s="443"/>
      <c r="L40" s="444">
        <f>VLOOKUP(B40,ASSIGNMENT!B41:Z118,25,0)</f>
        <v>0</v>
      </c>
      <c r="M40" s="630">
        <f>VLOOKUP(B40,THEORY!$B$15:$O$103,14,0)</f>
        <v>0</v>
      </c>
      <c r="N40" s="636">
        <f t="shared" si="2"/>
        <v>0</v>
      </c>
      <c r="O40" s="503">
        <f t="shared" si="0"/>
        <v>0</v>
      </c>
      <c r="P40" s="577">
        <f t="shared" si="1"/>
        <v>0</v>
      </c>
      <c r="Q40" s="155" t="str">
        <f t="shared" si="3"/>
        <v>Fail</v>
      </c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spans="1:27" ht="20.25" customHeight="1">
      <c r="A41" s="32">
        <v>27</v>
      </c>
      <c r="B41" s="661" t="s">
        <v>253</v>
      </c>
      <c r="C41" s="199" t="s">
        <v>254</v>
      </c>
      <c r="D41" s="217" t="s">
        <v>255</v>
      </c>
      <c r="E41" s="269" t="s">
        <v>256</v>
      </c>
      <c r="F41" s="269" t="s">
        <v>161</v>
      </c>
      <c r="G41" s="390" t="s">
        <v>434</v>
      </c>
      <c r="H41" s="213">
        <f>VLOOKUP(B41,ATTENDANCE!$B$14:$S$97,18,0)</f>
        <v>0</v>
      </c>
      <c r="I41" s="327">
        <f>VLOOKUP(B41,BONUS!$B$14:$S$99,18,0)</f>
        <v>0</v>
      </c>
      <c r="J41" s="443">
        <f>VLOOKUP(B41,PRACTICE!$B$16:$P$102,15,0)</f>
        <v>0</v>
      </c>
      <c r="K41" s="443"/>
      <c r="L41" s="444">
        <f>VLOOKUP(B41,ASSIGNMENT!B42:Z119,25,0)</f>
        <v>0</v>
      </c>
      <c r="M41" s="630">
        <f>VLOOKUP(B41,THEORY!$B$15:$O$103,14,0)</f>
        <v>0</v>
      </c>
      <c r="N41" s="636">
        <f t="shared" si="2"/>
        <v>0</v>
      </c>
      <c r="O41" s="503">
        <f t="shared" si="0"/>
        <v>0</v>
      </c>
      <c r="P41" s="577">
        <f t="shared" si="1"/>
        <v>0</v>
      </c>
      <c r="Q41" s="155" t="str">
        <f t="shared" si="3"/>
        <v>Fail</v>
      </c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spans="1:27" ht="20.25" customHeight="1">
      <c r="A42" s="32">
        <v>28</v>
      </c>
      <c r="B42" s="661" t="s">
        <v>257</v>
      </c>
      <c r="C42" s="199" t="s">
        <v>258</v>
      </c>
      <c r="D42" s="217" t="s">
        <v>259</v>
      </c>
      <c r="E42" s="269" t="s">
        <v>260</v>
      </c>
      <c r="F42" s="269" t="s">
        <v>161</v>
      </c>
      <c r="G42" s="390" t="s">
        <v>434</v>
      </c>
      <c r="H42" s="213">
        <f>VLOOKUP(B42,ATTENDANCE!$B$14:$S$97,18,0)</f>
        <v>0</v>
      </c>
      <c r="I42" s="327">
        <f>VLOOKUP(B42,BONUS!$B$14:$S$99,18,0)</f>
        <v>0</v>
      </c>
      <c r="J42" s="443">
        <f>VLOOKUP(B42,PRACTICE!$B$16:$P$102,15,0)</f>
        <v>0</v>
      </c>
      <c r="K42" s="443"/>
      <c r="L42" s="444">
        <f>VLOOKUP(B42,ASSIGNMENT!B43:Z120,25,0)</f>
        <v>0</v>
      </c>
      <c r="M42" s="630">
        <f>VLOOKUP(B42,THEORY!$B$15:$O$103,14,0)</f>
        <v>0</v>
      </c>
      <c r="N42" s="636">
        <f t="shared" si="2"/>
        <v>0</v>
      </c>
      <c r="O42" s="503">
        <f t="shared" si="0"/>
        <v>0</v>
      </c>
      <c r="P42" s="577">
        <f t="shared" si="1"/>
        <v>0</v>
      </c>
      <c r="Q42" s="155" t="str">
        <f t="shared" si="3"/>
        <v>Fail</v>
      </c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spans="1:27" ht="22.5" customHeight="1">
      <c r="A43" s="32">
        <v>29</v>
      </c>
      <c r="B43" s="661" t="s">
        <v>261</v>
      </c>
      <c r="C43" s="199" t="s">
        <v>262</v>
      </c>
      <c r="D43" s="217" t="s">
        <v>263</v>
      </c>
      <c r="E43" s="269" t="s">
        <v>264</v>
      </c>
      <c r="F43" s="269" t="s">
        <v>161</v>
      </c>
      <c r="G43" s="390" t="s">
        <v>434</v>
      </c>
      <c r="H43" s="213">
        <f>VLOOKUP(B43,ATTENDANCE!$B$14:$S$97,18,0)</f>
        <v>0</v>
      </c>
      <c r="I43" s="327">
        <f>VLOOKUP(B43,BONUS!$B$14:$S$99,18,0)</f>
        <v>0</v>
      </c>
      <c r="J43" s="443">
        <f>VLOOKUP(B43,PRACTICE!$B$16:$P$102,15,0)</f>
        <v>0</v>
      </c>
      <c r="K43" s="443"/>
      <c r="L43" s="444">
        <f>VLOOKUP(B43,ASSIGNMENT!B44:Z121,25,0)</f>
        <v>0</v>
      </c>
      <c r="M43" s="630">
        <f>VLOOKUP(B43,THEORY!$B$15:$O$103,14,0)</f>
        <v>0</v>
      </c>
      <c r="N43" s="636">
        <f t="shared" si="2"/>
        <v>0</v>
      </c>
      <c r="O43" s="503">
        <f t="shared" si="0"/>
        <v>0</v>
      </c>
      <c r="P43" s="577">
        <f t="shared" si="1"/>
        <v>0</v>
      </c>
      <c r="Q43" s="155" t="str">
        <f t="shared" si="3"/>
        <v>Fail</v>
      </c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22.5" customHeight="1">
      <c r="A44" s="59">
        <v>30</v>
      </c>
      <c r="B44" s="662" t="s">
        <v>265</v>
      </c>
      <c r="C44" s="270" t="s">
        <v>266</v>
      </c>
      <c r="D44" s="271" t="s">
        <v>263</v>
      </c>
      <c r="E44" s="272" t="s">
        <v>267</v>
      </c>
      <c r="F44" s="272" t="s">
        <v>161</v>
      </c>
      <c r="G44" s="391" t="s">
        <v>434</v>
      </c>
      <c r="H44" s="464">
        <f>VLOOKUP(B44,ATTENDANCE!$B$14:$S$97,18,0)</f>
        <v>0</v>
      </c>
      <c r="I44" s="465">
        <f>VLOOKUP(B44,BONUS!$B$14:$S$99,18,0)</f>
        <v>0</v>
      </c>
      <c r="J44" s="466">
        <f>VLOOKUP(B44,PRACTICE!$B$16:$P$102,15,0)</f>
        <v>0</v>
      </c>
      <c r="K44" s="466"/>
      <c r="L44" s="446">
        <f>VLOOKUP(B44,ASSIGNMENT!B45:Z122,25,0)</f>
        <v>0</v>
      </c>
      <c r="M44" s="631">
        <f>VLOOKUP(B44,THEORY!$B$15:$O$103,14,0)</f>
        <v>0</v>
      </c>
      <c r="N44" s="637">
        <f t="shared" si="2"/>
        <v>0</v>
      </c>
      <c r="O44" s="504">
        <f t="shared" si="0"/>
        <v>0</v>
      </c>
      <c r="P44" s="578">
        <f t="shared" si="1"/>
        <v>0</v>
      </c>
      <c r="Q44" s="467" t="str">
        <f t="shared" si="3"/>
        <v>Fail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2.5" customHeight="1" thickBot="1">
      <c r="A45" s="145">
        <v>31</v>
      </c>
      <c r="B45" s="663" t="s">
        <v>268</v>
      </c>
      <c r="C45" s="254" t="s">
        <v>269</v>
      </c>
      <c r="D45" s="302" t="s">
        <v>270</v>
      </c>
      <c r="E45" s="290" t="s">
        <v>271</v>
      </c>
      <c r="F45" s="290" t="s">
        <v>161</v>
      </c>
      <c r="G45" s="648" t="s">
        <v>434</v>
      </c>
      <c r="H45" s="305">
        <f>VLOOKUP(B45,ATTENDANCE!$B$14:$S$97,18,0)</f>
        <v>0</v>
      </c>
      <c r="I45" s="447">
        <f>VLOOKUP(B45,BONUS!$B$14:$S$99,18,0)</f>
        <v>0</v>
      </c>
      <c r="J45" s="445">
        <f>VLOOKUP(B45,PRACTICE!$B$16:$P$102,15,0)</f>
        <v>0</v>
      </c>
      <c r="K45" s="445"/>
      <c r="L45" s="586">
        <f>VLOOKUP(B45,ASSIGNMENT!B46:Z123,25,0)</f>
        <v>0</v>
      </c>
      <c r="M45" s="632">
        <f>VLOOKUP(B45,THEORY!$B$15:$O$103,14,0)</f>
        <v>0</v>
      </c>
      <c r="N45" s="638">
        <f t="shared" si="2"/>
        <v>0</v>
      </c>
      <c r="O45" s="505">
        <f t="shared" si="0"/>
        <v>0</v>
      </c>
      <c r="P45" s="579">
        <f t="shared" si="1"/>
        <v>0</v>
      </c>
      <c r="Q45" s="306" t="str">
        <f t="shared" si="3"/>
        <v>Fail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2.5" customHeight="1">
      <c r="A46" s="643">
        <v>1</v>
      </c>
      <c r="B46" s="664" t="s">
        <v>272</v>
      </c>
      <c r="C46" s="655" t="s">
        <v>273</v>
      </c>
      <c r="D46" s="656" t="s">
        <v>274</v>
      </c>
      <c r="E46" s="654" t="s">
        <v>275</v>
      </c>
      <c r="F46" s="654" t="s">
        <v>161</v>
      </c>
      <c r="G46" s="644" t="s">
        <v>435</v>
      </c>
      <c r="H46" s="468">
        <f>VLOOKUP(B46,ATTENDANCE!$B$14:$S$97,18,0)</f>
        <v>0</v>
      </c>
      <c r="I46" s="469">
        <f>VLOOKUP(B46,BONUS!$B$14:$S$99,18,0)</f>
        <v>0</v>
      </c>
      <c r="J46" s="584">
        <f>VLOOKUP(B46,PRACTICE!$B$16:$P$102,15,0)</f>
        <v>0</v>
      </c>
      <c r="K46" s="584"/>
      <c r="L46" s="585">
        <f>VLOOKUP(B46,ASSIGNMENT!B47:Z124,25,0)</f>
        <v>0</v>
      </c>
      <c r="M46" s="633">
        <f>VLOOKUP(B46,THEORY!$B$15:$O$103,14,0)</f>
        <v>0</v>
      </c>
      <c r="N46" s="639">
        <f t="shared" si="2"/>
        <v>0</v>
      </c>
      <c r="O46" s="506">
        <f t="shared" si="0"/>
        <v>0</v>
      </c>
      <c r="P46" s="580">
        <f t="shared" si="1"/>
        <v>0</v>
      </c>
      <c r="Q46" s="470" t="str">
        <f t="shared" si="3"/>
        <v>Fail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2.5" customHeight="1">
      <c r="A47" s="32">
        <v>2</v>
      </c>
      <c r="B47" s="661" t="s">
        <v>276</v>
      </c>
      <c r="C47" s="199" t="s">
        <v>277</v>
      </c>
      <c r="D47" s="217" t="s">
        <v>154</v>
      </c>
      <c r="E47" s="269" t="s">
        <v>278</v>
      </c>
      <c r="F47" s="269" t="s">
        <v>161</v>
      </c>
      <c r="G47" s="390" t="s">
        <v>435</v>
      </c>
      <c r="H47" s="213">
        <f>VLOOKUP(B47,ATTENDANCE!$B$14:$S$97,18,0)</f>
        <v>0</v>
      </c>
      <c r="I47" s="327">
        <f>VLOOKUP(B47,BONUS!$B$14:$S$99,18,0)</f>
        <v>0</v>
      </c>
      <c r="J47" s="443">
        <f>VLOOKUP(B47,PRACTICE!$B$16:$P$102,15,0)</f>
        <v>0</v>
      </c>
      <c r="K47" s="443"/>
      <c r="L47" s="444">
        <f>VLOOKUP(B47,ASSIGNMENT!B48:Z125,25,0)</f>
        <v>0</v>
      </c>
      <c r="M47" s="630">
        <f>VLOOKUP(B47,THEORY!$B$15:$O$103,14,0)</f>
        <v>0</v>
      </c>
      <c r="N47" s="636">
        <f t="shared" si="2"/>
        <v>0</v>
      </c>
      <c r="O47" s="503">
        <f t="shared" ref="O47:O78" si="4">M47</f>
        <v>0</v>
      </c>
      <c r="P47" s="577">
        <f t="shared" ref="P47:P78" si="5">ROUND((N47*0.6+O47*0.4),1)</f>
        <v>0</v>
      </c>
      <c r="Q47" s="155" t="str">
        <f t="shared" si="3"/>
        <v>Fail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0.25" customHeight="1">
      <c r="A48" s="32">
        <v>3</v>
      </c>
      <c r="B48" s="661" t="s">
        <v>279</v>
      </c>
      <c r="C48" s="199" t="s">
        <v>280</v>
      </c>
      <c r="D48" s="217" t="s">
        <v>281</v>
      </c>
      <c r="E48" s="269" t="s">
        <v>282</v>
      </c>
      <c r="F48" s="269" t="s">
        <v>161</v>
      </c>
      <c r="G48" s="390" t="s">
        <v>435</v>
      </c>
      <c r="H48" s="213">
        <f>VLOOKUP(B48,ATTENDANCE!$B$14:$S$97,18,0)</f>
        <v>0</v>
      </c>
      <c r="I48" s="327">
        <f>VLOOKUP(B48,BONUS!$B$14:$S$99,18,0)</f>
        <v>0</v>
      </c>
      <c r="J48" s="443">
        <f>VLOOKUP(B48,PRACTICE!$B$16:$P$102,15,0)</f>
        <v>0</v>
      </c>
      <c r="K48" s="443"/>
      <c r="L48" s="444">
        <f>VLOOKUP(B48,ASSIGNMENT!B49:Z126,25,0)</f>
        <v>0</v>
      </c>
      <c r="M48" s="630">
        <f>VLOOKUP(B48,THEORY!$B$15:$O$103,14,0)</f>
        <v>0</v>
      </c>
      <c r="N48" s="636">
        <f t="shared" si="2"/>
        <v>0</v>
      </c>
      <c r="O48" s="503">
        <f t="shared" si="4"/>
        <v>0</v>
      </c>
      <c r="P48" s="577">
        <f t="shared" si="5"/>
        <v>0</v>
      </c>
      <c r="Q48" s="155" t="str">
        <f t="shared" si="3"/>
        <v>Fail</v>
      </c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spans="1:27" ht="20.25" customHeight="1">
      <c r="A49" s="32">
        <v>4</v>
      </c>
      <c r="B49" s="661" t="s">
        <v>283</v>
      </c>
      <c r="C49" s="199" t="s">
        <v>284</v>
      </c>
      <c r="D49" s="217" t="s">
        <v>159</v>
      </c>
      <c r="E49" s="269" t="s">
        <v>285</v>
      </c>
      <c r="F49" s="269" t="s">
        <v>161</v>
      </c>
      <c r="G49" s="390" t="s">
        <v>435</v>
      </c>
      <c r="H49" s="213">
        <f>VLOOKUP(B49,ATTENDANCE!$B$14:$S$97,18,0)</f>
        <v>0</v>
      </c>
      <c r="I49" s="327">
        <f>VLOOKUP(B49,BONUS!$B$14:$S$99,18,0)</f>
        <v>0</v>
      </c>
      <c r="J49" s="443">
        <f>VLOOKUP(B49,PRACTICE!$B$16:$P$102,15,0)</f>
        <v>0</v>
      </c>
      <c r="K49" s="443"/>
      <c r="L49" s="444">
        <f>VLOOKUP(B49,ASSIGNMENT!B50:Z127,25,0)</f>
        <v>0</v>
      </c>
      <c r="M49" s="630">
        <f>VLOOKUP(B49,THEORY!$B$15:$O$103,14,0)</f>
        <v>0</v>
      </c>
      <c r="N49" s="636">
        <f t="shared" si="2"/>
        <v>0</v>
      </c>
      <c r="O49" s="503">
        <f t="shared" si="4"/>
        <v>0</v>
      </c>
      <c r="P49" s="577">
        <f t="shared" si="5"/>
        <v>0</v>
      </c>
      <c r="Q49" s="155" t="str">
        <f t="shared" si="3"/>
        <v>Fail</v>
      </c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 spans="1:27" ht="20.25" customHeight="1">
      <c r="A50" s="32">
        <v>5</v>
      </c>
      <c r="B50" s="661" t="s">
        <v>286</v>
      </c>
      <c r="C50" s="199" t="s">
        <v>287</v>
      </c>
      <c r="D50" s="217" t="s">
        <v>288</v>
      </c>
      <c r="E50" s="269" t="s">
        <v>289</v>
      </c>
      <c r="F50" s="269" t="s">
        <v>161</v>
      </c>
      <c r="G50" s="390" t="s">
        <v>435</v>
      </c>
      <c r="H50" s="213">
        <f>VLOOKUP(B50,ATTENDANCE!$B$14:$S$97,18,0)</f>
        <v>0</v>
      </c>
      <c r="I50" s="327">
        <f>VLOOKUP(B50,BONUS!$B$14:$S$99,18,0)</f>
        <v>0</v>
      </c>
      <c r="J50" s="443">
        <f>VLOOKUP(B50,PRACTICE!$B$16:$P$102,15,0)</f>
        <v>0</v>
      </c>
      <c r="K50" s="443"/>
      <c r="L50" s="444">
        <f>VLOOKUP(B50,ASSIGNMENT!B51:Z128,25,0)</f>
        <v>0</v>
      </c>
      <c r="M50" s="630">
        <f>VLOOKUP(B50,THEORY!$B$15:$O$103,14,0)</f>
        <v>0</v>
      </c>
      <c r="N50" s="636">
        <f t="shared" si="2"/>
        <v>0</v>
      </c>
      <c r="O50" s="503">
        <f t="shared" si="4"/>
        <v>0</v>
      </c>
      <c r="P50" s="577">
        <f t="shared" si="5"/>
        <v>0</v>
      </c>
      <c r="Q50" s="155" t="str">
        <f t="shared" si="3"/>
        <v>Fail</v>
      </c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 spans="1:27" ht="20.25" customHeight="1">
      <c r="A51" s="32">
        <v>6</v>
      </c>
      <c r="B51" s="661" t="s">
        <v>290</v>
      </c>
      <c r="C51" s="199" t="s">
        <v>291</v>
      </c>
      <c r="D51" s="217" t="s">
        <v>171</v>
      </c>
      <c r="E51" s="269" t="s">
        <v>292</v>
      </c>
      <c r="F51" s="269" t="s">
        <v>161</v>
      </c>
      <c r="G51" s="390" t="s">
        <v>435</v>
      </c>
      <c r="H51" s="213">
        <f>VLOOKUP(B51,ATTENDANCE!$B$14:$S$97,18,0)</f>
        <v>0</v>
      </c>
      <c r="I51" s="327">
        <f>VLOOKUP(B51,BONUS!$B$14:$S$99,18,0)</f>
        <v>0</v>
      </c>
      <c r="J51" s="443">
        <f>VLOOKUP(B51,PRACTICE!$B$16:$P$102,15,0)</f>
        <v>0</v>
      </c>
      <c r="K51" s="443"/>
      <c r="L51" s="444">
        <f>VLOOKUP(B51,ASSIGNMENT!B52:Z129,25,0)</f>
        <v>0</v>
      </c>
      <c r="M51" s="630">
        <f>VLOOKUP(B51,THEORY!$B$15:$O$103,14,0)</f>
        <v>0</v>
      </c>
      <c r="N51" s="636">
        <f t="shared" si="2"/>
        <v>0</v>
      </c>
      <c r="O51" s="503">
        <f t="shared" si="4"/>
        <v>0</v>
      </c>
      <c r="P51" s="577">
        <f t="shared" si="5"/>
        <v>0</v>
      </c>
      <c r="Q51" s="155" t="str">
        <f t="shared" si="3"/>
        <v>Fail</v>
      </c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 spans="1:27" ht="20.25" customHeight="1">
      <c r="A52" s="32">
        <v>7</v>
      </c>
      <c r="B52" s="665" t="s">
        <v>293</v>
      </c>
      <c r="C52" s="180" t="s">
        <v>294</v>
      </c>
      <c r="D52" s="217" t="s">
        <v>175</v>
      </c>
      <c r="E52" s="190" t="s">
        <v>295</v>
      </c>
      <c r="F52" s="190" t="s">
        <v>161</v>
      </c>
      <c r="G52" s="390" t="s">
        <v>435</v>
      </c>
      <c r="H52" s="213">
        <f>VLOOKUP(B52,ATTENDANCE!$B$14:$S$97,18,0)</f>
        <v>0</v>
      </c>
      <c r="I52" s="327">
        <f>VLOOKUP(B52,BONUS!$B$14:$S$99,18,0)</f>
        <v>0</v>
      </c>
      <c r="J52" s="443">
        <f>VLOOKUP(B52,PRACTICE!$B$16:$P$102,15,0)</f>
        <v>0</v>
      </c>
      <c r="K52" s="443"/>
      <c r="L52" s="444">
        <f>VLOOKUP(B52,ASSIGNMENT!B53:Z130,25,0)</f>
        <v>0</v>
      </c>
      <c r="M52" s="630">
        <f>VLOOKUP(B52,THEORY!$B$15:$O$103,14,0)</f>
        <v>0</v>
      </c>
      <c r="N52" s="636">
        <f t="shared" si="2"/>
        <v>0</v>
      </c>
      <c r="O52" s="503">
        <f t="shared" si="4"/>
        <v>0</v>
      </c>
      <c r="P52" s="577">
        <f t="shared" si="5"/>
        <v>0</v>
      </c>
      <c r="Q52" s="155" t="str">
        <f t="shared" si="3"/>
        <v>Fail</v>
      </c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spans="1:27" ht="20.25" customHeight="1">
      <c r="A53" s="32">
        <v>8</v>
      </c>
      <c r="B53" s="661" t="s">
        <v>296</v>
      </c>
      <c r="C53" s="199" t="s">
        <v>297</v>
      </c>
      <c r="D53" s="217" t="s">
        <v>298</v>
      </c>
      <c r="E53" s="269" t="s">
        <v>299</v>
      </c>
      <c r="F53" s="269" t="s">
        <v>161</v>
      </c>
      <c r="G53" s="390" t="s">
        <v>435</v>
      </c>
      <c r="H53" s="213">
        <f>VLOOKUP(B53,ATTENDANCE!$B$14:$S$97,18,0)</f>
        <v>0</v>
      </c>
      <c r="I53" s="327">
        <f>VLOOKUP(B53,BONUS!$B$14:$S$99,18,0)</f>
        <v>0</v>
      </c>
      <c r="J53" s="443">
        <f>VLOOKUP(B53,PRACTICE!$B$16:$P$102,15,0)</f>
        <v>0</v>
      </c>
      <c r="K53" s="443"/>
      <c r="L53" s="444">
        <f>VLOOKUP(B53,ASSIGNMENT!B54:Z131,25,0)</f>
        <v>0</v>
      </c>
      <c r="M53" s="630">
        <f>VLOOKUP(B53,THEORY!$B$15:$O$103,14,0)</f>
        <v>0</v>
      </c>
      <c r="N53" s="636">
        <f t="shared" si="2"/>
        <v>0</v>
      </c>
      <c r="O53" s="503">
        <f t="shared" si="4"/>
        <v>0</v>
      </c>
      <c r="P53" s="577">
        <f t="shared" si="5"/>
        <v>0</v>
      </c>
      <c r="Q53" s="155" t="str">
        <f t="shared" si="3"/>
        <v>Fail</v>
      </c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 spans="1:27" ht="20.25" customHeight="1">
      <c r="A54" s="32">
        <v>9</v>
      </c>
      <c r="B54" s="665" t="s">
        <v>300</v>
      </c>
      <c r="C54" s="180" t="s">
        <v>301</v>
      </c>
      <c r="D54" s="217" t="s">
        <v>183</v>
      </c>
      <c r="E54" s="190" t="s">
        <v>302</v>
      </c>
      <c r="F54" s="190" t="s">
        <v>161</v>
      </c>
      <c r="G54" s="390" t="s">
        <v>435</v>
      </c>
      <c r="H54" s="213">
        <f>VLOOKUP(B54,ATTENDANCE!$B$14:$S$97,18,0)</f>
        <v>0</v>
      </c>
      <c r="I54" s="327">
        <f>VLOOKUP(B54,BONUS!$B$14:$S$99,18,0)</f>
        <v>0</v>
      </c>
      <c r="J54" s="443">
        <f>VLOOKUP(B54,PRACTICE!$B$16:$P$102,15,0)</f>
        <v>0</v>
      </c>
      <c r="K54" s="443"/>
      <c r="L54" s="444">
        <f>VLOOKUP(B54,ASSIGNMENT!B55:Z132,25,0)</f>
        <v>0</v>
      </c>
      <c r="M54" s="630">
        <f>VLOOKUP(B54,THEORY!$B$15:$O$103,14,0)</f>
        <v>0</v>
      </c>
      <c r="N54" s="636">
        <f t="shared" si="2"/>
        <v>0</v>
      </c>
      <c r="O54" s="503">
        <f t="shared" si="4"/>
        <v>0</v>
      </c>
      <c r="P54" s="577">
        <f t="shared" si="5"/>
        <v>0</v>
      </c>
      <c r="Q54" s="155" t="str">
        <f t="shared" si="3"/>
        <v>Fail</v>
      </c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 spans="1:27" ht="22.5" customHeight="1">
      <c r="A55" s="32">
        <v>10</v>
      </c>
      <c r="B55" s="665" t="s">
        <v>303</v>
      </c>
      <c r="C55" s="180" t="s">
        <v>304</v>
      </c>
      <c r="D55" s="217" t="s">
        <v>305</v>
      </c>
      <c r="E55" s="190" t="s">
        <v>306</v>
      </c>
      <c r="F55" s="190" t="s">
        <v>156</v>
      </c>
      <c r="G55" s="390" t="s">
        <v>435</v>
      </c>
      <c r="H55" s="213">
        <f>VLOOKUP(B55,ATTENDANCE!$B$14:$S$97,18,0)</f>
        <v>0</v>
      </c>
      <c r="I55" s="327">
        <f>VLOOKUP(B55,BONUS!$B$14:$S$99,18,0)</f>
        <v>0</v>
      </c>
      <c r="J55" s="443">
        <f>VLOOKUP(B55,PRACTICE!$B$16:$P$102,15,0)</f>
        <v>0</v>
      </c>
      <c r="K55" s="443"/>
      <c r="L55" s="444">
        <f>VLOOKUP(B55,ASSIGNMENT!B56:Z133,25,0)</f>
        <v>0</v>
      </c>
      <c r="M55" s="630">
        <f>VLOOKUP(B55,THEORY!$B$15:$O$103,14,0)</f>
        <v>0</v>
      </c>
      <c r="N55" s="636">
        <f t="shared" si="2"/>
        <v>0</v>
      </c>
      <c r="O55" s="503">
        <f t="shared" si="4"/>
        <v>0</v>
      </c>
      <c r="P55" s="577">
        <f t="shared" si="5"/>
        <v>0</v>
      </c>
      <c r="Q55" s="155" t="str">
        <f t="shared" si="3"/>
        <v>Fail</v>
      </c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2.5" customHeight="1">
      <c r="A56" s="32">
        <v>11</v>
      </c>
      <c r="B56" s="665" t="s">
        <v>307</v>
      </c>
      <c r="C56" s="180" t="s">
        <v>308</v>
      </c>
      <c r="D56" s="217" t="s">
        <v>309</v>
      </c>
      <c r="E56" s="190" t="s">
        <v>310</v>
      </c>
      <c r="F56" s="190" t="s">
        <v>161</v>
      </c>
      <c r="G56" s="390" t="s">
        <v>435</v>
      </c>
      <c r="H56" s="213">
        <f>VLOOKUP(B56,ATTENDANCE!$B$14:$S$97,18,0)</f>
        <v>0</v>
      </c>
      <c r="I56" s="327">
        <f>VLOOKUP(B56,BONUS!$B$14:$S$99,18,0)</f>
        <v>0</v>
      </c>
      <c r="J56" s="443">
        <f>VLOOKUP(B56,PRACTICE!$B$16:$P$102,15,0)</f>
        <v>0</v>
      </c>
      <c r="K56" s="443"/>
      <c r="L56" s="444">
        <f>VLOOKUP(B56,ASSIGNMENT!B57:Z134,25,0)</f>
        <v>0</v>
      </c>
      <c r="M56" s="630">
        <f>VLOOKUP(B56,THEORY!$B$15:$O$103,14,0)</f>
        <v>0</v>
      </c>
      <c r="N56" s="636">
        <f t="shared" si="2"/>
        <v>0</v>
      </c>
      <c r="O56" s="503">
        <f t="shared" si="4"/>
        <v>0</v>
      </c>
      <c r="P56" s="577">
        <f t="shared" si="5"/>
        <v>0</v>
      </c>
      <c r="Q56" s="155" t="str">
        <f t="shared" si="3"/>
        <v>Fail</v>
      </c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22.5" customHeight="1">
      <c r="A57" s="32">
        <v>12</v>
      </c>
      <c r="B57" s="661" t="s">
        <v>311</v>
      </c>
      <c r="C57" s="199" t="s">
        <v>312</v>
      </c>
      <c r="D57" s="217" t="s">
        <v>194</v>
      </c>
      <c r="E57" s="269" t="s">
        <v>313</v>
      </c>
      <c r="F57" s="269" t="s">
        <v>161</v>
      </c>
      <c r="G57" s="390" t="s">
        <v>435</v>
      </c>
      <c r="H57" s="213">
        <f>VLOOKUP(B57,ATTENDANCE!$B$14:$S$97,18,0)</f>
        <v>0</v>
      </c>
      <c r="I57" s="327">
        <f>VLOOKUP(B57,BONUS!$B$14:$S$99,18,0)</f>
        <v>0</v>
      </c>
      <c r="J57" s="443">
        <f>VLOOKUP(B57,PRACTICE!$B$16:$P$102,15,0)</f>
        <v>0</v>
      </c>
      <c r="K57" s="443"/>
      <c r="L57" s="444">
        <f>VLOOKUP(B57,ASSIGNMENT!B58:Z135,25,0)</f>
        <v>0</v>
      </c>
      <c r="M57" s="630">
        <f>VLOOKUP(B57,THEORY!$B$15:$O$103,14,0)</f>
        <v>0</v>
      </c>
      <c r="N57" s="636">
        <f t="shared" si="2"/>
        <v>0</v>
      </c>
      <c r="O57" s="503">
        <f t="shared" si="4"/>
        <v>0</v>
      </c>
      <c r="P57" s="577">
        <f t="shared" si="5"/>
        <v>0</v>
      </c>
      <c r="Q57" s="155" t="str">
        <f t="shared" si="3"/>
        <v>Fail</v>
      </c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22.5" customHeight="1">
      <c r="A58" s="32">
        <v>13</v>
      </c>
      <c r="B58" s="661" t="s">
        <v>314</v>
      </c>
      <c r="C58" s="199" t="s">
        <v>315</v>
      </c>
      <c r="D58" s="217" t="s">
        <v>194</v>
      </c>
      <c r="E58" s="269" t="s">
        <v>316</v>
      </c>
      <c r="F58" s="269" t="s">
        <v>161</v>
      </c>
      <c r="G58" s="390" t="s">
        <v>435</v>
      </c>
      <c r="H58" s="213">
        <f>VLOOKUP(B58,ATTENDANCE!$B$14:$S$97,18,0)</f>
        <v>0</v>
      </c>
      <c r="I58" s="327">
        <f>VLOOKUP(B58,BONUS!$B$14:$S$99,18,0)</f>
        <v>0</v>
      </c>
      <c r="J58" s="443">
        <f>VLOOKUP(B58,PRACTICE!$B$16:$P$102,15,0)</f>
        <v>0</v>
      </c>
      <c r="K58" s="443"/>
      <c r="L58" s="444">
        <f>VLOOKUP(B58,ASSIGNMENT!B59:Z136,25,0)</f>
        <v>0</v>
      </c>
      <c r="M58" s="630">
        <f>VLOOKUP(B58,THEORY!$B$15:$O$103,14,0)</f>
        <v>0</v>
      </c>
      <c r="N58" s="636">
        <f t="shared" si="2"/>
        <v>0</v>
      </c>
      <c r="O58" s="503">
        <f t="shared" si="4"/>
        <v>0</v>
      </c>
      <c r="P58" s="577">
        <f t="shared" si="5"/>
        <v>0</v>
      </c>
      <c r="Q58" s="155" t="str">
        <f t="shared" si="3"/>
        <v>Fail</v>
      </c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22.5" customHeight="1">
      <c r="A59" s="32">
        <v>14</v>
      </c>
      <c r="B59" s="661" t="s">
        <v>317</v>
      </c>
      <c r="C59" s="199" t="s">
        <v>318</v>
      </c>
      <c r="D59" s="217" t="s">
        <v>319</v>
      </c>
      <c r="E59" s="269" t="s">
        <v>320</v>
      </c>
      <c r="F59" s="269" t="s">
        <v>161</v>
      </c>
      <c r="G59" s="390" t="s">
        <v>435</v>
      </c>
      <c r="H59" s="213">
        <f>VLOOKUP(B59,ATTENDANCE!$B$14:$S$97,18,0)</f>
        <v>0</v>
      </c>
      <c r="I59" s="327">
        <f>VLOOKUP(B59,BONUS!$B$14:$S$99,18,0)</f>
        <v>0</v>
      </c>
      <c r="J59" s="443">
        <f>VLOOKUP(B59,PRACTICE!$B$16:$P$102,15,0)</f>
        <v>0</v>
      </c>
      <c r="K59" s="443"/>
      <c r="L59" s="444">
        <f>VLOOKUP(B59,ASSIGNMENT!B60:Z137,25,0)</f>
        <v>0</v>
      </c>
      <c r="M59" s="630">
        <f>VLOOKUP(B59,THEORY!$B$15:$O$103,14,0)</f>
        <v>0</v>
      </c>
      <c r="N59" s="636">
        <f t="shared" si="2"/>
        <v>0</v>
      </c>
      <c r="O59" s="503">
        <f t="shared" si="4"/>
        <v>0</v>
      </c>
      <c r="P59" s="577">
        <f t="shared" si="5"/>
        <v>0</v>
      </c>
      <c r="Q59" s="155" t="str">
        <f t="shared" si="3"/>
        <v>Fail</v>
      </c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22.5" customHeight="1">
      <c r="A60" s="32">
        <v>15</v>
      </c>
      <c r="B60" s="661" t="s">
        <v>321</v>
      </c>
      <c r="C60" s="199" t="s">
        <v>318</v>
      </c>
      <c r="D60" s="217" t="s">
        <v>322</v>
      </c>
      <c r="E60" s="269" t="s">
        <v>323</v>
      </c>
      <c r="F60" s="269" t="s">
        <v>161</v>
      </c>
      <c r="G60" s="390" t="s">
        <v>435</v>
      </c>
      <c r="H60" s="213">
        <f>VLOOKUP(B60,ATTENDANCE!$B$14:$S$97,18,0)</f>
        <v>0</v>
      </c>
      <c r="I60" s="327">
        <f>VLOOKUP(B60,BONUS!$B$14:$S$99,18,0)</f>
        <v>0</v>
      </c>
      <c r="J60" s="443">
        <f>VLOOKUP(B60,PRACTICE!$B$16:$P$102,15,0)</f>
        <v>0</v>
      </c>
      <c r="K60" s="443"/>
      <c r="L60" s="444">
        <f>VLOOKUP(B60,ASSIGNMENT!B61:Z138,25,0)</f>
        <v>0</v>
      </c>
      <c r="M60" s="630">
        <f>VLOOKUP(B60,THEORY!$B$15:$O$103,14,0)</f>
        <v>0</v>
      </c>
      <c r="N60" s="636">
        <f t="shared" si="2"/>
        <v>0</v>
      </c>
      <c r="O60" s="503">
        <f t="shared" si="4"/>
        <v>0</v>
      </c>
      <c r="P60" s="577">
        <f t="shared" si="5"/>
        <v>0</v>
      </c>
      <c r="Q60" s="155" t="str">
        <f t="shared" si="3"/>
        <v>Fail</v>
      </c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0.25" customHeight="1">
      <c r="A61" s="32">
        <v>16</v>
      </c>
      <c r="B61" s="665" t="s">
        <v>324</v>
      </c>
      <c r="C61" s="180" t="s">
        <v>325</v>
      </c>
      <c r="D61" s="217" t="s">
        <v>233</v>
      </c>
      <c r="E61" s="190" t="s">
        <v>326</v>
      </c>
      <c r="F61" s="190" t="s">
        <v>161</v>
      </c>
      <c r="G61" s="390" t="s">
        <v>435</v>
      </c>
      <c r="H61" s="213">
        <f>VLOOKUP(B61,ATTENDANCE!$B$14:$S$97,18,0)</f>
        <v>0</v>
      </c>
      <c r="I61" s="327">
        <f>VLOOKUP(B61,BONUS!$B$14:$S$99,18,0)</f>
        <v>0</v>
      </c>
      <c r="J61" s="443">
        <f>VLOOKUP(B61,PRACTICE!$B$16:$P$102,15,0)</f>
        <v>0</v>
      </c>
      <c r="K61" s="443"/>
      <c r="L61" s="444">
        <f>VLOOKUP(B61,ASSIGNMENT!B62:Z139,25,0)</f>
        <v>0</v>
      </c>
      <c r="M61" s="630">
        <f>VLOOKUP(B61,THEORY!$B$15:$O$103,14,0)</f>
        <v>0</v>
      </c>
      <c r="N61" s="636">
        <f t="shared" si="2"/>
        <v>0</v>
      </c>
      <c r="O61" s="503">
        <f t="shared" si="4"/>
        <v>0</v>
      </c>
      <c r="P61" s="577">
        <f t="shared" si="5"/>
        <v>0</v>
      </c>
      <c r="Q61" s="155" t="str">
        <f t="shared" si="3"/>
        <v>Fail</v>
      </c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spans="1:27" ht="20.25" customHeight="1">
      <c r="A62" s="32">
        <v>17</v>
      </c>
      <c r="B62" s="661" t="s">
        <v>327</v>
      </c>
      <c r="C62" s="199" t="s">
        <v>328</v>
      </c>
      <c r="D62" s="217" t="s">
        <v>233</v>
      </c>
      <c r="E62" s="269" t="s">
        <v>329</v>
      </c>
      <c r="F62" s="269" t="s">
        <v>161</v>
      </c>
      <c r="G62" s="390" t="s">
        <v>435</v>
      </c>
      <c r="H62" s="213">
        <f>VLOOKUP(B62,ATTENDANCE!$B$14:$S$97,18,0)</f>
        <v>0</v>
      </c>
      <c r="I62" s="327">
        <f>VLOOKUP(B62,BONUS!$B$14:$S$99,18,0)</f>
        <v>0</v>
      </c>
      <c r="J62" s="443">
        <f>VLOOKUP(B62,PRACTICE!$B$16:$P$102,15,0)</f>
        <v>0</v>
      </c>
      <c r="K62" s="443"/>
      <c r="L62" s="444">
        <f>VLOOKUP(B62,ASSIGNMENT!B63:Z140,25,0)</f>
        <v>0</v>
      </c>
      <c r="M62" s="630">
        <f>VLOOKUP(B62,THEORY!$B$15:$O$103,14,0)</f>
        <v>0</v>
      </c>
      <c r="N62" s="636">
        <f t="shared" si="2"/>
        <v>0</v>
      </c>
      <c r="O62" s="503">
        <f t="shared" si="4"/>
        <v>0</v>
      </c>
      <c r="P62" s="577">
        <f t="shared" si="5"/>
        <v>0</v>
      </c>
      <c r="Q62" s="155" t="str">
        <f t="shared" si="3"/>
        <v>Fail</v>
      </c>
      <c r="R62" s="62"/>
      <c r="S62" s="62"/>
      <c r="T62" s="62"/>
      <c r="U62" s="62"/>
      <c r="V62" s="62"/>
      <c r="W62" s="62"/>
      <c r="X62" s="62"/>
      <c r="Y62" s="62"/>
      <c r="Z62" s="62"/>
      <c r="AA62" s="62"/>
    </row>
    <row r="63" spans="1:27" ht="20.25" customHeight="1">
      <c r="A63" s="32">
        <v>18</v>
      </c>
      <c r="B63" s="665" t="s">
        <v>330</v>
      </c>
      <c r="C63" s="180" t="s">
        <v>331</v>
      </c>
      <c r="D63" s="217" t="s">
        <v>332</v>
      </c>
      <c r="E63" s="190" t="s">
        <v>333</v>
      </c>
      <c r="F63" s="190" t="s">
        <v>161</v>
      </c>
      <c r="G63" s="390" t="s">
        <v>435</v>
      </c>
      <c r="H63" s="213">
        <f>VLOOKUP(B63,ATTENDANCE!$B$14:$S$97,18,0)</f>
        <v>0</v>
      </c>
      <c r="I63" s="327">
        <f>VLOOKUP(B63,BONUS!$B$14:$S$99,18,0)</f>
        <v>0</v>
      </c>
      <c r="J63" s="443">
        <f>VLOOKUP(B63,PRACTICE!$B$16:$P$102,15,0)</f>
        <v>0</v>
      </c>
      <c r="K63" s="443"/>
      <c r="L63" s="444">
        <f>VLOOKUP(B63,ASSIGNMENT!B64:Z141,25,0)</f>
        <v>0</v>
      </c>
      <c r="M63" s="630">
        <f>VLOOKUP(B63,THEORY!$B$15:$O$103,14,0)</f>
        <v>0</v>
      </c>
      <c r="N63" s="636">
        <f t="shared" si="2"/>
        <v>0</v>
      </c>
      <c r="O63" s="503">
        <f t="shared" si="4"/>
        <v>0</v>
      </c>
      <c r="P63" s="577">
        <f t="shared" si="5"/>
        <v>0</v>
      </c>
      <c r="Q63" s="155" t="str">
        <f t="shared" si="3"/>
        <v>Fail</v>
      </c>
      <c r="R63" s="62"/>
      <c r="S63" s="62"/>
      <c r="T63" s="62"/>
      <c r="U63" s="62"/>
      <c r="V63" s="62"/>
      <c r="W63" s="62"/>
      <c r="X63" s="62"/>
      <c r="Y63" s="62"/>
      <c r="Z63" s="62"/>
      <c r="AA63" s="62"/>
    </row>
    <row r="64" spans="1:27" ht="20.25" customHeight="1">
      <c r="A64" s="32">
        <v>19</v>
      </c>
      <c r="B64" s="665" t="s">
        <v>334</v>
      </c>
      <c r="C64" s="180" t="s">
        <v>335</v>
      </c>
      <c r="D64" s="217" t="s">
        <v>255</v>
      </c>
      <c r="E64" s="190" t="s">
        <v>336</v>
      </c>
      <c r="F64" s="190" t="s">
        <v>161</v>
      </c>
      <c r="G64" s="390" t="s">
        <v>435</v>
      </c>
      <c r="H64" s="213">
        <f>VLOOKUP(B64,ATTENDANCE!$B$14:$S$97,18,0)</f>
        <v>0</v>
      </c>
      <c r="I64" s="327">
        <f>VLOOKUP(B64,BONUS!$B$14:$S$99,18,0)</f>
        <v>0</v>
      </c>
      <c r="J64" s="443">
        <f>VLOOKUP(B64,PRACTICE!$B$16:$P$102,15,0)</f>
        <v>0</v>
      </c>
      <c r="K64" s="443"/>
      <c r="L64" s="444">
        <f>VLOOKUP(B64,ASSIGNMENT!B65:Z142,25,0)</f>
        <v>0</v>
      </c>
      <c r="M64" s="630">
        <f>VLOOKUP(B64,THEORY!$B$15:$O$103,14,0)</f>
        <v>0</v>
      </c>
      <c r="N64" s="636">
        <f t="shared" si="2"/>
        <v>0</v>
      </c>
      <c r="O64" s="503">
        <f t="shared" si="4"/>
        <v>0</v>
      </c>
      <c r="P64" s="577">
        <f t="shared" si="5"/>
        <v>0</v>
      </c>
      <c r="Q64" s="155" t="str">
        <f t="shared" si="3"/>
        <v>Fail</v>
      </c>
      <c r="R64" s="62"/>
      <c r="S64" s="62"/>
      <c r="T64" s="62"/>
      <c r="U64" s="62"/>
      <c r="V64" s="62"/>
      <c r="W64" s="62"/>
      <c r="X64" s="62"/>
      <c r="Y64" s="62"/>
      <c r="Z64" s="62"/>
      <c r="AA64" s="62"/>
    </row>
    <row r="65" spans="1:27" ht="20.25" customHeight="1">
      <c r="A65" s="32">
        <v>20</v>
      </c>
      <c r="B65" s="665" t="s">
        <v>337</v>
      </c>
      <c r="C65" s="180" t="s">
        <v>338</v>
      </c>
      <c r="D65" s="217" t="s">
        <v>339</v>
      </c>
      <c r="E65" s="190" t="s">
        <v>340</v>
      </c>
      <c r="F65" s="190" t="s">
        <v>161</v>
      </c>
      <c r="G65" s="390" t="s">
        <v>435</v>
      </c>
      <c r="H65" s="213">
        <f>VLOOKUP(B65,ATTENDANCE!$B$14:$S$97,18,0)</f>
        <v>0</v>
      </c>
      <c r="I65" s="327">
        <f>VLOOKUP(B65,BONUS!$B$14:$S$99,18,0)</f>
        <v>0</v>
      </c>
      <c r="J65" s="443">
        <f>VLOOKUP(B65,PRACTICE!$B$16:$P$102,15,0)</f>
        <v>0</v>
      </c>
      <c r="K65" s="443"/>
      <c r="L65" s="444">
        <f>VLOOKUP(B65,ASSIGNMENT!B66:Z143,25,0)</f>
        <v>0</v>
      </c>
      <c r="M65" s="630">
        <f>VLOOKUP(B65,THEORY!$B$15:$O$103,14,0)</f>
        <v>0</v>
      </c>
      <c r="N65" s="636">
        <f t="shared" si="2"/>
        <v>0</v>
      </c>
      <c r="O65" s="503">
        <f t="shared" si="4"/>
        <v>0</v>
      </c>
      <c r="P65" s="577">
        <f t="shared" si="5"/>
        <v>0</v>
      </c>
      <c r="Q65" s="155" t="str">
        <f t="shared" si="3"/>
        <v>Fail</v>
      </c>
      <c r="R65" s="62"/>
      <c r="S65" s="62"/>
      <c r="T65" s="62"/>
      <c r="U65" s="62"/>
      <c r="V65" s="62"/>
      <c r="W65" s="62"/>
      <c r="X65" s="62"/>
      <c r="Y65" s="62"/>
      <c r="Z65" s="62"/>
      <c r="AA65" s="62"/>
    </row>
    <row r="66" spans="1:27" ht="20.25" customHeight="1">
      <c r="A66" s="32">
        <v>21</v>
      </c>
      <c r="B66" s="665" t="s">
        <v>341</v>
      </c>
      <c r="C66" s="180" t="s">
        <v>342</v>
      </c>
      <c r="D66" s="217" t="s">
        <v>343</v>
      </c>
      <c r="E66" s="190" t="s">
        <v>344</v>
      </c>
      <c r="F66" s="190" t="s">
        <v>161</v>
      </c>
      <c r="G66" s="390" t="s">
        <v>435</v>
      </c>
      <c r="H66" s="213">
        <f>VLOOKUP(B66,ATTENDANCE!$B$14:$S$97,18,0)</f>
        <v>0</v>
      </c>
      <c r="I66" s="327">
        <f>VLOOKUP(B66,BONUS!$B$14:$S$99,18,0)</f>
        <v>0</v>
      </c>
      <c r="J66" s="443">
        <f>VLOOKUP(B66,PRACTICE!$B$16:$P$102,15,0)</f>
        <v>0</v>
      </c>
      <c r="K66" s="443"/>
      <c r="L66" s="444">
        <f>VLOOKUP(B66,ASSIGNMENT!B67:Z144,25,0)</f>
        <v>0</v>
      </c>
      <c r="M66" s="630">
        <f>VLOOKUP(B66,THEORY!$B$15:$O$103,14,0)</f>
        <v>0</v>
      </c>
      <c r="N66" s="636">
        <f t="shared" si="2"/>
        <v>0</v>
      </c>
      <c r="O66" s="503">
        <f t="shared" si="4"/>
        <v>0</v>
      </c>
      <c r="P66" s="577">
        <f t="shared" si="5"/>
        <v>0</v>
      </c>
      <c r="Q66" s="155" t="str">
        <f t="shared" si="3"/>
        <v>Fail</v>
      </c>
      <c r="R66" s="62"/>
      <c r="S66" s="62"/>
      <c r="T66" s="62"/>
      <c r="U66" s="62"/>
      <c r="V66" s="62"/>
      <c r="W66" s="62"/>
      <c r="X66" s="62"/>
      <c r="Y66" s="62"/>
      <c r="Z66" s="62"/>
      <c r="AA66" s="62"/>
    </row>
    <row r="67" spans="1:27" ht="20.25" customHeight="1">
      <c r="A67" s="32">
        <v>22</v>
      </c>
      <c r="B67" s="661" t="s">
        <v>345</v>
      </c>
      <c r="C67" s="199" t="s">
        <v>346</v>
      </c>
      <c r="D67" s="217" t="s">
        <v>259</v>
      </c>
      <c r="E67" s="269" t="s">
        <v>347</v>
      </c>
      <c r="F67" s="269" t="s">
        <v>161</v>
      </c>
      <c r="G67" s="390" t="s">
        <v>435</v>
      </c>
      <c r="H67" s="213">
        <f>VLOOKUP(B67,ATTENDANCE!$B$14:$S$97,18,0)</f>
        <v>0</v>
      </c>
      <c r="I67" s="327">
        <f>VLOOKUP(B67,BONUS!$B$14:$S$99,18,0)</f>
        <v>0</v>
      </c>
      <c r="J67" s="443">
        <f>VLOOKUP(B67,PRACTICE!$B$16:$P$102,15,0)</f>
        <v>0</v>
      </c>
      <c r="K67" s="443"/>
      <c r="L67" s="444">
        <f>VLOOKUP(B67,ASSIGNMENT!B68:Z145,25,0)</f>
        <v>0</v>
      </c>
      <c r="M67" s="630">
        <f>VLOOKUP(B67,THEORY!$B$15:$O$103,14,0)</f>
        <v>0</v>
      </c>
      <c r="N67" s="636">
        <f t="shared" si="2"/>
        <v>0</v>
      </c>
      <c r="O67" s="503">
        <f t="shared" si="4"/>
        <v>0</v>
      </c>
      <c r="P67" s="577">
        <f t="shared" si="5"/>
        <v>0</v>
      </c>
      <c r="Q67" s="155" t="str">
        <f t="shared" si="3"/>
        <v>Fail</v>
      </c>
      <c r="R67" s="62"/>
      <c r="S67" s="62"/>
      <c r="T67" s="62"/>
      <c r="U67" s="62"/>
      <c r="V67" s="62"/>
      <c r="W67" s="62"/>
      <c r="X67" s="62"/>
      <c r="Y67" s="62"/>
      <c r="Z67" s="62"/>
      <c r="AA67" s="62"/>
    </row>
    <row r="68" spans="1:27" ht="21" customHeight="1">
      <c r="A68" s="32">
        <v>23</v>
      </c>
      <c r="B68" s="665" t="s">
        <v>348</v>
      </c>
      <c r="C68" s="180" t="s">
        <v>349</v>
      </c>
      <c r="D68" s="217" t="s">
        <v>350</v>
      </c>
      <c r="E68" s="190" t="s">
        <v>351</v>
      </c>
      <c r="F68" s="190" t="s">
        <v>161</v>
      </c>
      <c r="G68" s="390" t="s">
        <v>435</v>
      </c>
      <c r="H68" s="213">
        <f>VLOOKUP(B68,ATTENDANCE!$B$14:$S$97,18,0)</f>
        <v>0</v>
      </c>
      <c r="I68" s="327">
        <f>VLOOKUP(B68,BONUS!$B$14:$S$99,18,0)</f>
        <v>0</v>
      </c>
      <c r="J68" s="443">
        <f>VLOOKUP(B68,PRACTICE!$B$16:$P$102,15,0)</f>
        <v>0</v>
      </c>
      <c r="K68" s="443"/>
      <c r="L68" s="444">
        <f>VLOOKUP(B68,ASSIGNMENT!B69:Z146,25,0)</f>
        <v>0</v>
      </c>
      <c r="M68" s="630">
        <f>VLOOKUP(B68,THEORY!$B$15:$O$103,14,0)</f>
        <v>0</v>
      </c>
      <c r="N68" s="636">
        <f t="shared" si="2"/>
        <v>0</v>
      </c>
      <c r="O68" s="503">
        <f t="shared" si="4"/>
        <v>0</v>
      </c>
      <c r="P68" s="577">
        <f t="shared" si="5"/>
        <v>0</v>
      </c>
      <c r="Q68" s="155" t="str">
        <f t="shared" si="3"/>
        <v>Fail</v>
      </c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22.5" customHeight="1">
      <c r="A69" s="32">
        <v>24</v>
      </c>
      <c r="B69" s="665" t="s">
        <v>352</v>
      </c>
      <c r="C69" s="180" t="s">
        <v>353</v>
      </c>
      <c r="D69" s="217" t="s">
        <v>354</v>
      </c>
      <c r="E69" s="190" t="s">
        <v>355</v>
      </c>
      <c r="F69" s="190" t="s">
        <v>161</v>
      </c>
      <c r="G69" s="390" t="s">
        <v>435</v>
      </c>
      <c r="H69" s="213">
        <f>VLOOKUP(B69,ATTENDANCE!$B$14:$S$97,18,0)</f>
        <v>0</v>
      </c>
      <c r="I69" s="327">
        <f>VLOOKUP(B69,BONUS!$B$14:$S$99,18,0)</f>
        <v>0</v>
      </c>
      <c r="J69" s="443">
        <f>VLOOKUP(B69,PRACTICE!$B$16:$P$102,15,0)</f>
        <v>0</v>
      </c>
      <c r="K69" s="443"/>
      <c r="L69" s="444">
        <f>VLOOKUP(B69,ASSIGNMENT!B70:Z147,25,0)</f>
        <v>0</v>
      </c>
      <c r="M69" s="630">
        <f>VLOOKUP(B69,THEORY!$B$15:$O$103,14,0)</f>
        <v>0</v>
      </c>
      <c r="N69" s="636">
        <f t="shared" si="2"/>
        <v>0</v>
      </c>
      <c r="O69" s="503">
        <f t="shared" si="4"/>
        <v>0</v>
      </c>
      <c r="P69" s="577">
        <f t="shared" si="5"/>
        <v>0</v>
      </c>
      <c r="Q69" s="155" t="str">
        <f t="shared" si="3"/>
        <v>Fail</v>
      </c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22.5" customHeight="1">
      <c r="A70" s="32">
        <v>25</v>
      </c>
      <c r="B70" s="665" t="s">
        <v>356</v>
      </c>
      <c r="C70" s="180" t="s">
        <v>357</v>
      </c>
      <c r="D70" s="217" t="s">
        <v>354</v>
      </c>
      <c r="E70" s="190" t="s">
        <v>358</v>
      </c>
      <c r="F70" s="190" t="s">
        <v>161</v>
      </c>
      <c r="G70" s="390" t="s">
        <v>435</v>
      </c>
      <c r="H70" s="213">
        <f>VLOOKUP(B70,ATTENDANCE!$B$14:$S$97,18,0)</f>
        <v>0</v>
      </c>
      <c r="I70" s="327">
        <f>VLOOKUP(B70,BONUS!$B$14:$S$99,18,0)</f>
        <v>0</v>
      </c>
      <c r="J70" s="443">
        <f>VLOOKUP(B70,PRACTICE!$B$16:$P$102,15,0)</f>
        <v>0</v>
      </c>
      <c r="K70" s="443"/>
      <c r="L70" s="444">
        <f>VLOOKUP(B70,ASSIGNMENT!B71:Z148,25,0)</f>
        <v>0</v>
      </c>
      <c r="M70" s="630">
        <f>VLOOKUP(B70,THEORY!$B$15:$O$103,14,0)</f>
        <v>0</v>
      </c>
      <c r="N70" s="636">
        <f t="shared" si="2"/>
        <v>0</v>
      </c>
      <c r="O70" s="503">
        <f t="shared" si="4"/>
        <v>0</v>
      </c>
      <c r="P70" s="577">
        <f t="shared" si="5"/>
        <v>0</v>
      </c>
      <c r="Q70" s="155" t="str">
        <f t="shared" si="3"/>
        <v>Fail</v>
      </c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22.5" customHeight="1">
      <c r="A71" s="32">
        <v>26</v>
      </c>
      <c r="B71" s="661" t="s">
        <v>359</v>
      </c>
      <c r="C71" s="199" t="s">
        <v>297</v>
      </c>
      <c r="D71" s="217" t="s">
        <v>360</v>
      </c>
      <c r="E71" s="269" t="s">
        <v>361</v>
      </c>
      <c r="F71" s="269" t="s">
        <v>161</v>
      </c>
      <c r="G71" s="390" t="s">
        <v>435</v>
      </c>
      <c r="H71" s="213">
        <f>VLOOKUP(B71,ATTENDANCE!$B$14:$S$97,18,0)</f>
        <v>0</v>
      </c>
      <c r="I71" s="327">
        <f>VLOOKUP(B71,BONUS!$B$14:$S$99,18,0)</f>
        <v>0</v>
      </c>
      <c r="J71" s="443">
        <f>VLOOKUP(B71,PRACTICE!$B$16:$P$102,15,0)</f>
        <v>0</v>
      </c>
      <c r="K71" s="443"/>
      <c r="L71" s="444">
        <f>VLOOKUP(B71,ASSIGNMENT!B72:Z149,25,0)</f>
        <v>0</v>
      </c>
      <c r="M71" s="630">
        <f>VLOOKUP(B71,THEORY!$B$15:$O$103,14,0)</f>
        <v>0</v>
      </c>
      <c r="N71" s="636">
        <f t="shared" si="2"/>
        <v>0</v>
      </c>
      <c r="O71" s="503">
        <f t="shared" si="4"/>
        <v>0</v>
      </c>
      <c r="P71" s="577">
        <f t="shared" si="5"/>
        <v>0</v>
      </c>
      <c r="Q71" s="155" t="str">
        <f t="shared" si="3"/>
        <v>Fail</v>
      </c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22.5" customHeight="1">
      <c r="A72" s="32">
        <v>27</v>
      </c>
      <c r="B72" s="665" t="s">
        <v>362</v>
      </c>
      <c r="C72" s="180" t="s">
        <v>363</v>
      </c>
      <c r="D72" s="217" t="s">
        <v>364</v>
      </c>
      <c r="E72" s="190" t="s">
        <v>155</v>
      </c>
      <c r="F72" s="190" t="s">
        <v>161</v>
      </c>
      <c r="G72" s="390" t="s">
        <v>435</v>
      </c>
      <c r="H72" s="213">
        <f>VLOOKUP(B72,ATTENDANCE!$B$14:$S$97,18,0)</f>
        <v>0</v>
      </c>
      <c r="I72" s="327">
        <f>VLOOKUP(B72,BONUS!$B$14:$S$99,18,0)</f>
        <v>0</v>
      </c>
      <c r="J72" s="443">
        <f>VLOOKUP(B72,PRACTICE!$B$16:$P$102,15,0)</f>
        <v>0</v>
      </c>
      <c r="K72" s="443"/>
      <c r="L72" s="444">
        <f>VLOOKUP(B72,ASSIGNMENT!B73:Z150,25,0)</f>
        <v>0</v>
      </c>
      <c r="M72" s="630">
        <f>VLOOKUP(B72,THEORY!$B$15:$O$103,14,0)</f>
        <v>0</v>
      </c>
      <c r="N72" s="636">
        <f t="shared" si="2"/>
        <v>0</v>
      </c>
      <c r="O72" s="503">
        <f t="shared" si="4"/>
        <v>0</v>
      </c>
      <c r="P72" s="577">
        <f t="shared" si="5"/>
        <v>0</v>
      </c>
      <c r="Q72" s="155" t="str">
        <f t="shared" si="3"/>
        <v>Fail</v>
      </c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20.25" customHeight="1" thickBot="1">
      <c r="A73" s="59">
        <v>28</v>
      </c>
      <c r="B73" s="666" t="s">
        <v>365</v>
      </c>
      <c r="C73" s="273" t="s">
        <v>366</v>
      </c>
      <c r="D73" s="271" t="s">
        <v>367</v>
      </c>
      <c r="E73" s="274" t="s">
        <v>368</v>
      </c>
      <c r="F73" s="274" t="s">
        <v>161</v>
      </c>
      <c r="G73" s="391" t="s">
        <v>435</v>
      </c>
      <c r="H73" s="464">
        <f>VLOOKUP(B73,ATTENDANCE!$B$14:$S$97,18,0)</f>
        <v>0</v>
      </c>
      <c r="I73" s="465">
        <f>VLOOKUP(B73,BONUS!$B$14:$S$99,18,0)</f>
        <v>0</v>
      </c>
      <c r="J73" s="466">
        <f>VLOOKUP(B73,PRACTICE!$B$16:$P$102,15,0)</f>
        <v>0</v>
      </c>
      <c r="K73" s="466"/>
      <c r="L73" s="446">
        <f>VLOOKUP(B73,ASSIGNMENT!B74:Z151,25,0)</f>
        <v>0</v>
      </c>
      <c r="M73" s="631">
        <f>VLOOKUP(B73,THEORY!$B$15:$O$103,14,0)</f>
        <v>0</v>
      </c>
      <c r="N73" s="637">
        <f t="shared" si="2"/>
        <v>0</v>
      </c>
      <c r="O73" s="504">
        <f t="shared" si="4"/>
        <v>0</v>
      </c>
      <c r="P73" s="578">
        <f t="shared" si="5"/>
        <v>0</v>
      </c>
      <c r="Q73" s="467" t="str">
        <f t="shared" si="3"/>
        <v>Fail</v>
      </c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 spans="1:27" ht="20.25" customHeight="1">
      <c r="A74" s="23">
        <v>1</v>
      </c>
      <c r="B74" s="660" t="s">
        <v>369</v>
      </c>
      <c r="C74" s="200" t="s">
        <v>370</v>
      </c>
      <c r="D74" s="216" t="s">
        <v>154</v>
      </c>
      <c r="E74" s="268" t="s">
        <v>371</v>
      </c>
      <c r="F74" s="268" t="s">
        <v>161</v>
      </c>
      <c r="G74" s="389" t="s">
        <v>436</v>
      </c>
      <c r="H74" s="211">
        <f>VLOOKUP(B74,ATTENDANCE!$B$14:$S$97,18,0)</f>
        <v>0</v>
      </c>
      <c r="I74" s="212">
        <f>VLOOKUP(B74,BONUS!$B$14:$S$99,18,0)</f>
        <v>0</v>
      </c>
      <c r="J74" s="441">
        <f>VLOOKUP(B74,PRACTICE!$B$16:$P$102,15,0)</f>
        <v>0</v>
      </c>
      <c r="K74" s="441"/>
      <c r="L74" s="442">
        <f>VLOOKUP(B74,ASSIGNMENT!B75:Z152,25,0)</f>
        <v>0</v>
      </c>
      <c r="M74" s="629">
        <f>VLOOKUP(B74,THEORY!$B$15:$O$103,14,0)</f>
        <v>0</v>
      </c>
      <c r="N74" s="635">
        <f t="shared" si="2"/>
        <v>0</v>
      </c>
      <c r="O74" s="502">
        <f t="shared" si="4"/>
        <v>0</v>
      </c>
      <c r="P74" s="576">
        <f t="shared" si="5"/>
        <v>0</v>
      </c>
      <c r="Q74" s="256" t="str">
        <f t="shared" si="3"/>
        <v>Fail</v>
      </c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 spans="1:27" ht="20.25" customHeight="1">
      <c r="A75" s="651">
        <v>2</v>
      </c>
      <c r="B75" s="664" t="s">
        <v>372</v>
      </c>
      <c r="C75" s="655" t="s">
        <v>373</v>
      </c>
      <c r="D75" s="656" t="s">
        <v>374</v>
      </c>
      <c r="E75" s="654" t="s">
        <v>375</v>
      </c>
      <c r="F75" s="654" t="s">
        <v>156</v>
      </c>
      <c r="G75" s="644" t="s">
        <v>436</v>
      </c>
      <c r="H75" s="468">
        <f>VLOOKUP(B75,ATTENDANCE!$B$14:$S$97,18,0)</f>
        <v>0</v>
      </c>
      <c r="I75" s="469">
        <f>VLOOKUP(B75,BONUS!$B$14:$S$99,18,0)</f>
        <v>0</v>
      </c>
      <c r="J75" s="584">
        <f>VLOOKUP(B75,PRACTICE!$B$16:$P$102,15,0)</f>
        <v>0</v>
      </c>
      <c r="K75" s="584"/>
      <c r="L75" s="585">
        <f>VLOOKUP(B75,ASSIGNMENT!B76:Z153,25,0)</f>
        <v>0</v>
      </c>
      <c r="M75" s="633">
        <f>VLOOKUP(B75,THEORY!$B$15:$O$103,14,0)</f>
        <v>0</v>
      </c>
      <c r="N75" s="639">
        <f t="shared" si="2"/>
        <v>0</v>
      </c>
      <c r="O75" s="506">
        <f t="shared" si="4"/>
        <v>0</v>
      </c>
      <c r="P75" s="580">
        <f t="shared" si="5"/>
        <v>0</v>
      </c>
      <c r="Q75" s="470" t="str">
        <f t="shared" si="3"/>
        <v>Fail</v>
      </c>
      <c r="R75" s="62"/>
      <c r="S75" s="62"/>
      <c r="T75" s="62"/>
      <c r="U75" s="62"/>
      <c r="V75" s="62"/>
      <c r="W75" s="62"/>
      <c r="X75" s="62"/>
      <c r="Y75" s="62"/>
      <c r="Z75" s="62"/>
      <c r="AA75" s="62"/>
    </row>
    <row r="76" spans="1:27" ht="20.25" customHeight="1">
      <c r="A76" s="59">
        <v>3</v>
      </c>
      <c r="B76" s="665" t="s">
        <v>376</v>
      </c>
      <c r="C76" s="180" t="s">
        <v>377</v>
      </c>
      <c r="D76" s="217" t="s">
        <v>378</v>
      </c>
      <c r="E76" s="190" t="s">
        <v>379</v>
      </c>
      <c r="F76" s="190" t="s">
        <v>156</v>
      </c>
      <c r="G76" s="390" t="s">
        <v>436</v>
      </c>
      <c r="H76" s="213">
        <f>VLOOKUP(B76,ATTENDANCE!$B$14:$S$97,18,0)</f>
        <v>0</v>
      </c>
      <c r="I76" s="327">
        <f>VLOOKUP(B76,BONUS!$B$14:$S$99,18,0)</f>
        <v>0</v>
      </c>
      <c r="J76" s="443">
        <f>VLOOKUP(B76,PRACTICE!$B$16:$P$102,15,0)</f>
        <v>0</v>
      </c>
      <c r="K76" s="443"/>
      <c r="L76" s="444">
        <f>VLOOKUP(B76,ASSIGNMENT!B77:Z154,25,0)</f>
        <v>0</v>
      </c>
      <c r="M76" s="630">
        <f>VLOOKUP(B76,THEORY!$B$15:$O$103,14,0)</f>
        <v>0</v>
      </c>
      <c r="N76" s="636">
        <f t="shared" si="2"/>
        <v>0</v>
      </c>
      <c r="O76" s="503">
        <f t="shared" si="4"/>
        <v>0</v>
      </c>
      <c r="P76" s="577">
        <f t="shared" si="5"/>
        <v>0</v>
      </c>
      <c r="Q76" s="155" t="str">
        <f t="shared" si="3"/>
        <v>Fail</v>
      </c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spans="1:27" ht="20.25" customHeight="1">
      <c r="A77" s="59">
        <v>4</v>
      </c>
      <c r="B77" s="665" t="s">
        <v>380</v>
      </c>
      <c r="C77" s="180" t="s">
        <v>381</v>
      </c>
      <c r="D77" s="217" t="s">
        <v>382</v>
      </c>
      <c r="E77" s="190" t="s">
        <v>383</v>
      </c>
      <c r="F77" s="190" t="s">
        <v>161</v>
      </c>
      <c r="G77" s="390" t="s">
        <v>436</v>
      </c>
      <c r="H77" s="213">
        <f>VLOOKUP(B77,ATTENDANCE!$B$14:$S$97,18,0)</f>
        <v>0</v>
      </c>
      <c r="I77" s="327">
        <f>VLOOKUP(B77,BONUS!$B$14:$S$99,18,0)</f>
        <v>0</v>
      </c>
      <c r="J77" s="443">
        <f>VLOOKUP(B77,PRACTICE!$B$16:$P$102,15,0)</f>
        <v>0</v>
      </c>
      <c r="K77" s="443"/>
      <c r="L77" s="444">
        <f>VLOOKUP(B77,ASSIGNMENT!B78:Z155,25,0)</f>
        <v>0</v>
      </c>
      <c r="M77" s="630">
        <f>VLOOKUP(B77,THEORY!$B$15:$O$103,14,0)</f>
        <v>0</v>
      </c>
      <c r="N77" s="636">
        <f t="shared" si="2"/>
        <v>0</v>
      </c>
      <c r="O77" s="503">
        <f t="shared" si="4"/>
        <v>0</v>
      </c>
      <c r="P77" s="577">
        <f t="shared" si="5"/>
        <v>0</v>
      </c>
      <c r="Q77" s="155" t="str">
        <f t="shared" si="3"/>
        <v>Fail</v>
      </c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 spans="1:27" ht="20.25" customHeight="1">
      <c r="A78" s="59">
        <v>5</v>
      </c>
      <c r="B78" s="665" t="s">
        <v>384</v>
      </c>
      <c r="C78" s="180" t="s">
        <v>385</v>
      </c>
      <c r="D78" s="217" t="s">
        <v>386</v>
      </c>
      <c r="E78" s="190" t="s">
        <v>387</v>
      </c>
      <c r="F78" s="190" t="s">
        <v>161</v>
      </c>
      <c r="G78" s="390" t="s">
        <v>436</v>
      </c>
      <c r="H78" s="213">
        <f>VLOOKUP(B78,ATTENDANCE!$B$14:$S$97,18,0)</f>
        <v>0</v>
      </c>
      <c r="I78" s="327">
        <f>VLOOKUP(B78,BONUS!$B$14:$S$99,18,0)</f>
        <v>0</v>
      </c>
      <c r="J78" s="443">
        <f>VLOOKUP(B78,PRACTICE!$B$16:$P$102,15,0)</f>
        <v>0</v>
      </c>
      <c r="K78" s="443"/>
      <c r="L78" s="444">
        <f>VLOOKUP(B78,ASSIGNMENT!B79:Z156,25,0)</f>
        <v>0</v>
      </c>
      <c r="M78" s="630">
        <f>VLOOKUP(B78,THEORY!$B$15:$O$103,14,0)</f>
        <v>0</v>
      </c>
      <c r="N78" s="636">
        <f t="shared" si="2"/>
        <v>0</v>
      </c>
      <c r="O78" s="503">
        <f t="shared" si="4"/>
        <v>0</v>
      </c>
      <c r="P78" s="577">
        <f t="shared" si="5"/>
        <v>0</v>
      </c>
      <c r="Q78" s="155" t="str">
        <f t="shared" si="3"/>
        <v>Fail</v>
      </c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 spans="1:27" ht="20.25" customHeight="1">
      <c r="A79" s="59">
        <v>6</v>
      </c>
      <c r="B79" s="665" t="s">
        <v>388</v>
      </c>
      <c r="C79" s="180" t="s">
        <v>389</v>
      </c>
      <c r="D79" s="217" t="s">
        <v>390</v>
      </c>
      <c r="E79" s="190" t="s">
        <v>391</v>
      </c>
      <c r="F79" s="190" t="s">
        <v>161</v>
      </c>
      <c r="G79" s="390" t="s">
        <v>436</v>
      </c>
      <c r="H79" s="213">
        <f>VLOOKUP(B79,ATTENDANCE!$B$14:$S$97,18,0)</f>
        <v>0</v>
      </c>
      <c r="I79" s="327">
        <f>VLOOKUP(B79,BONUS!$B$14:$S$99,18,0)</f>
        <v>0</v>
      </c>
      <c r="J79" s="443">
        <f>VLOOKUP(B79,PRACTICE!$B$16:$P$102,15,0)</f>
        <v>0</v>
      </c>
      <c r="K79" s="443"/>
      <c r="L79" s="444">
        <f>VLOOKUP(B79,ASSIGNMENT!B80:Z157,25,0)</f>
        <v>0</v>
      </c>
      <c r="M79" s="630">
        <f>VLOOKUP(B79,THEORY!$B$15:$O$103,14,0)</f>
        <v>0</v>
      </c>
      <c r="N79" s="636">
        <f t="shared" si="2"/>
        <v>0</v>
      </c>
      <c r="O79" s="503">
        <f t="shared" ref="O79:O92" si="6">M79</f>
        <v>0</v>
      </c>
      <c r="P79" s="577">
        <f t="shared" ref="P79:P92" si="7">ROUND((N79*0.6+O79*0.4),1)</f>
        <v>0</v>
      </c>
      <c r="Q79" s="155" t="str">
        <f t="shared" si="3"/>
        <v>Fail</v>
      </c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spans="1:27" ht="20.25" customHeight="1">
      <c r="A80" s="59">
        <v>7</v>
      </c>
      <c r="B80" s="665" t="s">
        <v>392</v>
      </c>
      <c r="C80" s="66" t="s">
        <v>393</v>
      </c>
      <c r="D80" s="68" t="s">
        <v>183</v>
      </c>
      <c r="E80" s="285" t="s">
        <v>394</v>
      </c>
      <c r="F80" s="69" t="s">
        <v>161</v>
      </c>
      <c r="G80" s="390" t="s">
        <v>436</v>
      </c>
      <c r="H80" s="213">
        <f>VLOOKUP(B80,ATTENDANCE!$B$14:$S$97,18,0)</f>
        <v>0</v>
      </c>
      <c r="I80" s="327">
        <f>VLOOKUP(B80,BONUS!$B$14:$S$99,18,0)</f>
        <v>0</v>
      </c>
      <c r="J80" s="443">
        <f>VLOOKUP(B80,PRACTICE!$B$16:$P$102,15,0)</f>
        <v>0</v>
      </c>
      <c r="K80" s="443"/>
      <c r="L80" s="444">
        <f>VLOOKUP(B80,ASSIGNMENT!B81:Z158,25,0)</f>
        <v>0</v>
      </c>
      <c r="M80" s="630">
        <f>VLOOKUP(B80,THEORY!$B$15:$O$103,14,0)</f>
        <v>0</v>
      </c>
      <c r="N80" s="636">
        <f t="shared" ref="N80:N92" si="8">ROUND((H80*0.05+I80*0.05+J80*0.2+K80*0.15+L80*0.15)/0.6,1)</f>
        <v>0</v>
      </c>
      <c r="O80" s="503">
        <f t="shared" si="6"/>
        <v>0</v>
      </c>
      <c r="P80" s="577">
        <f t="shared" si="7"/>
        <v>0</v>
      </c>
      <c r="Q80" s="155" t="str">
        <f t="shared" ref="Q80:Q92" si="9">IF(P80&lt;5,"Fail","")</f>
        <v>Fail</v>
      </c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spans="1:27" ht="20.25" customHeight="1">
      <c r="A81" s="59">
        <v>8</v>
      </c>
      <c r="B81" s="665" t="s">
        <v>395</v>
      </c>
      <c r="C81" s="180" t="s">
        <v>396</v>
      </c>
      <c r="D81" s="217" t="s">
        <v>309</v>
      </c>
      <c r="E81" s="190" t="s">
        <v>397</v>
      </c>
      <c r="F81" s="190" t="s">
        <v>161</v>
      </c>
      <c r="G81" s="390" t="s">
        <v>436</v>
      </c>
      <c r="H81" s="213">
        <f>VLOOKUP(B81,ATTENDANCE!$B$14:$S$97,18,0)</f>
        <v>0</v>
      </c>
      <c r="I81" s="327">
        <f>VLOOKUP(B81,BONUS!$B$14:$S$99,18,0)</f>
        <v>0</v>
      </c>
      <c r="J81" s="443">
        <f>VLOOKUP(B81,PRACTICE!$B$16:$P$102,15,0)</f>
        <v>0</v>
      </c>
      <c r="K81" s="443"/>
      <c r="L81" s="444">
        <f>VLOOKUP(B81,ASSIGNMENT!B82:Z159,25,0)</f>
        <v>0</v>
      </c>
      <c r="M81" s="630">
        <f>VLOOKUP(B81,THEORY!$B$15:$O$103,14,0)</f>
        <v>0</v>
      </c>
      <c r="N81" s="636">
        <f t="shared" si="8"/>
        <v>0</v>
      </c>
      <c r="O81" s="503">
        <f t="shared" si="6"/>
        <v>0</v>
      </c>
      <c r="P81" s="577">
        <f t="shared" si="7"/>
        <v>0</v>
      </c>
      <c r="Q81" s="155" t="str">
        <f t="shared" si="9"/>
        <v>Fail</v>
      </c>
      <c r="R81" s="62"/>
      <c r="S81" s="62"/>
      <c r="T81" s="62"/>
      <c r="U81" s="62"/>
      <c r="V81" s="62"/>
      <c r="W81" s="62"/>
      <c r="X81" s="62"/>
      <c r="Y81" s="62"/>
      <c r="Z81" s="62"/>
      <c r="AA81" s="62"/>
    </row>
    <row r="82" spans="1:27" ht="20.25" customHeight="1">
      <c r="A82" s="59">
        <v>9</v>
      </c>
      <c r="B82" s="665" t="s">
        <v>398</v>
      </c>
      <c r="C82" s="66" t="s">
        <v>399</v>
      </c>
      <c r="D82" s="68" t="s">
        <v>214</v>
      </c>
      <c r="E82" s="69" t="s">
        <v>400</v>
      </c>
      <c r="F82" s="269" t="s">
        <v>161</v>
      </c>
      <c r="G82" s="390" t="s">
        <v>436</v>
      </c>
      <c r="H82" s="213">
        <f>VLOOKUP(B82,ATTENDANCE!$B$14:$S$97,18,0)</f>
        <v>0</v>
      </c>
      <c r="I82" s="327">
        <f>VLOOKUP(B82,BONUS!$B$14:$S$99,18,0)</f>
        <v>0</v>
      </c>
      <c r="J82" s="443">
        <f>VLOOKUP(B82,PRACTICE!$B$16:$P$102,15,0)</f>
        <v>0</v>
      </c>
      <c r="K82" s="443"/>
      <c r="L82" s="444">
        <f>VLOOKUP(B82,ASSIGNMENT!B83:Z160,25,0)</f>
        <v>0</v>
      </c>
      <c r="M82" s="630">
        <f>VLOOKUP(B82,THEORY!$B$15:$O$103,14,0)</f>
        <v>0</v>
      </c>
      <c r="N82" s="636">
        <f t="shared" si="8"/>
        <v>0</v>
      </c>
      <c r="O82" s="503">
        <f t="shared" si="6"/>
        <v>0</v>
      </c>
      <c r="P82" s="577">
        <f t="shared" si="7"/>
        <v>0</v>
      </c>
      <c r="Q82" s="155" t="str">
        <f t="shared" si="9"/>
        <v>Fail</v>
      </c>
      <c r="R82" s="62"/>
      <c r="S82" s="62"/>
      <c r="T82" s="62"/>
      <c r="U82" s="62"/>
      <c r="V82" s="62"/>
      <c r="W82" s="62"/>
      <c r="X82" s="62"/>
      <c r="Y82" s="62"/>
      <c r="Z82" s="62"/>
      <c r="AA82" s="62"/>
    </row>
    <row r="83" spans="1:27" ht="20.25" customHeight="1">
      <c r="A83" s="59">
        <v>10</v>
      </c>
      <c r="B83" s="665" t="s">
        <v>401</v>
      </c>
      <c r="C83" s="180" t="s">
        <v>402</v>
      </c>
      <c r="D83" s="217" t="s">
        <v>161</v>
      </c>
      <c r="E83" s="190" t="s">
        <v>403</v>
      </c>
      <c r="F83" s="190" t="s">
        <v>161</v>
      </c>
      <c r="G83" s="390" t="s">
        <v>436</v>
      </c>
      <c r="H83" s="213">
        <f>VLOOKUP(B83,ATTENDANCE!$B$14:$S$97,18,0)</f>
        <v>0</v>
      </c>
      <c r="I83" s="327">
        <f>VLOOKUP(B83,BONUS!$B$14:$S$99,18,0)</f>
        <v>0</v>
      </c>
      <c r="J83" s="443">
        <f>VLOOKUP(B83,PRACTICE!$B$16:$P$102,15,0)</f>
        <v>0</v>
      </c>
      <c r="K83" s="443"/>
      <c r="L83" s="444">
        <f>VLOOKUP(B83,ASSIGNMENT!B84:Z161,25,0)</f>
        <v>0</v>
      </c>
      <c r="M83" s="630">
        <f>VLOOKUP(B83,THEORY!$B$15:$O$103,14,0)</f>
        <v>0</v>
      </c>
      <c r="N83" s="636">
        <f t="shared" si="8"/>
        <v>0</v>
      </c>
      <c r="O83" s="503">
        <f t="shared" si="6"/>
        <v>0</v>
      </c>
      <c r="P83" s="577">
        <f t="shared" si="7"/>
        <v>0</v>
      </c>
      <c r="Q83" s="155" t="str">
        <f t="shared" si="9"/>
        <v>Fail</v>
      </c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 spans="1:27" ht="23.25" customHeight="1">
      <c r="A84" s="59">
        <v>11</v>
      </c>
      <c r="B84" s="665" t="s">
        <v>404</v>
      </c>
      <c r="C84" s="180" t="s">
        <v>405</v>
      </c>
      <c r="D84" s="217" t="s">
        <v>251</v>
      </c>
      <c r="E84" s="190" t="s">
        <v>406</v>
      </c>
      <c r="F84" s="190" t="s">
        <v>161</v>
      </c>
      <c r="G84" s="390" t="s">
        <v>436</v>
      </c>
      <c r="H84" s="213">
        <f>VLOOKUP(B84,ATTENDANCE!$B$14:$S$97,18,0)</f>
        <v>0</v>
      </c>
      <c r="I84" s="327">
        <f>VLOOKUP(B84,BONUS!$B$14:$S$99,18,0)</f>
        <v>0</v>
      </c>
      <c r="J84" s="443">
        <f>VLOOKUP(B84,PRACTICE!$B$16:$P$102,15,0)</f>
        <v>0</v>
      </c>
      <c r="K84" s="443"/>
      <c r="L84" s="444">
        <f>VLOOKUP(B84,ASSIGNMENT!B85:Z162,25,0)</f>
        <v>0</v>
      </c>
      <c r="M84" s="630">
        <f>VLOOKUP(B84,THEORY!$B$15:$O$103,14,0)</f>
        <v>0</v>
      </c>
      <c r="N84" s="636">
        <f t="shared" si="8"/>
        <v>0</v>
      </c>
      <c r="O84" s="503">
        <f t="shared" si="6"/>
        <v>0</v>
      </c>
      <c r="P84" s="577">
        <f t="shared" si="7"/>
        <v>0</v>
      </c>
      <c r="Q84" s="155" t="str">
        <f t="shared" si="9"/>
        <v>Fail</v>
      </c>
      <c r="R84" s="62"/>
      <c r="S84" s="62"/>
      <c r="T84" s="62"/>
      <c r="U84" s="62"/>
      <c r="V84" s="62"/>
      <c r="W84" s="62"/>
      <c r="X84" s="62"/>
      <c r="Y84" s="62"/>
      <c r="Z84" s="62"/>
      <c r="AA84" s="62"/>
    </row>
    <row r="85" spans="1:27" ht="23.25" customHeight="1">
      <c r="A85" s="59">
        <v>12</v>
      </c>
      <c r="B85" s="665" t="s">
        <v>407</v>
      </c>
      <c r="C85" s="180" t="s">
        <v>408</v>
      </c>
      <c r="D85" s="217" t="s">
        <v>409</v>
      </c>
      <c r="E85" s="190" t="s">
        <v>410</v>
      </c>
      <c r="F85" s="190" t="s">
        <v>161</v>
      </c>
      <c r="G85" s="390" t="s">
        <v>436</v>
      </c>
      <c r="H85" s="213">
        <f>VLOOKUP(B85,ATTENDANCE!$B$14:$S$97,18,0)</f>
        <v>0</v>
      </c>
      <c r="I85" s="327">
        <f>VLOOKUP(B85,BONUS!$B$14:$S$99,18,0)</f>
        <v>0</v>
      </c>
      <c r="J85" s="443">
        <f>VLOOKUP(B85,PRACTICE!$B$16:$P$102,15,0)</f>
        <v>0</v>
      </c>
      <c r="K85" s="443"/>
      <c r="L85" s="444">
        <f>VLOOKUP(B85,ASSIGNMENT!B86:Z163,25,0)</f>
        <v>0</v>
      </c>
      <c r="M85" s="630">
        <f>VLOOKUP(B85,THEORY!$B$15:$O$103,14,0)</f>
        <v>0</v>
      </c>
      <c r="N85" s="636">
        <f t="shared" si="8"/>
        <v>0</v>
      </c>
      <c r="O85" s="503">
        <f t="shared" si="6"/>
        <v>0</v>
      </c>
      <c r="P85" s="577">
        <f t="shared" si="7"/>
        <v>0</v>
      </c>
      <c r="Q85" s="155" t="str">
        <f t="shared" si="9"/>
        <v>Fail</v>
      </c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spans="1:27" ht="23.25" customHeight="1">
      <c r="A86" s="59">
        <v>13</v>
      </c>
      <c r="B86" s="665" t="s">
        <v>411</v>
      </c>
      <c r="C86" s="180" t="s">
        <v>412</v>
      </c>
      <c r="D86" s="217" t="s">
        <v>413</v>
      </c>
      <c r="E86" s="190" t="s">
        <v>414</v>
      </c>
      <c r="F86" s="190" t="s">
        <v>161</v>
      </c>
      <c r="G86" s="390" t="s">
        <v>436</v>
      </c>
      <c r="H86" s="213">
        <f>VLOOKUP(B86,ATTENDANCE!$B$14:$S$97,18,0)</f>
        <v>0</v>
      </c>
      <c r="I86" s="327">
        <f>VLOOKUP(B86,BONUS!$B$14:$S$99,18,0)</f>
        <v>0</v>
      </c>
      <c r="J86" s="443">
        <f>VLOOKUP(B86,PRACTICE!$B$16:$P$102,15,0)</f>
        <v>0</v>
      </c>
      <c r="K86" s="443"/>
      <c r="L86" s="444">
        <f>VLOOKUP(B86,ASSIGNMENT!B87:Z164,25,0)</f>
        <v>0</v>
      </c>
      <c r="M86" s="630">
        <f>VLOOKUP(B86,THEORY!$B$15:$O$103,14,0)</f>
        <v>0</v>
      </c>
      <c r="N86" s="636">
        <f t="shared" si="8"/>
        <v>0</v>
      </c>
      <c r="O86" s="503">
        <f t="shared" si="6"/>
        <v>0</v>
      </c>
      <c r="P86" s="577">
        <f t="shared" si="7"/>
        <v>0</v>
      </c>
      <c r="Q86" s="155" t="str">
        <f t="shared" si="9"/>
        <v>Fail</v>
      </c>
      <c r="R86" s="62"/>
      <c r="S86" s="62"/>
      <c r="T86" s="62"/>
      <c r="U86" s="62"/>
      <c r="V86" s="62"/>
      <c r="W86" s="62"/>
      <c r="X86" s="62"/>
      <c r="Y86" s="62"/>
      <c r="Z86" s="62"/>
      <c r="AA86" s="62"/>
    </row>
    <row r="87" spans="1:27" ht="23.25" customHeight="1">
      <c r="A87" s="59">
        <v>14</v>
      </c>
      <c r="B87" s="665" t="s">
        <v>415</v>
      </c>
      <c r="C87" s="66" t="s">
        <v>416</v>
      </c>
      <c r="D87" s="68" t="s">
        <v>413</v>
      </c>
      <c r="E87" s="285" t="s">
        <v>417</v>
      </c>
      <c r="F87" s="69" t="s">
        <v>161</v>
      </c>
      <c r="G87" s="390" t="s">
        <v>436</v>
      </c>
      <c r="H87" s="213">
        <f>VLOOKUP(B87,ATTENDANCE!$B$14:$S$97,18,0)</f>
        <v>0</v>
      </c>
      <c r="I87" s="327">
        <f>VLOOKUP(B87,BONUS!$B$14:$S$99,18,0)</f>
        <v>0</v>
      </c>
      <c r="J87" s="443">
        <f>VLOOKUP(B87,PRACTICE!$B$16:$P$102,15,0)</f>
        <v>0</v>
      </c>
      <c r="K87" s="443"/>
      <c r="L87" s="444">
        <f>VLOOKUP(B87,ASSIGNMENT!B88:Z165,25,0)</f>
        <v>0</v>
      </c>
      <c r="M87" s="630">
        <f>VLOOKUP(B87,THEORY!$B$15:$O$103,14,0)</f>
        <v>0</v>
      </c>
      <c r="N87" s="636">
        <f t="shared" si="8"/>
        <v>0</v>
      </c>
      <c r="O87" s="503">
        <f t="shared" si="6"/>
        <v>0</v>
      </c>
      <c r="P87" s="577">
        <f t="shared" si="7"/>
        <v>0</v>
      </c>
      <c r="Q87" s="155" t="str">
        <f t="shared" si="9"/>
        <v>Fail</v>
      </c>
      <c r="R87" s="62"/>
      <c r="S87" s="62"/>
      <c r="T87" s="62"/>
      <c r="U87" s="62"/>
      <c r="V87" s="62"/>
      <c r="W87" s="62"/>
      <c r="X87" s="62"/>
      <c r="Y87" s="62"/>
      <c r="Z87" s="62"/>
      <c r="AA87" s="62"/>
    </row>
    <row r="88" spans="1:27" ht="23.25" customHeight="1">
      <c r="A88" s="59">
        <v>15</v>
      </c>
      <c r="B88" s="665" t="s">
        <v>418</v>
      </c>
      <c r="C88" s="180" t="s">
        <v>419</v>
      </c>
      <c r="D88" s="182" t="s">
        <v>413</v>
      </c>
      <c r="E88" s="190" t="s">
        <v>420</v>
      </c>
      <c r="F88" s="33" t="s">
        <v>161</v>
      </c>
      <c r="G88" s="390" t="s">
        <v>436</v>
      </c>
      <c r="H88" s="213">
        <f>VLOOKUP(B88,ATTENDANCE!$B$14:$S$97,18,0)</f>
        <v>0</v>
      </c>
      <c r="I88" s="327">
        <f>VLOOKUP(B88,BONUS!$B$14:$S$99,18,0)</f>
        <v>0</v>
      </c>
      <c r="J88" s="443">
        <f>VLOOKUP(B88,PRACTICE!$B$16:$P$102,15,0)</f>
        <v>0</v>
      </c>
      <c r="K88" s="443"/>
      <c r="L88" s="444">
        <f>VLOOKUP(B88,ASSIGNMENT!B89:Z166,25,0)</f>
        <v>0</v>
      </c>
      <c r="M88" s="630">
        <f>VLOOKUP(B88,THEORY!$B$15:$O$103,14,0)</f>
        <v>0</v>
      </c>
      <c r="N88" s="636">
        <f t="shared" si="8"/>
        <v>0</v>
      </c>
      <c r="O88" s="503">
        <f t="shared" si="6"/>
        <v>0</v>
      </c>
      <c r="P88" s="577">
        <f t="shared" si="7"/>
        <v>0</v>
      </c>
      <c r="Q88" s="155" t="str">
        <f t="shared" si="9"/>
        <v>Fail</v>
      </c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 spans="1:27" ht="23.25" customHeight="1">
      <c r="A89" s="59">
        <v>16</v>
      </c>
      <c r="B89" s="665" t="s">
        <v>421</v>
      </c>
      <c r="C89" s="180" t="s">
        <v>422</v>
      </c>
      <c r="D89" s="217" t="s">
        <v>339</v>
      </c>
      <c r="E89" s="190" t="s">
        <v>423</v>
      </c>
      <c r="F89" s="190" t="s">
        <v>161</v>
      </c>
      <c r="G89" s="390" t="s">
        <v>436</v>
      </c>
      <c r="H89" s="213">
        <f>VLOOKUP(B89,ATTENDANCE!$B$14:$S$97,18,0)</f>
        <v>0</v>
      </c>
      <c r="I89" s="327">
        <f>VLOOKUP(B89,BONUS!$B$14:$S$99,18,0)</f>
        <v>0</v>
      </c>
      <c r="J89" s="443">
        <f>VLOOKUP(B89,PRACTICE!$B$16:$P$102,15,0)</f>
        <v>0</v>
      </c>
      <c r="K89" s="443"/>
      <c r="L89" s="444">
        <f>VLOOKUP(B89,ASSIGNMENT!B90:Z167,25,0)</f>
        <v>0</v>
      </c>
      <c r="M89" s="630">
        <f>VLOOKUP(B89,THEORY!$B$15:$O$103,14,0)</f>
        <v>0</v>
      </c>
      <c r="N89" s="636">
        <f t="shared" si="8"/>
        <v>0</v>
      </c>
      <c r="O89" s="503">
        <f t="shared" si="6"/>
        <v>0</v>
      </c>
      <c r="P89" s="577">
        <f t="shared" si="7"/>
        <v>0</v>
      </c>
      <c r="Q89" s="155" t="str">
        <f t="shared" si="9"/>
        <v>Fail</v>
      </c>
      <c r="R89" s="62"/>
      <c r="S89" s="62"/>
      <c r="T89" s="62"/>
      <c r="U89" s="62"/>
      <c r="V89" s="62"/>
      <c r="W89" s="62"/>
      <c r="X89" s="62"/>
      <c r="Y89" s="62"/>
      <c r="Z89" s="62"/>
      <c r="AA89" s="62"/>
    </row>
    <row r="90" spans="1:27" ht="23.25" customHeight="1">
      <c r="A90" s="59">
        <v>17</v>
      </c>
      <c r="B90" s="665" t="s">
        <v>424</v>
      </c>
      <c r="C90" s="180" t="s">
        <v>425</v>
      </c>
      <c r="D90" s="217" t="s">
        <v>426</v>
      </c>
      <c r="E90" s="190" t="s">
        <v>267</v>
      </c>
      <c r="F90" s="190" t="s">
        <v>161</v>
      </c>
      <c r="G90" s="390" t="s">
        <v>436</v>
      </c>
      <c r="H90" s="213">
        <f>VLOOKUP(B90,ATTENDANCE!$B$14:$S$97,18,0)</f>
        <v>0</v>
      </c>
      <c r="I90" s="327">
        <f>VLOOKUP(B90,BONUS!$B$14:$S$99,18,0)</f>
        <v>0</v>
      </c>
      <c r="J90" s="443">
        <f>VLOOKUP(B90,PRACTICE!$B$16:$P$102,15,0)</f>
        <v>0</v>
      </c>
      <c r="K90" s="443"/>
      <c r="L90" s="444">
        <f>VLOOKUP(B90,ASSIGNMENT!B91:Z168,25,0)</f>
        <v>0</v>
      </c>
      <c r="M90" s="630">
        <f>VLOOKUP(B90,THEORY!$B$15:$O$103,14,0)</f>
        <v>0</v>
      </c>
      <c r="N90" s="636">
        <f t="shared" si="8"/>
        <v>0</v>
      </c>
      <c r="O90" s="503">
        <f t="shared" si="6"/>
        <v>0</v>
      </c>
      <c r="P90" s="577">
        <f t="shared" si="7"/>
        <v>0</v>
      </c>
      <c r="Q90" s="155" t="str">
        <f t="shared" si="9"/>
        <v>Fail</v>
      </c>
      <c r="R90" s="62"/>
      <c r="S90" s="62"/>
      <c r="T90" s="62"/>
      <c r="U90" s="62"/>
      <c r="V90" s="62"/>
      <c r="W90" s="62"/>
      <c r="X90" s="62"/>
      <c r="Y90" s="62"/>
      <c r="Z90" s="62"/>
      <c r="AA90" s="62"/>
    </row>
    <row r="91" spans="1:27" ht="23.25" customHeight="1">
      <c r="A91" s="59">
        <v>18</v>
      </c>
      <c r="B91" s="665" t="s">
        <v>427</v>
      </c>
      <c r="C91" s="180" t="s">
        <v>428</v>
      </c>
      <c r="D91" s="217" t="s">
        <v>367</v>
      </c>
      <c r="E91" s="190" t="s">
        <v>429</v>
      </c>
      <c r="F91" s="190" t="s">
        <v>161</v>
      </c>
      <c r="G91" s="390" t="s">
        <v>436</v>
      </c>
      <c r="H91" s="213">
        <f>VLOOKUP(B91,ATTENDANCE!$B$14:$S$97,18,0)</f>
        <v>0</v>
      </c>
      <c r="I91" s="327">
        <f>VLOOKUP(B91,BONUS!$B$14:$S$99,18,0)</f>
        <v>0</v>
      </c>
      <c r="J91" s="443">
        <f>VLOOKUP(B91,PRACTICE!$B$16:$P$102,15,0)</f>
        <v>0</v>
      </c>
      <c r="K91" s="443"/>
      <c r="L91" s="444">
        <f>VLOOKUP(B91,ASSIGNMENT!B92:Z169,25,0)</f>
        <v>0</v>
      </c>
      <c r="M91" s="630">
        <f>VLOOKUP(B91,THEORY!$B$15:$O$103,14,0)</f>
        <v>0</v>
      </c>
      <c r="N91" s="636">
        <f t="shared" si="8"/>
        <v>0</v>
      </c>
      <c r="O91" s="503">
        <f t="shared" si="6"/>
        <v>0</v>
      </c>
      <c r="P91" s="577">
        <f t="shared" si="7"/>
        <v>0</v>
      </c>
      <c r="Q91" s="155" t="str">
        <f t="shared" si="9"/>
        <v>Fail</v>
      </c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 spans="1:27" ht="23.25" customHeight="1">
      <c r="A92" s="59">
        <v>19</v>
      </c>
      <c r="B92" s="665" t="s">
        <v>430</v>
      </c>
      <c r="C92" s="180" t="s">
        <v>431</v>
      </c>
      <c r="D92" s="217" t="s">
        <v>432</v>
      </c>
      <c r="E92" s="190" t="s">
        <v>433</v>
      </c>
      <c r="F92" s="190" t="s">
        <v>161</v>
      </c>
      <c r="G92" s="390" t="s">
        <v>436</v>
      </c>
      <c r="H92" s="213">
        <f>VLOOKUP(B92,ATTENDANCE!$B$14:$S$97,18,0)</f>
        <v>0</v>
      </c>
      <c r="I92" s="327">
        <f>VLOOKUP(B92,BONUS!$B$14:$S$99,18,0)</f>
        <v>0</v>
      </c>
      <c r="J92" s="443">
        <f>VLOOKUP(B92,PRACTICE!$B$16:$P$102,15,0)</f>
        <v>0</v>
      </c>
      <c r="K92" s="443"/>
      <c r="L92" s="444">
        <f>VLOOKUP(B92,ASSIGNMENT!B93:Z170,25,0)</f>
        <v>0</v>
      </c>
      <c r="M92" s="630">
        <f>VLOOKUP(B92,THEORY!$B$15:$O$103,14,0)</f>
        <v>0</v>
      </c>
      <c r="N92" s="636">
        <f t="shared" si="8"/>
        <v>0</v>
      </c>
      <c r="O92" s="503">
        <f t="shared" si="6"/>
        <v>0</v>
      </c>
      <c r="P92" s="577">
        <f t="shared" si="7"/>
        <v>0</v>
      </c>
      <c r="Q92" s="155" t="str">
        <f t="shared" si="9"/>
        <v>Fail</v>
      </c>
      <c r="R92" s="62"/>
      <c r="S92" s="62"/>
      <c r="T92" s="62"/>
      <c r="U92" s="62"/>
      <c r="V92" s="62"/>
      <c r="W92" s="62"/>
      <c r="X92" s="62"/>
      <c r="Y92" s="62"/>
      <c r="Z92" s="62"/>
      <c r="AA92" s="62"/>
    </row>
    <row r="93" spans="1:27" ht="23.25" customHeight="1">
      <c r="A93" s="32"/>
      <c r="B93" s="190"/>
      <c r="C93" s="180"/>
      <c r="D93" s="217"/>
      <c r="E93" s="190"/>
      <c r="F93" s="190"/>
      <c r="G93" s="390"/>
      <c r="H93" s="213"/>
      <c r="I93" s="327"/>
      <c r="J93" s="443"/>
      <c r="K93" s="443"/>
      <c r="L93" s="444"/>
      <c r="M93" s="630"/>
      <c r="N93" s="636"/>
      <c r="O93" s="503"/>
      <c r="P93" s="577"/>
      <c r="Q93" s="155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 spans="1:27" ht="23.25" customHeight="1">
      <c r="A94" s="281"/>
      <c r="B94" s="274"/>
      <c r="C94" s="276"/>
      <c r="D94" s="278"/>
      <c r="E94" s="279"/>
      <c r="F94" s="279"/>
      <c r="G94" s="440"/>
      <c r="H94" s="308"/>
      <c r="I94" s="308"/>
      <c r="J94" s="308"/>
      <c r="K94" s="308"/>
      <c r="L94" s="444"/>
      <c r="M94" s="630"/>
      <c r="N94" s="640"/>
      <c r="O94" s="507"/>
      <c r="P94" s="582"/>
      <c r="Q94" s="448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 spans="1:27" ht="23.25" customHeight="1">
      <c r="A95" s="281"/>
      <c r="B95" s="274"/>
      <c r="C95" s="276"/>
      <c r="D95" s="278"/>
      <c r="E95" s="279"/>
      <c r="F95" s="279"/>
      <c r="G95" s="440"/>
      <c r="H95" s="308"/>
      <c r="I95" s="308"/>
      <c r="J95" s="308"/>
      <c r="K95" s="308"/>
      <c r="L95" s="444"/>
      <c r="M95" s="630"/>
      <c r="N95" s="640"/>
      <c r="O95" s="507"/>
      <c r="P95" s="582"/>
      <c r="Q95" s="448"/>
      <c r="R95" s="62"/>
      <c r="S95" s="62"/>
      <c r="T95" s="62"/>
      <c r="U95" s="62"/>
      <c r="V95" s="62"/>
      <c r="W95" s="62"/>
      <c r="X95" s="62"/>
      <c r="Y95" s="62"/>
      <c r="Z95" s="62"/>
      <c r="AA95" s="62"/>
    </row>
    <row r="96" spans="1:27" ht="23.25" customHeight="1">
      <c r="A96" s="281"/>
      <c r="B96" s="274"/>
      <c r="C96" s="276"/>
      <c r="D96" s="278"/>
      <c r="E96" s="279"/>
      <c r="F96" s="279"/>
      <c r="G96" s="440"/>
      <c r="H96" s="308"/>
      <c r="I96" s="308"/>
      <c r="J96" s="308"/>
      <c r="K96" s="308"/>
      <c r="L96" s="444"/>
      <c r="M96" s="630"/>
      <c r="N96" s="640"/>
      <c r="O96" s="507"/>
      <c r="P96" s="582"/>
      <c r="Q96" s="448"/>
      <c r="R96" s="62"/>
      <c r="S96" s="62"/>
      <c r="T96" s="62"/>
      <c r="U96" s="62"/>
      <c r="V96" s="62"/>
      <c r="W96" s="62"/>
      <c r="X96" s="62"/>
      <c r="Y96" s="62"/>
      <c r="Z96" s="62"/>
      <c r="AA96" s="62"/>
    </row>
    <row r="97" spans="1:27" ht="23.25" customHeight="1">
      <c r="A97" s="281"/>
      <c r="B97" s="274"/>
      <c r="C97" s="276"/>
      <c r="D97" s="278"/>
      <c r="E97" s="279"/>
      <c r="F97" s="279"/>
      <c r="G97" s="440"/>
      <c r="H97" s="303"/>
      <c r="I97" s="303"/>
      <c r="J97" s="303"/>
      <c r="K97" s="303"/>
      <c r="L97" s="446"/>
      <c r="M97" s="631"/>
      <c r="N97" s="641"/>
      <c r="O97" s="508"/>
      <c r="P97" s="581"/>
      <c r="Q97" s="304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spans="1:27" ht="23.25" customHeight="1" thickBot="1">
      <c r="A98" s="257"/>
      <c r="B98" s="71"/>
      <c r="C98" s="72"/>
      <c r="D98" s="71"/>
      <c r="E98" s="74"/>
      <c r="F98" s="71"/>
      <c r="G98" s="71"/>
      <c r="H98" s="259"/>
      <c r="I98" s="259"/>
      <c r="J98" s="259"/>
      <c r="K98" s="259"/>
      <c r="L98" s="259"/>
      <c r="M98" s="634"/>
      <c r="N98" s="642"/>
      <c r="O98" s="509"/>
      <c r="P98" s="583"/>
      <c r="Q98" s="258"/>
      <c r="R98" s="62"/>
      <c r="S98" s="62"/>
      <c r="T98" s="62"/>
      <c r="U98" s="62"/>
      <c r="V98" s="62"/>
      <c r="W98" s="62"/>
      <c r="X98" s="62"/>
      <c r="Y98" s="62"/>
      <c r="Z98" s="62"/>
      <c r="AA98" s="62"/>
    </row>
    <row r="99" spans="1:27" ht="23.25" customHeight="1">
      <c r="A99" s="62"/>
      <c r="B99" s="63"/>
      <c r="C99" s="81"/>
      <c r="D99" s="63"/>
      <c r="E99" s="83"/>
      <c r="F99" s="63"/>
      <c r="G99" s="63"/>
      <c r="H99" s="63"/>
      <c r="I99" s="63"/>
      <c r="J99" s="63"/>
      <c r="K99" s="63"/>
      <c r="L99" s="63"/>
      <c r="M99" s="156"/>
      <c r="N99" s="156"/>
      <c r="O99" s="156"/>
      <c r="P99" s="156"/>
      <c r="Q99" s="148">
        <f>COUNTIF(Q15:Q98,"Fail")</f>
        <v>78</v>
      </c>
      <c r="R99" s="62"/>
      <c r="S99" s="62"/>
      <c r="T99" s="62"/>
      <c r="U99" s="62"/>
      <c r="V99" s="62"/>
      <c r="W99" s="62"/>
      <c r="X99" s="62"/>
      <c r="Y99" s="62"/>
      <c r="Z99" s="62"/>
      <c r="AA99" s="62"/>
    </row>
    <row r="100" spans="1:27" ht="23.25" customHeight="1">
      <c r="A100" s="62"/>
      <c r="B100" s="63"/>
      <c r="C100" s="81"/>
      <c r="D100" s="63"/>
      <c r="E100" s="83"/>
      <c r="F100" s="63"/>
      <c r="G100" s="63"/>
      <c r="H100" s="63"/>
      <c r="I100" s="63"/>
      <c r="J100" s="63"/>
      <c r="K100" s="63"/>
      <c r="L100" s="63"/>
      <c r="M100" s="156"/>
      <c r="N100" s="156"/>
      <c r="O100" s="156"/>
      <c r="P100" s="156"/>
      <c r="Q100" s="148"/>
      <c r="R100" s="62"/>
      <c r="S100" s="62"/>
      <c r="T100" s="62"/>
      <c r="U100" s="62"/>
      <c r="V100" s="62"/>
      <c r="W100" s="62"/>
      <c r="X100" s="62"/>
      <c r="Y100" s="62"/>
      <c r="Z100" s="62"/>
      <c r="AA100" s="62"/>
    </row>
    <row r="101" spans="1:27" ht="23.25" customHeight="1">
      <c r="A101" s="62"/>
      <c r="B101" s="63"/>
      <c r="C101" s="81"/>
      <c r="D101" s="63"/>
      <c r="E101" s="83"/>
      <c r="F101" s="63"/>
      <c r="G101" s="63"/>
      <c r="H101" s="63"/>
      <c r="I101" s="63"/>
      <c r="J101" s="63"/>
      <c r="K101" s="63"/>
      <c r="L101" s="63"/>
      <c r="M101" s="156"/>
      <c r="N101" s="156"/>
      <c r="O101" s="156"/>
      <c r="P101" s="156"/>
      <c r="Q101" s="148"/>
      <c r="R101" s="62"/>
      <c r="S101" s="62"/>
      <c r="T101" s="62"/>
      <c r="U101" s="62"/>
      <c r="V101" s="62"/>
      <c r="W101" s="62"/>
      <c r="X101" s="62"/>
      <c r="Y101" s="62"/>
      <c r="Z101" s="62"/>
      <c r="AA101" s="62"/>
    </row>
    <row r="102" spans="1:27" ht="23.25" customHeight="1">
      <c r="A102" s="62"/>
      <c r="B102" s="63"/>
      <c r="C102" s="81"/>
      <c r="D102" s="63"/>
      <c r="E102" s="83"/>
      <c r="F102" s="63"/>
      <c r="G102" s="63"/>
      <c r="H102" s="63"/>
      <c r="I102" s="63"/>
      <c r="J102" s="63"/>
      <c r="K102" s="63"/>
      <c r="L102" s="63"/>
      <c r="M102" s="156"/>
      <c r="N102" s="156"/>
      <c r="O102" s="156"/>
      <c r="P102" s="156"/>
      <c r="Q102" s="148"/>
      <c r="R102" s="62"/>
      <c r="S102" s="62"/>
      <c r="T102" s="62"/>
      <c r="U102" s="62"/>
      <c r="V102" s="62"/>
      <c r="W102" s="62"/>
      <c r="X102" s="62"/>
      <c r="Y102" s="62"/>
      <c r="Z102" s="62"/>
      <c r="AA102" s="62"/>
    </row>
    <row r="103" spans="1:27" ht="23.25" customHeight="1">
      <c r="A103" s="62"/>
      <c r="B103" s="63"/>
      <c r="C103" s="81"/>
      <c r="D103" s="63"/>
      <c r="E103" s="83"/>
      <c r="F103" s="63"/>
      <c r="G103" s="63"/>
      <c r="H103" s="63"/>
      <c r="I103" s="63"/>
      <c r="J103" s="63"/>
      <c r="K103" s="63"/>
      <c r="L103" s="63"/>
      <c r="M103" s="156"/>
      <c r="N103" s="156"/>
      <c r="O103" s="156"/>
      <c r="P103" s="156"/>
      <c r="Q103" s="148"/>
      <c r="R103" s="62"/>
      <c r="S103" s="62"/>
      <c r="T103" s="62"/>
      <c r="U103" s="62"/>
      <c r="V103" s="62"/>
      <c r="W103" s="62"/>
      <c r="X103" s="62"/>
      <c r="Y103" s="62"/>
      <c r="Z103" s="62"/>
      <c r="AA103" s="62"/>
    </row>
    <row r="104" spans="1:27" ht="23.25" customHeight="1">
      <c r="A104" s="62"/>
      <c r="B104" s="63"/>
      <c r="C104" s="81"/>
      <c r="D104" s="63"/>
      <c r="E104" s="83"/>
      <c r="F104" s="63"/>
      <c r="G104" s="63"/>
      <c r="H104" s="63"/>
      <c r="I104" s="63"/>
      <c r="J104" s="63"/>
      <c r="K104" s="63"/>
      <c r="L104" s="63"/>
      <c r="M104" s="156"/>
      <c r="N104" s="156"/>
      <c r="O104" s="156"/>
      <c r="P104" s="156"/>
      <c r="Q104" s="148"/>
      <c r="R104" s="62"/>
      <c r="S104" s="62"/>
      <c r="T104" s="62"/>
      <c r="U104" s="62"/>
      <c r="V104" s="62"/>
      <c r="W104" s="62"/>
      <c r="X104" s="62"/>
      <c r="Y104" s="62"/>
      <c r="Z104" s="62"/>
      <c r="AA104" s="62"/>
    </row>
    <row r="105" spans="1:27" ht="23.25" customHeight="1">
      <c r="A105" s="62"/>
      <c r="B105" s="63"/>
      <c r="C105" s="81"/>
      <c r="D105" s="63"/>
      <c r="E105" s="83"/>
      <c r="F105" s="63"/>
      <c r="G105" s="63"/>
      <c r="H105" s="63"/>
      <c r="I105" s="63"/>
      <c r="J105" s="63"/>
      <c r="K105" s="63"/>
      <c r="L105" s="63"/>
      <c r="M105" s="156"/>
      <c r="N105" s="156"/>
      <c r="O105" s="156"/>
      <c r="P105" s="156"/>
      <c r="Q105" s="148"/>
      <c r="R105" s="62"/>
      <c r="S105" s="62"/>
      <c r="T105" s="62"/>
      <c r="U105" s="62"/>
      <c r="V105" s="62"/>
      <c r="W105" s="62"/>
      <c r="X105" s="62"/>
      <c r="Y105" s="62"/>
      <c r="Z105" s="62"/>
      <c r="AA105" s="62"/>
    </row>
    <row r="106" spans="1:27" ht="23.25" customHeight="1">
      <c r="A106" s="62"/>
      <c r="B106" s="63"/>
      <c r="C106" s="81"/>
      <c r="D106" s="63"/>
      <c r="E106" s="83"/>
      <c r="F106" s="63"/>
      <c r="G106" s="63"/>
      <c r="H106" s="63"/>
      <c r="I106" s="63"/>
      <c r="J106" s="63"/>
      <c r="K106" s="63"/>
      <c r="L106" s="63"/>
      <c r="M106" s="156"/>
      <c r="N106" s="156"/>
      <c r="O106" s="156"/>
      <c r="P106" s="156"/>
      <c r="Q106" s="148"/>
      <c r="R106" s="62"/>
      <c r="S106" s="62"/>
      <c r="T106" s="62"/>
      <c r="U106" s="62"/>
      <c r="V106" s="62"/>
      <c r="W106" s="62"/>
      <c r="X106" s="62"/>
      <c r="Y106" s="62"/>
      <c r="Z106" s="62"/>
      <c r="AA106" s="62"/>
    </row>
    <row r="107" spans="1:27" ht="23.25" customHeight="1">
      <c r="A107" s="62"/>
      <c r="B107" s="63"/>
      <c r="C107" s="81"/>
      <c r="D107" s="63"/>
      <c r="E107" s="83"/>
      <c r="F107" s="63"/>
      <c r="G107" s="63"/>
      <c r="H107" s="63"/>
      <c r="I107" s="63"/>
      <c r="J107" s="63"/>
      <c r="K107" s="63"/>
      <c r="L107" s="63"/>
      <c r="M107" s="156"/>
      <c r="N107" s="156"/>
      <c r="O107" s="156"/>
      <c r="P107" s="156"/>
      <c r="Q107" s="148"/>
      <c r="R107" s="62"/>
      <c r="S107" s="62"/>
      <c r="T107" s="62"/>
      <c r="U107" s="62"/>
      <c r="V107" s="62"/>
      <c r="W107" s="62"/>
      <c r="X107" s="62"/>
      <c r="Y107" s="62"/>
      <c r="Z107" s="62"/>
      <c r="AA107" s="62"/>
    </row>
    <row r="108" spans="1:27" ht="23.25" customHeight="1">
      <c r="A108" s="62"/>
      <c r="B108" s="63"/>
      <c r="C108" s="81"/>
      <c r="D108" s="63"/>
      <c r="E108" s="83"/>
      <c r="F108" s="63"/>
      <c r="G108" s="63"/>
      <c r="H108" s="63"/>
      <c r="I108" s="63"/>
      <c r="J108" s="63"/>
      <c r="K108" s="63"/>
      <c r="L108" s="63"/>
      <c r="M108" s="156"/>
      <c r="N108" s="156"/>
      <c r="O108" s="156"/>
      <c r="P108" s="156"/>
      <c r="Q108" s="148"/>
      <c r="R108" s="62"/>
      <c r="S108" s="62"/>
      <c r="T108" s="62"/>
      <c r="U108" s="62"/>
      <c r="V108" s="62"/>
      <c r="W108" s="62"/>
      <c r="X108" s="62"/>
      <c r="Y108" s="62"/>
      <c r="Z108" s="62"/>
      <c r="AA108" s="62"/>
    </row>
    <row r="109" spans="1:27" ht="23.25" customHeight="1">
      <c r="A109" s="62"/>
      <c r="B109" s="63"/>
      <c r="C109" s="81"/>
      <c r="D109" s="63"/>
      <c r="E109" s="83"/>
      <c r="F109" s="63"/>
      <c r="G109" s="63"/>
      <c r="H109" s="63"/>
      <c r="I109" s="63"/>
      <c r="J109" s="63"/>
      <c r="K109" s="63"/>
      <c r="L109" s="63"/>
      <c r="M109" s="156"/>
      <c r="N109" s="156"/>
      <c r="O109" s="156"/>
      <c r="P109" s="156"/>
      <c r="Q109" s="148"/>
      <c r="R109" s="62"/>
      <c r="S109" s="62"/>
      <c r="T109" s="62"/>
      <c r="U109" s="62"/>
      <c r="V109" s="62"/>
      <c r="W109" s="62"/>
      <c r="X109" s="62"/>
      <c r="Y109" s="62"/>
      <c r="Z109" s="62"/>
      <c r="AA109" s="62"/>
    </row>
    <row r="110" spans="1:27" ht="23.25" customHeight="1">
      <c r="A110" s="62"/>
      <c r="B110" s="63"/>
      <c r="C110" s="81"/>
      <c r="D110" s="63"/>
      <c r="E110" s="83"/>
      <c r="F110" s="63"/>
      <c r="G110" s="63"/>
      <c r="H110" s="63"/>
      <c r="I110" s="63"/>
      <c r="J110" s="63"/>
      <c r="K110" s="63"/>
      <c r="L110" s="63"/>
      <c r="M110" s="156"/>
      <c r="N110" s="156"/>
      <c r="O110" s="156"/>
      <c r="P110" s="156"/>
      <c r="Q110" s="148"/>
      <c r="R110" s="62"/>
      <c r="S110" s="62"/>
      <c r="T110" s="62"/>
      <c r="U110" s="62"/>
      <c r="V110" s="62"/>
      <c r="W110" s="62"/>
      <c r="X110" s="62"/>
      <c r="Y110" s="62"/>
      <c r="Z110" s="62"/>
      <c r="AA110" s="62"/>
    </row>
    <row r="111" spans="1:27" ht="23.25" customHeight="1">
      <c r="A111" s="62"/>
      <c r="B111" s="63"/>
      <c r="C111" s="81"/>
      <c r="D111" s="63"/>
      <c r="E111" s="83"/>
      <c r="F111" s="63"/>
      <c r="G111" s="63"/>
      <c r="H111" s="63"/>
      <c r="I111" s="63"/>
      <c r="J111" s="63"/>
      <c r="K111" s="63"/>
      <c r="L111" s="63"/>
      <c r="M111" s="156"/>
      <c r="N111" s="156"/>
      <c r="O111" s="156"/>
      <c r="P111" s="156"/>
      <c r="Q111" s="148"/>
      <c r="R111" s="62"/>
      <c r="S111" s="62"/>
      <c r="T111" s="62"/>
      <c r="U111" s="62"/>
      <c r="V111" s="62"/>
      <c r="W111" s="62"/>
      <c r="X111" s="62"/>
      <c r="Y111" s="62"/>
      <c r="Z111" s="62"/>
      <c r="AA111" s="62"/>
    </row>
    <row r="112" spans="1:27" ht="23.25" customHeight="1">
      <c r="A112" s="62"/>
      <c r="B112" s="63"/>
      <c r="C112" s="81"/>
      <c r="D112" s="63"/>
      <c r="E112" s="83"/>
      <c r="F112" s="63"/>
      <c r="G112" s="63"/>
      <c r="H112" s="63"/>
      <c r="I112" s="63"/>
      <c r="J112" s="63"/>
      <c r="K112" s="63"/>
      <c r="L112" s="63"/>
      <c r="M112" s="156"/>
      <c r="N112" s="156"/>
      <c r="O112" s="156"/>
      <c r="P112" s="156"/>
      <c r="Q112" s="148"/>
      <c r="R112" s="62"/>
      <c r="S112" s="62"/>
      <c r="T112" s="62"/>
      <c r="U112" s="62"/>
      <c r="V112" s="62"/>
      <c r="W112" s="62"/>
      <c r="X112" s="62"/>
      <c r="Y112" s="62"/>
      <c r="Z112" s="62"/>
      <c r="AA112" s="62"/>
    </row>
    <row r="113" spans="1:27" ht="23.25" customHeight="1">
      <c r="A113" s="62"/>
      <c r="B113" s="63"/>
      <c r="C113" s="81"/>
      <c r="D113" s="63"/>
      <c r="E113" s="83"/>
      <c r="F113" s="63"/>
      <c r="G113" s="63"/>
      <c r="H113" s="63"/>
      <c r="I113" s="63"/>
      <c r="J113" s="63"/>
      <c r="K113" s="63"/>
      <c r="L113" s="63"/>
      <c r="M113" s="156"/>
      <c r="N113" s="156"/>
      <c r="O113" s="156"/>
      <c r="P113" s="156"/>
      <c r="Q113" s="148"/>
      <c r="R113" s="62"/>
      <c r="S113" s="62"/>
      <c r="T113" s="62"/>
      <c r="U113" s="62"/>
      <c r="V113" s="62"/>
      <c r="W113" s="62"/>
      <c r="X113" s="62"/>
      <c r="Y113" s="62"/>
      <c r="Z113" s="62"/>
      <c r="AA113" s="62"/>
    </row>
    <row r="114" spans="1:27" ht="23.25" customHeight="1">
      <c r="A114" s="62"/>
      <c r="B114" s="63"/>
      <c r="C114" s="81"/>
      <c r="D114" s="63"/>
      <c r="E114" s="83"/>
      <c r="F114" s="63"/>
      <c r="G114" s="63"/>
      <c r="H114" s="63"/>
      <c r="I114" s="63"/>
      <c r="J114" s="63"/>
      <c r="K114" s="63"/>
      <c r="L114" s="63"/>
      <c r="M114" s="156"/>
      <c r="N114" s="156"/>
      <c r="O114" s="156"/>
      <c r="P114" s="156"/>
      <c r="Q114" s="148"/>
      <c r="R114" s="62"/>
      <c r="S114" s="62"/>
      <c r="T114" s="62"/>
      <c r="U114" s="62"/>
      <c r="V114" s="62"/>
      <c r="W114" s="62"/>
      <c r="X114" s="62"/>
      <c r="Y114" s="62"/>
      <c r="Z114" s="62"/>
      <c r="AA114" s="62"/>
    </row>
    <row r="115" spans="1:27" ht="23.25" customHeight="1">
      <c r="A115" s="62"/>
      <c r="B115" s="63"/>
      <c r="C115" s="81"/>
      <c r="D115" s="63"/>
      <c r="E115" s="83"/>
      <c r="F115" s="63"/>
      <c r="G115" s="63"/>
      <c r="H115" s="63"/>
      <c r="I115" s="63"/>
      <c r="J115" s="63"/>
      <c r="K115" s="63"/>
      <c r="L115" s="63"/>
      <c r="M115" s="156"/>
      <c r="N115" s="156"/>
      <c r="O115" s="156"/>
      <c r="P115" s="156"/>
      <c r="Q115" s="148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spans="1:27" ht="23.25" customHeight="1">
      <c r="A116" s="62"/>
      <c r="B116" s="63"/>
      <c r="C116" s="81"/>
      <c r="D116" s="63"/>
      <c r="E116" s="83"/>
      <c r="F116" s="63"/>
      <c r="G116" s="63"/>
      <c r="H116" s="63"/>
      <c r="I116" s="63"/>
      <c r="J116" s="63"/>
      <c r="K116" s="63"/>
      <c r="L116" s="63"/>
      <c r="M116" s="156"/>
      <c r="N116" s="156"/>
      <c r="O116" s="156"/>
      <c r="P116" s="156"/>
      <c r="Q116" s="148"/>
      <c r="R116" s="62"/>
      <c r="S116" s="62"/>
      <c r="T116" s="62"/>
      <c r="U116" s="62"/>
      <c r="V116" s="62"/>
      <c r="W116" s="62"/>
      <c r="X116" s="62"/>
      <c r="Y116" s="62"/>
      <c r="Z116" s="62"/>
      <c r="AA116" s="62"/>
    </row>
    <row r="117" spans="1:27" ht="23.25" customHeight="1">
      <c r="A117" s="62"/>
      <c r="B117" s="63"/>
      <c r="C117" s="81"/>
      <c r="D117" s="63"/>
      <c r="E117" s="83"/>
      <c r="F117" s="63"/>
      <c r="G117" s="63"/>
      <c r="H117" s="63"/>
      <c r="I117" s="63"/>
      <c r="J117" s="63"/>
      <c r="K117" s="63"/>
      <c r="L117" s="63"/>
      <c r="M117" s="156"/>
      <c r="N117" s="156"/>
      <c r="O117" s="156"/>
      <c r="P117" s="156"/>
      <c r="Q117" s="148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 spans="1:27" ht="23.25" customHeight="1">
      <c r="A118" s="62"/>
      <c r="B118" s="63"/>
      <c r="C118" s="81"/>
      <c r="D118" s="63"/>
      <c r="E118" s="83"/>
      <c r="F118" s="63"/>
      <c r="G118" s="63"/>
      <c r="H118" s="63"/>
      <c r="I118" s="63"/>
      <c r="J118" s="63"/>
      <c r="K118" s="63"/>
      <c r="L118" s="63"/>
      <c r="M118" s="156"/>
      <c r="N118" s="156"/>
      <c r="O118" s="156"/>
      <c r="P118" s="156"/>
      <c r="Q118" s="148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 spans="1:27" ht="23.25" customHeight="1">
      <c r="A119" s="62"/>
      <c r="B119" s="63"/>
      <c r="C119" s="81"/>
      <c r="D119" s="63"/>
      <c r="E119" s="83"/>
      <c r="F119" s="63"/>
      <c r="G119" s="63"/>
      <c r="H119" s="63"/>
      <c r="I119" s="63"/>
      <c r="J119" s="63"/>
      <c r="K119" s="63"/>
      <c r="L119" s="63"/>
      <c r="M119" s="156"/>
      <c r="N119" s="156"/>
      <c r="O119" s="156"/>
      <c r="P119" s="156"/>
      <c r="Q119" s="148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 spans="1:27" ht="23.25" customHeight="1">
      <c r="A120" s="62"/>
      <c r="B120" s="63"/>
      <c r="C120" s="81"/>
      <c r="D120" s="63"/>
      <c r="E120" s="83"/>
      <c r="F120" s="63"/>
      <c r="G120" s="63"/>
      <c r="H120" s="63"/>
      <c r="I120" s="63"/>
      <c r="J120" s="63"/>
      <c r="K120" s="63"/>
      <c r="L120" s="63"/>
      <c r="M120" s="156"/>
      <c r="N120" s="156"/>
      <c r="O120" s="156"/>
      <c r="P120" s="156"/>
      <c r="Q120" s="148"/>
      <c r="R120" s="62"/>
      <c r="S120" s="62"/>
      <c r="T120" s="62"/>
      <c r="U120" s="62"/>
      <c r="V120" s="62"/>
      <c r="W120" s="62"/>
      <c r="X120" s="62"/>
      <c r="Y120" s="62"/>
      <c r="Z120" s="62"/>
      <c r="AA120" s="62"/>
    </row>
    <row r="121" spans="1:27" ht="23.25" customHeight="1">
      <c r="A121" s="62"/>
      <c r="B121" s="63"/>
      <c r="C121" s="81"/>
      <c r="D121" s="63"/>
      <c r="E121" s="83"/>
      <c r="F121" s="63"/>
      <c r="G121" s="63"/>
      <c r="H121" s="63"/>
      <c r="I121" s="63"/>
      <c r="J121" s="63"/>
      <c r="K121" s="63"/>
      <c r="L121" s="63"/>
      <c r="M121" s="156"/>
      <c r="N121" s="156"/>
      <c r="O121" s="156"/>
      <c r="P121" s="156"/>
      <c r="Q121" s="148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 spans="1:27" ht="23.25" customHeight="1">
      <c r="A122" s="62"/>
      <c r="B122" s="63"/>
      <c r="C122" s="81"/>
      <c r="D122" s="63"/>
      <c r="E122" s="83"/>
      <c r="F122" s="63"/>
      <c r="G122" s="63"/>
      <c r="H122" s="63"/>
      <c r="I122" s="63"/>
      <c r="J122" s="63"/>
      <c r="K122" s="63"/>
      <c r="L122" s="63"/>
      <c r="M122" s="156"/>
      <c r="N122" s="156"/>
      <c r="O122" s="156"/>
      <c r="P122" s="156"/>
      <c r="Q122" s="148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 spans="1:27" ht="23.25" customHeight="1">
      <c r="A123" s="62"/>
      <c r="B123" s="63"/>
      <c r="C123" s="81"/>
      <c r="D123" s="63"/>
      <c r="E123" s="83"/>
      <c r="F123" s="63"/>
      <c r="G123" s="63"/>
      <c r="H123" s="63"/>
      <c r="I123" s="63"/>
      <c r="J123" s="63"/>
      <c r="K123" s="63"/>
      <c r="L123" s="63"/>
      <c r="M123" s="156"/>
      <c r="N123" s="156"/>
      <c r="O123" s="156"/>
      <c r="P123" s="156"/>
      <c r="Q123" s="148"/>
      <c r="R123" s="62"/>
      <c r="S123" s="62"/>
      <c r="T123" s="62"/>
      <c r="U123" s="62"/>
      <c r="V123" s="62"/>
      <c r="W123" s="62"/>
      <c r="X123" s="62"/>
      <c r="Y123" s="62"/>
      <c r="Z123" s="62"/>
      <c r="AA123" s="62"/>
    </row>
    <row r="124" spans="1:27" ht="23.25" customHeight="1">
      <c r="A124" s="62"/>
      <c r="B124" s="63"/>
      <c r="C124" s="81"/>
      <c r="D124" s="63"/>
      <c r="E124" s="83"/>
      <c r="F124" s="63"/>
      <c r="G124" s="63"/>
      <c r="H124" s="63"/>
      <c r="I124" s="63"/>
      <c r="J124" s="63"/>
      <c r="K124" s="63"/>
      <c r="L124" s="63"/>
      <c r="M124" s="156"/>
      <c r="N124" s="156"/>
      <c r="O124" s="156"/>
      <c r="P124" s="156"/>
      <c r="Q124" s="148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 spans="1:27" ht="23.25" customHeight="1">
      <c r="A125" s="62"/>
      <c r="B125" s="63"/>
      <c r="C125" s="81"/>
      <c r="D125" s="63"/>
      <c r="E125" s="83"/>
      <c r="F125" s="63"/>
      <c r="G125" s="63"/>
      <c r="H125" s="63"/>
      <c r="I125" s="63"/>
      <c r="J125" s="63"/>
      <c r="K125" s="63"/>
      <c r="L125" s="63"/>
      <c r="M125" s="156"/>
      <c r="N125" s="156"/>
      <c r="O125" s="156"/>
      <c r="P125" s="156"/>
      <c r="Q125" s="148"/>
      <c r="R125" s="62"/>
      <c r="S125" s="62"/>
      <c r="T125" s="62"/>
      <c r="U125" s="62"/>
      <c r="V125" s="62"/>
      <c r="W125" s="62"/>
      <c r="X125" s="62"/>
      <c r="Y125" s="62"/>
      <c r="Z125" s="62"/>
      <c r="AA125" s="62"/>
    </row>
    <row r="126" spans="1:27" ht="23.25" customHeight="1">
      <c r="A126" s="62"/>
      <c r="B126" s="63"/>
      <c r="C126" s="81"/>
      <c r="D126" s="63"/>
      <c r="E126" s="83"/>
      <c r="F126" s="63"/>
      <c r="G126" s="63"/>
      <c r="H126" s="63"/>
      <c r="I126" s="63"/>
      <c r="J126" s="63"/>
      <c r="K126" s="63"/>
      <c r="L126" s="63"/>
      <c r="M126" s="156"/>
      <c r="N126" s="156"/>
      <c r="O126" s="156"/>
      <c r="P126" s="156"/>
      <c r="Q126" s="148"/>
      <c r="R126" s="62"/>
      <c r="S126" s="62"/>
      <c r="T126" s="62"/>
      <c r="U126" s="62"/>
      <c r="V126" s="62"/>
      <c r="W126" s="62"/>
      <c r="X126" s="62"/>
      <c r="Y126" s="62"/>
      <c r="Z126" s="62"/>
      <c r="AA126" s="62"/>
    </row>
    <row r="127" spans="1:27" ht="23.25" customHeight="1">
      <c r="A127" s="62"/>
      <c r="B127" s="63"/>
      <c r="C127" s="81"/>
      <c r="D127" s="63"/>
      <c r="E127" s="83"/>
      <c r="F127" s="63"/>
      <c r="G127" s="63"/>
      <c r="H127" s="63"/>
      <c r="I127" s="63"/>
      <c r="J127" s="63"/>
      <c r="K127" s="63"/>
      <c r="L127" s="63"/>
      <c r="M127" s="156"/>
      <c r="N127" s="156"/>
      <c r="O127" s="156"/>
      <c r="P127" s="156"/>
      <c r="Q127" s="148"/>
      <c r="R127" s="62"/>
      <c r="S127" s="62"/>
      <c r="T127" s="62"/>
      <c r="U127" s="62"/>
      <c r="V127" s="62"/>
      <c r="W127" s="62"/>
      <c r="X127" s="62"/>
      <c r="Y127" s="62"/>
      <c r="Z127" s="62"/>
      <c r="AA127" s="62"/>
    </row>
    <row r="128" spans="1:27" ht="23.25" customHeight="1">
      <c r="A128" s="62"/>
      <c r="B128" s="63"/>
      <c r="C128" s="81"/>
      <c r="D128" s="63"/>
      <c r="E128" s="83"/>
      <c r="F128" s="63"/>
      <c r="G128" s="63"/>
      <c r="H128" s="63"/>
      <c r="I128" s="63"/>
      <c r="J128" s="63"/>
      <c r="K128" s="63"/>
      <c r="L128" s="63"/>
      <c r="M128" s="156"/>
      <c r="N128" s="156"/>
      <c r="O128" s="156"/>
      <c r="P128" s="156"/>
      <c r="Q128" s="148"/>
      <c r="R128" s="62"/>
      <c r="S128" s="62"/>
      <c r="T128" s="62"/>
      <c r="U128" s="62"/>
      <c r="V128" s="62"/>
      <c r="W128" s="62"/>
      <c r="X128" s="62"/>
      <c r="Y128" s="62"/>
      <c r="Z128" s="62"/>
      <c r="AA128" s="62"/>
    </row>
    <row r="129" spans="1:27" ht="23.25" customHeight="1">
      <c r="A129" s="62"/>
      <c r="B129" s="63"/>
      <c r="C129" s="81"/>
      <c r="D129" s="63"/>
      <c r="E129" s="83"/>
      <c r="F129" s="63"/>
      <c r="G129" s="63"/>
      <c r="H129" s="63"/>
      <c r="I129" s="63"/>
      <c r="J129" s="63"/>
      <c r="K129" s="63"/>
      <c r="L129" s="63"/>
      <c r="M129" s="156"/>
      <c r="N129" s="156"/>
      <c r="O129" s="156"/>
      <c r="P129" s="156"/>
      <c r="Q129" s="148"/>
      <c r="R129" s="62"/>
      <c r="S129" s="62"/>
      <c r="T129" s="62"/>
      <c r="U129" s="62"/>
      <c r="V129" s="62"/>
      <c r="W129" s="62"/>
      <c r="X129" s="62"/>
      <c r="Y129" s="62"/>
      <c r="Z129" s="62"/>
      <c r="AA129" s="62"/>
    </row>
    <row r="130" spans="1:27" ht="23.25" customHeight="1">
      <c r="A130" s="62"/>
      <c r="B130" s="63"/>
      <c r="C130" s="81"/>
      <c r="D130" s="63"/>
      <c r="E130" s="83"/>
      <c r="F130" s="63"/>
      <c r="G130" s="63"/>
      <c r="H130" s="63"/>
      <c r="I130" s="63"/>
      <c r="J130" s="63"/>
      <c r="K130" s="63"/>
      <c r="L130" s="63"/>
      <c r="M130" s="156"/>
      <c r="N130" s="156"/>
      <c r="O130" s="156"/>
      <c r="P130" s="156"/>
      <c r="Q130" s="148"/>
      <c r="R130" s="62"/>
      <c r="S130" s="62"/>
      <c r="T130" s="62"/>
      <c r="U130" s="62"/>
      <c r="V130" s="62"/>
      <c r="W130" s="62"/>
      <c r="X130" s="62"/>
      <c r="Y130" s="62"/>
      <c r="Z130" s="62"/>
      <c r="AA130" s="62"/>
    </row>
    <row r="131" spans="1:27" ht="23.25" customHeight="1">
      <c r="A131" s="62"/>
      <c r="B131" s="63"/>
      <c r="C131" s="81"/>
      <c r="D131" s="63"/>
      <c r="E131" s="83"/>
      <c r="F131" s="63"/>
      <c r="G131" s="63"/>
      <c r="H131" s="63"/>
      <c r="I131" s="63"/>
      <c r="J131" s="63"/>
      <c r="K131" s="63"/>
      <c r="L131" s="63"/>
      <c r="M131" s="156"/>
      <c r="N131" s="156"/>
      <c r="O131" s="156"/>
      <c r="P131" s="156"/>
      <c r="Q131" s="148"/>
      <c r="R131" s="62"/>
      <c r="S131" s="62"/>
      <c r="T131" s="62"/>
      <c r="U131" s="62"/>
      <c r="V131" s="62"/>
      <c r="W131" s="62"/>
      <c r="X131" s="62"/>
      <c r="Y131" s="62"/>
      <c r="Z131" s="62"/>
      <c r="AA131" s="62"/>
    </row>
    <row r="132" spans="1:27" ht="23.25" customHeight="1">
      <c r="A132" s="62"/>
      <c r="B132" s="63"/>
      <c r="C132" s="81"/>
      <c r="D132" s="63"/>
      <c r="E132" s="83"/>
      <c r="F132" s="63"/>
      <c r="G132" s="63"/>
      <c r="H132" s="63"/>
      <c r="I132" s="63"/>
      <c r="J132" s="63"/>
      <c r="K132" s="63"/>
      <c r="L132" s="63"/>
      <c r="M132" s="156"/>
      <c r="N132" s="156"/>
      <c r="O132" s="156"/>
      <c r="P132" s="156"/>
      <c r="Q132" s="148"/>
      <c r="R132" s="62"/>
      <c r="S132" s="62"/>
      <c r="T132" s="62"/>
      <c r="U132" s="62"/>
      <c r="V132" s="62"/>
      <c r="W132" s="62"/>
      <c r="X132" s="62"/>
      <c r="Y132" s="62"/>
      <c r="Z132" s="62"/>
      <c r="AA132" s="62"/>
    </row>
    <row r="133" spans="1:27" ht="23.25" customHeight="1">
      <c r="A133" s="62"/>
      <c r="B133" s="63"/>
      <c r="C133" s="81"/>
      <c r="D133" s="63"/>
      <c r="E133" s="83"/>
      <c r="F133" s="63"/>
      <c r="G133" s="63"/>
      <c r="H133" s="63"/>
      <c r="I133" s="63"/>
      <c r="J133" s="63"/>
      <c r="K133" s="63"/>
      <c r="L133" s="63"/>
      <c r="M133" s="156"/>
      <c r="N133" s="156"/>
      <c r="O133" s="156"/>
      <c r="P133" s="156"/>
      <c r="Q133" s="148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spans="1:27" ht="23.25" customHeight="1">
      <c r="A134" s="62"/>
      <c r="B134" s="63"/>
      <c r="C134" s="81"/>
      <c r="D134" s="63"/>
      <c r="E134" s="83"/>
      <c r="F134" s="63"/>
      <c r="G134" s="63"/>
      <c r="H134" s="63"/>
      <c r="I134" s="63"/>
      <c r="J134" s="63"/>
      <c r="K134" s="63"/>
      <c r="L134" s="63"/>
      <c r="M134" s="156"/>
      <c r="N134" s="156"/>
      <c r="O134" s="156"/>
      <c r="P134" s="156"/>
      <c r="Q134" s="148"/>
      <c r="R134" s="62"/>
      <c r="S134" s="62"/>
      <c r="T134" s="62"/>
      <c r="U134" s="62"/>
      <c r="V134" s="62"/>
      <c r="W134" s="62"/>
      <c r="X134" s="62"/>
      <c r="Y134" s="62"/>
      <c r="Z134" s="62"/>
      <c r="AA134" s="62"/>
    </row>
    <row r="135" spans="1:27" ht="23.25" customHeight="1">
      <c r="A135" s="62"/>
      <c r="B135" s="63"/>
      <c r="C135" s="81"/>
      <c r="D135" s="63"/>
      <c r="E135" s="83"/>
      <c r="F135" s="63"/>
      <c r="G135" s="63"/>
      <c r="H135" s="63"/>
      <c r="I135" s="63"/>
      <c r="J135" s="63"/>
      <c r="K135" s="63"/>
      <c r="L135" s="63"/>
      <c r="M135" s="156"/>
      <c r="N135" s="156"/>
      <c r="O135" s="156"/>
      <c r="P135" s="156"/>
      <c r="Q135" s="148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 spans="1:27" ht="23.25" customHeight="1">
      <c r="A136" s="62"/>
      <c r="B136" s="63"/>
      <c r="C136" s="81"/>
      <c r="D136" s="63"/>
      <c r="E136" s="83"/>
      <c r="F136" s="63"/>
      <c r="G136" s="63"/>
      <c r="H136" s="63"/>
      <c r="I136" s="63"/>
      <c r="J136" s="63"/>
      <c r="K136" s="63"/>
      <c r="L136" s="63"/>
      <c r="M136" s="156"/>
      <c r="N136" s="156"/>
      <c r="O136" s="156"/>
      <c r="P136" s="156"/>
      <c r="Q136" s="148"/>
      <c r="R136" s="62"/>
      <c r="S136" s="62"/>
      <c r="T136" s="62"/>
      <c r="U136" s="62"/>
      <c r="V136" s="62"/>
      <c r="W136" s="62"/>
      <c r="X136" s="62"/>
      <c r="Y136" s="62"/>
      <c r="Z136" s="62"/>
      <c r="AA136" s="62"/>
    </row>
    <row r="137" spans="1:27" ht="23.25" customHeight="1">
      <c r="A137" s="62"/>
      <c r="B137" s="63"/>
      <c r="C137" s="81"/>
      <c r="D137" s="63"/>
      <c r="E137" s="83"/>
      <c r="F137" s="63"/>
      <c r="G137" s="63"/>
      <c r="H137" s="63"/>
      <c r="I137" s="63"/>
      <c r="J137" s="63"/>
      <c r="K137" s="63"/>
      <c r="L137" s="63"/>
      <c r="M137" s="156"/>
      <c r="N137" s="156"/>
      <c r="O137" s="156"/>
      <c r="P137" s="156"/>
      <c r="Q137" s="148"/>
      <c r="R137" s="62"/>
      <c r="S137" s="62"/>
      <c r="T137" s="62"/>
      <c r="U137" s="62"/>
      <c r="V137" s="62"/>
      <c r="W137" s="62"/>
      <c r="X137" s="62"/>
      <c r="Y137" s="62"/>
      <c r="Z137" s="62"/>
      <c r="AA137" s="62"/>
    </row>
    <row r="138" spans="1:27" ht="23.25" customHeight="1">
      <c r="A138" s="62"/>
      <c r="B138" s="63"/>
      <c r="C138" s="81"/>
      <c r="D138" s="63"/>
      <c r="E138" s="83"/>
      <c r="F138" s="63"/>
      <c r="G138" s="63"/>
      <c r="H138" s="63"/>
      <c r="I138" s="63"/>
      <c r="J138" s="63"/>
      <c r="K138" s="63"/>
      <c r="L138" s="63"/>
      <c r="M138" s="156"/>
      <c r="N138" s="156"/>
      <c r="O138" s="156"/>
      <c r="P138" s="156"/>
      <c r="Q138" s="148"/>
      <c r="R138" s="62"/>
      <c r="S138" s="62"/>
      <c r="T138" s="62"/>
      <c r="U138" s="62"/>
      <c r="V138" s="62"/>
      <c r="W138" s="62"/>
      <c r="X138" s="62"/>
      <c r="Y138" s="62"/>
      <c r="Z138" s="62"/>
      <c r="AA138" s="62"/>
    </row>
    <row r="139" spans="1:27" ht="23.25" customHeight="1">
      <c r="A139" s="62"/>
      <c r="B139" s="63"/>
      <c r="C139" s="81"/>
      <c r="D139" s="63"/>
      <c r="E139" s="83"/>
      <c r="F139" s="63"/>
      <c r="G139" s="63"/>
      <c r="H139" s="63"/>
      <c r="I139" s="63"/>
      <c r="J139" s="63"/>
      <c r="K139" s="63"/>
      <c r="L139" s="63"/>
      <c r="M139" s="156"/>
      <c r="N139" s="156"/>
      <c r="O139" s="156"/>
      <c r="P139" s="156"/>
      <c r="Q139" s="148"/>
      <c r="R139" s="62"/>
      <c r="S139" s="62"/>
      <c r="T139" s="62"/>
      <c r="U139" s="62"/>
      <c r="V139" s="62"/>
      <c r="W139" s="62"/>
      <c r="X139" s="62"/>
      <c r="Y139" s="62"/>
      <c r="Z139" s="62"/>
      <c r="AA139" s="62"/>
    </row>
    <row r="140" spans="1:27" ht="23.25" customHeight="1">
      <c r="A140" s="62"/>
      <c r="B140" s="63"/>
      <c r="C140" s="81"/>
      <c r="D140" s="63"/>
      <c r="E140" s="83"/>
      <c r="F140" s="63"/>
      <c r="G140" s="63"/>
      <c r="H140" s="63"/>
      <c r="I140" s="63"/>
      <c r="J140" s="63"/>
      <c r="K140" s="63"/>
      <c r="L140" s="63"/>
      <c r="M140" s="156"/>
      <c r="N140" s="156"/>
      <c r="O140" s="156"/>
      <c r="P140" s="156"/>
      <c r="Q140" s="148"/>
      <c r="R140" s="62"/>
      <c r="S140" s="62"/>
      <c r="T140" s="62"/>
      <c r="U140" s="62"/>
      <c r="V140" s="62"/>
      <c r="W140" s="62"/>
      <c r="X140" s="62"/>
      <c r="Y140" s="62"/>
      <c r="Z140" s="62"/>
      <c r="AA140" s="62"/>
    </row>
    <row r="141" spans="1:27" ht="23.25" customHeight="1">
      <c r="A141" s="62"/>
      <c r="B141" s="63"/>
      <c r="C141" s="81"/>
      <c r="D141" s="63"/>
      <c r="E141" s="83"/>
      <c r="F141" s="63"/>
      <c r="G141" s="63"/>
      <c r="H141" s="63"/>
      <c r="I141" s="63"/>
      <c r="J141" s="63"/>
      <c r="K141" s="63"/>
      <c r="L141" s="63"/>
      <c r="M141" s="156"/>
      <c r="N141" s="156"/>
      <c r="O141" s="156"/>
      <c r="P141" s="156"/>
      <c r="Q141" s="148"/>
      <c r="R141" s="62"/>
      <c r="S141" s="62"/>
      <c r="T141" s="62"/>
      <c r="U141" s="62"/>
      <c r="V141" s="62"/>
      <c r="W141" s="62"/>
      <c r="X141" s="62"/>
      <c r="Y141" s="62"/>
      <c r="Z141" s="62"/>
      <c r="AA141" s="62"/>
    </row>
    <row r="142" spans="1:27" ht="23.25" customHeight="1">
      <c r="A142" s="62"/>
      <c r="B142" s="63"/>
      <c r="C142" s="81"/>
      <c r="D142" s="63"/>
      <c r="E142" s="83"/>
      <c r="F142" s="63"/>
      <c r="G142" s="63"/>
      <c r="H142" s="63"/>
      <c r="I142" s="63"/>
      <c r="J142" s="63"/>
      <c r="K142" s="63"/>
      <c r="L142" s="63"/>
      <c r="M142" s="156"/>
      <c r="N142" s="156"/>
      <c r="O142" s="156"/>
      <c r="P142" s="156"/>
      <c r="Q142" s="148"/>
      <c r="R142" s="62"/>
      <c r="S142" s="62"/>
      <c r="T142" s="62"/>
      <c r="U142" s="62"/>
      <c r="V142" s="62"/>
      <c r="W142" s="62"/>
      <c r="X142" s="62"/>
      <c r="Y142" s="62"/>
      <c r="Z142" s="62"/>
      <c r="AA142" s="62"/>
    </row>
    <row r="143" spans="1:27" ht="23.25" customHeight="1">
      <c r="A143" s="62"/>
      <c r="B143" s="63"/>
      <c r="C143" s="81"/>
      <c r="D143" s="63"/>
      <c r="E143" s="83"/>
      <c r="F143" s="63"/>
      <c r="G143" s="63"/>
      <c r="H143" s="63"/>
      <c r="I143" s="63"/>
      <c r="J143" s="63"/>
      <c r="K143" s="63"/>
      <c r="L143" s="63"/>
      <c r="M143" s="156"/>
      <c r="N143" s="156"/>
      <c r="O143" s="156"/>
      <c r="P143" s="156"/>
      <c r="Q143" s="148"/>
      <c r="R143" s="62"/>
      <c r="S143" s="62"/>
      <c r="T143" s="62"/>
      <c r="U143" s="62"/>
      <c r="V143" s="62"/>
      <c r="W143" s="62"/>
      <c r="X143" s="62"/>
      <c r="Y143" s="62"/>
      <c r="Z143" s="62"/>
      <c r="AA143" s="62"/>
    </row>
    <row r="144" spans="1:27" ht="23.25" customHeight="1">
      <c r="A144" s="62"/>
      <c r="B144" s="63"/>
      <c r="C144" s="81"/>
      <c r="D144" s="63"/>
      <c r="E144" s="83"/>
      <c r="F144" s="63"/>
      <c r="G144" s="63"/>
      <c r="H144" s="63"/>
      <c r="I144" s="63"/>
      <c r="J144" s="63"/>
      <c r="K144" s="63"/>
      <c r="L144" s="63"/>
      <c r="M144" s="156"/>
      <c r="N144" s="156"/>
      <c r="O144" s="156"/>
      <c r="P144" s="156"/>
      <c r="Q144" s="148"/>
      <c r="R144" s="62"/>
      <c r="S144" s="62"/>
      <c r="T144" s="62"/>
      <c r="U144" s="62"/>
      <c r="V144" s="62"/>
      <c r="W144" s="62"/>
      <c r="X144" s="62"/>
      <c r="Y144" s="62"/>
      <c r="Z144" s="62"/>
      <c r="AA144" s="62"/>
    </row>
    <row r="145" spans="1:27" ht="23.25" customHeight="1">
      <c r="A145" s="62"/>
      <c r="B145" s="63"/>
      <c r="C145" s="81"/>
      <c r="D145" s="63"/>
      <c r="E145" s="83"/>
      <c r="F145" s="63"/>
      <c r="G145" s="63"/>
      <c r="H145" s="63"/>
      <c r="I145" s="63"/>
      <c r="J145" s="63"/>
      <c r="K145" s="63"/>
      <c r="L145" s="63"/>
      <c r="M145" s="156"/>
      <c r="N145" s="156"/>
      <c r="O145" s="156"/>
      <c r="P145" s="156"/>
      <c r="Q145" s="148"/>
      <c r="R145" s="62"/>
      <c r="S145" s="62"/>
      <c r="T145" s="62"/>
      <c r="U145" s="62"/>
      <c r="V145" s="62"/>
      <c r="W145" s="62"/>
      <c r="X145" s="62"/>
      <c r="Y145" s="62"/>
      <c r="Z145" s="62"/>
      <c r="AA145" s="62"/>
    </row>
    <row r="146" spans="1:27" ht="23.25" customHeight="1">
      <c r="A146" s="62"/>
      <c r="B146" s="63"/>
      <c r="C146" s="81"/>
      <c r="D146" s="63"/>
      <c r="E146" s="83"/>
      <c r="F146" s="63"/>
      <c r="G146" s="63"/>
      <c r="H146" s="63"/>
      <c r="I146" s="63"/>
      <c r="J146" s="63"/>
      <c r="K146" s="63"/>
      <c r="L146" s="63"/>
      <c r="M146" s="156"/>
      <c r="N146" s="156"/>
      <c r="O146" s="156"/>
      <c r="P146" s="156"/>
      <c r="Q146" s="148"/>
      <c r="R146" s="62"/>
      <c r="S146" s="62"/>
      <c r="T146" s="62"/>
      <c r="U146" s="62"/>
      <c r="V146" s="62"/>
      <c r="W146" s="62"/>
      <c r="X146" s="62"/>
      <c r="Y146" s="62"/>
      <c r="Z146" s="62"/>
      <c r="AA146" s="62"/>
    </row>
    <row r="147" spans="1:27" ht="23.25" customHeight="1">
      <c r="A147" s="62"/>
      <c r="B147" s="63"/>
      <c r="C147" s="81"/>
      <c r="D147" s="63"/>
      <c r="E147" s="83"/>
      <c r="F147" s="63"/>
      <c r="G147" s="63"/>
      <c r="H147" s="63"/>
      <c r="I147" s="63"/>
      <c r="J147" s="63"/>
      <c r="K147" s="63"/>
      <c r="L147" s="63"/>
      <c r="M147" s="156"/>
      <c r="N147" s="156"/>
      <c r="O147" s="156"/>
      <c r="P147" s="156"/>
      <c r="Q147" s="148"/>
      <c r="R147" s="62"/>
      <c r="S147" s="62"/>
      <c r="T147" s="62"/>
      <c r="U147" s="62"/>
      <c r="V147" s="62"/>
      <c r="W147" s="62"/>
      <c r="X147" s="62"/>
      <c r="Y147" s="62"/>
      <c r="Z147" s="62"/>
      <c r="AA147" s="62"/>
    </row>
    <row r="148" spans="1:27" ht="23.25" customHeight="1">
      <c r="A148" s="62"/>
      <c r="B148" s="63"/>
      <c r="C148" s="81"/>
      <c r="D148" s="63"/>
      <c r="E148" s="83"/>
      <c r="F148" s="63"/>
      <c r="G148" s="63"/>
      <c r="H148" s="63"/>
      <c r="I148" s="63"/>
      <c r="J148" s="63"/>
      <c r="K148" s="63"/>
      <c r="L148" s="63"/>
      <c r="M148" s="156"/>
      <c r="N148" s="156"/>
      <c r="O148" s="156"/>
      <c r="P148" s="156"/>
      <c r="Q148" s="148"/>
      <c r="R148" s="62"/>
      <c r="S148" s="62"/>
      <c r="T148" s="62"/>
      <c r="U148" s="62"/>
      <c r="V148" s="62"/>
      <c r="W148" s="62"/>
      <c r="X148" s="62"/>
      <c r="Y148" s="62"/>
      <c r="Z148" s="62"/>
      <c r="AA148" s="62"/>
    </row>
    <row r="149" spans="1:27" ht="23.25" customHeight="1">
      <c r="A149" s="62"/>
      <c r="B149" s="63"/>
      <c r="C149" s="81"/>
      <c r="D149" s="63"/>
      <c r="E149" s="83"/>
      <c r="F149" s="63"/>
      <c r="G149" s="63"/>
      <c r="H149" s="63"/>
      <c r="I149" s="63"/>
      <c r="J149" s="63"/>
      <c r="K149" s="63"/>
      <c r="L149" s="63"/>
      <c r="M149" s="156"/>
      <c r="N149" s="156"/>
      <c r="O149" s="156"/>
      <c r="P149" s="156"/>
      <c r="Q149" s="148"/>
      <c r="R149" s="62"/>
      <c r="S149" s="62"/>
      <c r="T149" s="62"/>
      <c r="U149" s="62"/>
      <c r="V149" s="62"/>
      <c r="W149" s="62"/>
      <c r="X149" s="62"/>
      <c r="Y149" s="62"/>
      <c r="Z149" s="62"/>
      <c r="AA149" s="62"/>
    </row>
    <row r="150" spans="1:27" ht="23.25" customHeight="1">
      <c r="A150" s="62"/>
      <c r="B150" s="63"/>
      <c r="C150" s="81"/>
      <c r="D150" s="63"/>
      <c r="E150" s="83"/>
      <c r="F150" s="63"/>
      <c r="G150" s="63"/>
      <c r="H150" s="63"/>
      <c r="I150" s="63"/>
      <c r="J150" s="63"/>
      <c r="K150" s="63"/>
      <c r="L150" s="63"/>
      <c r="M150" s="156"/>
      <c r="N150" s="156"/>
      <c r="O150" s="156"/>
      <c r="P150" s="156"/>
      <c r="Q150" s="148"/>
      <c r="R150" s="62"/>
      <c r="S150" s="62"/>
      <c r="T150" s="62"/>
      <c r="U150" s="62"/>
      <c r="V150" s="62"/>
      <c r="W150" s="62"/>
      <c r="X150" s="62"/>
      <c r="Y150" s="62"/>
      <c r="Z150" s="62"/>
      <c r="AA150" s="62"/>
    </row>
    <row r="151" spans="1:27" ht="23.25" customHeight="1">
      <c r="A151" s="62"/>
      <c r="B151" s="63"/>
      <c r="C151" s="81"/>
      <c r="D151" s="63"/>
      <c r="E151" s="83"/>
      <c r="F151" s="63"/>
      <c r="G151" s="63"/>
      <c r="H151" s="63"/>
      <c r="I151" s="63"/>
      <c r="J151" s="63"/>
      <c r="K151" s="63"/>
      <c r="L151" s="63"/>
      <c r="M151" s="156"/>
      <c r="N151" s="156"/>
      <c r="O151" s="156"/>
      <c r="P151" s="156"/>
      <c r="Q151" s="148"/>
      <c r="R151" s="62"/>
      <c r="S151" s="62"/>
      <c r="T151" s="62"/>
      <c r="U151" s="62"/>
      <c r="V151" s="62"/>
      <c r="W151" s="62"/>
      <c r="X151" s="62"/>
      <c r="Y151" s="62"/>
      <c r="Z151" s="62"/>
      <c r="AA151" s="62"/>
    </row>
    <row r="152" spans="1:27" ht="23.25" customHeight="1">
      <c r="A152" s="62"/>
      <c r="B152" s="63"/>
      <c r="C152" s="81"/>
      <c r="D152" s="63"/>
      <c r="E152" s="83"/>
      <c r="F152" s="63"/>
      <c r="G152" s="63"/>
      <c r="H152" s="63"/>
      <c r="I152" s="63"/>
      <c r="J152" s="63"/>
      <c r="K152" s="63"/>
      <c r="L152" s="63"/>
      <c r="M152" s="156"/>
      <c r="N152" s="156"/>
      <c r="O152" s="156"/>
      <c r="P152" s="156"/>
      <c r="Q152" s="148"/>
      <c r="R152" s="62"/>
      <c r="S152" s="62"/>
      <c r="T152" s="62"/>
      <c r="U152" s="62"/>
      <c r="V152" s="62"/>
      <c r="W152" s="62"/>
      <c r="X152" s="62"/>
      <c r="Y152" s="62"/>
      <c r="Z152" s="62"/>
      <c r="AA152" s="62"/>
    </row>
    <row r="153" spans="1:27" ht="23.25" customHeight="1">
      <c r="A153" s="62"/>
      <c r="B153" s="63"/>
      <c r="C153" s="81"/>
      <c r="D153" s="63"/>
      <c r="E153" s="83"/>
      <c r="F153" s="63"/>
      <c r="G153" s="63"/>
      <c r="H153" s="63"/>
      <c r="I153" s="63"/>
      <c r="J153" s="63"/>
      <c r="K153" s="63"/>
      <c r="L153" s="63"/>
      <c r="M153" s="156"/>
      <c r="N153" s="156"/>
      <c r="O153" s="156"/>
      <c r="P153" s="156"/>
      <c r="Q153" s="148"/>
      <c r="R153" s="62"/>
      <c r="S153" s="62"/>
      <c r="T153" s="62"/>
      <c r="U153" s="62"/>
      <c r="V153" s="62"/>
      <c r="W153" s="62"/>
      <c r="X153" s="62"/>
      <c r="Y153" s="62"/>
      <c r="Z153" s="62"/>
      <c r="AA153" s="62"/>
    </row>
    <row r="154" spans="1:27" ht="23.25" customHeight="1">
      <c r="A154" s="62"/>
      <c r="B154" s="63"/>
      <c r="C154" s="81"/>
      <c r="D154" s="63"/>
      <c r="E154" s="83"/>
      <c r="F154" s="63"/>
      <c r="G154" s="63"/>
      <c r="H154" s="63"/>
      <c r="I154" s="63"/>
      <c r="J154" s="63"/>
      <c r="K154" s="63"/>
      <c r="L154" s="63"/>
      <c r="M154" s="156"/>
      <c r="N154" s="156"/>
      <c r="O154" s="156"/>
      <c r="P154" s="156"/>
      <c r="Q154" s="148"/>
      <c r="R154" s="62"/>
      <c r="S154" s="62"/>
      <c r="T154" s="62"/>
      <c r="U154" s="62"/>
      <c r="V154" s="62"/>
      <c r="W154" s="62"/>
      <c r="X154" s="62"/>
      <c r="Y154" s="62"/>
      <c r="Z154" s="62"/>
      <c r="AA154" s="62"/>
    </row>
    <row r="155" spans="1:27" ht="23.25" customHeight="1">
      <c r="A155" s="62"/>
      <c r="B155" s="63"/>
      <c r="C155" s="81"/>
      <c r="D155" s="63"/>
      <c r="E155" s="83"/>
      <c r="F155" s="63"/>
      <c r="G155" s="63"/>
      <c r="H155" s="63"/>
      <c r="I155" s="63"/>
      <c r="J155" s="63"/>
      <c r="K155" s="63"/>
      <c r="L155" s="63"/>
      <c r="M155" s="156"/>
      <c r="N155" s="156"/>
      <c r="O155" s="156"/>
      <c r="P155" s="156"/>
      <c r="Q155" s="148"/>
      <c r="R155" s="62"/>
      <c r="S155" s="62"/>
      <c r="T155" s="62"/>
      <c r="U155" s="62"/>
      <c r="V155" s="62"/>
      <c r="W155" s="62"/>
      <c r="X155" s="62"/>
      <c r="Y155" s="62"/>
      <c r="Z155" s="62"/>
      <c r="AA155" s="62"/>
    </row>
    <row r="156" spans="1:27" ht="23.25" customHeight="1">
      <c r="A156" s="62"/>
      <c r="B156" s="63"/>
      <c r="C156" s="81"/>
      <c r="D156" s="63"/>
      <c r="E156" s="83"/>
      <c r="F156" s="63"/>
      <c r="G156" s="63"/>
      <c r="H156" s="63"/>
      <c r="I156" s="63"/>
      <c r="J156" s="63"/>
      <c r="K156" s="63"/>
      <c r="L156" s="63"/>
      <c r="M156" s="156"/>
      <c r="N156" s="156"/>
      <c r="O156" s="156"/>
      <c r="P156" s="156"/>
      <c r="Q156" s="148"/>
      <c r="R156" s="62"/>
      <c r="S156" s="62"/>
      <c r="T156" s="62"/>
      <c r="U156" s="62"/>
      <c r="V156" s="62"/>
      <c r="W156" s="62"/>
      <c r="X156" s="62"/>
      <c r="Y156" s="62"/>
      <c r="Z156" s="62"/>
      <c r="AA156" s="62"/>
    </row>
    <row r="157" spans="1:27" ht="23.25" customHeight="1">
      <c r="A157" s="62"/>
      <c r="B157" s="63"/>
      <c r="C157" s="81"/>
      <c r="D157" s="63"/>
      <c r="E157" s="83"/>
      <c r="F157" s="63"/>
      <c r="G157" s="63"/>
      <c r="H157" s="63"/>
      <c r="I157" s="63"/>
      <c r="J157" s="63"/>
      <c r="K157" s="63"/>
      <c r="L157" s="63"/>
      <c r="M157" s="156"/>
      <c r="N157" s="156"/>
      <c r="O157" s="156"/>
      <c r="P157" s="156"/>
      <c r="Q157" s="148"/>
      <c r="R157" s="62"/>
      <c r="S157" s="62"/>
      <c r="T157" s="62"/>
      <c r="U157" s="62"/>
      <c r="V157" s="62"/>
      <c r="W157" s="62"/>
      <c r="X157" s="62"/>
      <c r="Y157" s="62"/>
      <c r="Z157" s="62"/>
      <c r="AA157" s="62"/>
    </row>
    <row r="158" spans="1:27" ht="23.25" customHeight="1">
      <c r="A158" s="62"/>
      <c r="B158" s="63"/>
      <c r="C158" s="81"/>
      <c r="D158" s="63"/>
      <c r="E158" s="83"/>
      <c r="F158" s="63"/>
      <c r="G158" s="63"/>
      <c r="H158" s="63"/>
      <c r="I158" s="63"/>
      <c r="J158" s="63"/>
      <c r="K158" s="63"/>
      <c r="L158" s="63"/>
      <c r="M158" s="156"/>
      <c r="N158" s="156"/>
      <c r="O158" s="156"/>
      <c r="P158" s="156"/>
      <c r="Q158" s="148"/>
      <c r="R158" s="62"/>
      <c r="S158" s="62"/>
      <c r="T158" s="62"/>
      <c r="U158" s="62"/>
      <c r="V158" s="62"/>
      <c r="W158" s="62"/>
      <c r="X158" s="62"/>
      <c r="Y158" s="62"/>
      <c r="Z158" s="62"/>
      <c r="AA158" s="62"/>
    </row>
    <row r="159" spans="1:27" ht="23.25" customHeight="1">
      <c r="A159" s="62"/>
      <c r="B159" s="63"/>
      <c r="C159" s="81"/>
      <c r="D159" s="63"/>
      <c r="E159" s="83"/>
      <c r="F159" s="63"/>
      <c r="G159" s="63"/>
      <c r="H159" s="63"/>
      <c r="I159" s="63"/>
      <c r="J159" s="63"/>
      <c r="K159" s="63"/>
      <c r="L159" s="63"/>
      <c r="M159" s="156"/>
      <c r="N159" s="156"/>
      <c r="O159" s="156"/>
      <c r="P159" s="156"/>
      <c r="Q159" s="148"/>
      <c r="R159" s="62"/>
      <c r="S159" s="62"/>
      <c r="T159" s="62"/>
      <c r="U159" s="62"/>
      <c r="V159" s="62"/>
      <c r="W159" s="62"/>
      <c r="X159" s="62"/>
      <c r="Y159" s="62"/>
      <c r="Z159" s="62"/>
      <c r="AA159" s="62"/>
    </row>
    <row r="160" spans="1:27" ht="23.25" customHeight="1">
      <c r="A160" s="62"/>
      <c r="B160" s="63"/>
      <c r="C160" s="81"/>
      <c r="D160" s="63"/>
      <c r="E160" s="83"/>
      <c r="F160" s="63"/>
      <c r="G160" s="63"/>
      <c r="H160" s="63"/>
      <c r="I160" s="63"/>
      <c r="J160" s="63"/>
      <c r="K160" s="63"/>
      <c r="L160" s="63"/>
      <c r="M160" s="156"/>
      <c r="N160" s="156"/>
      <c r="O160" s="156"/>
      <c r="P160" s="156"/>
      <c r="Q160" s="148"/>
      <c r="R160" s="62"/>
      <c r="S160" s="62"/>
      <c r="T160" s="62"/>
      <c r="U160" s="62"/>
      <c r="V160" s="62"/>
      <c r="W160" s="62"/>
      <c r="X160" s="62"/>
      <c r="Y160" s="62"/>
      <c r="Z160" s="62"/>
      <c r="AA160" s="62"/>
    </row>
    <row r="161" spans="1:27" ht="23.25" customHeight="1">
      <c r="A161" s="62"/>
      <c r="B161" s="63"/>
      <c r="C161" s="81"/>
      <c r="D161" s="63"/>
      <c r="E161" s="83"/>
      <c r="F161" s="63"/>
      <c r="G161" s="63"/>
      <c r="H161" s="63"/>
      <c r="I161" s="63"/>
      <c r="J161" s="63"/>
      <c r="K161" s="63"/>
      <c r="L161" s="63"/>
      <c r="M161" s="156"/>
      <c r="N161" s="156"/>
      <c r="O161" s="156"/>
      <c r="P161" s="156"/>
      <c r="Q161" s="148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spans="1:27" ht="23.25" customHeight="1">
      <c r="A162" s="62"/>
      <c r="B162" s="63"/>
      <c r="C162" s="81"/>
      <c r="D162" s="63"/>
      <c r="E162" s="83"/>
      <c r="F162" s="63"/>
      <c r="G162" s="63"/>
      <c r="H162" s="63"/>
      <c r="I162" s="63"/>
      <c r="J162" s="63"/>
      <c r="K162" s="63"/>
      <c r="L162" s="63"/>
      <c r="M162" s="156"/>
      <c r="N162" s="156"/>
      <c r="O162" s="156"/>
      <c r="P162" s="156"/>
      <c r="Q162" s="148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spans="1:27" ht="23.25" customHeight="1">
      <c r="A163" s="62"/>
      <c r="B163" s="63"/>
      <c r="C163" s="81"/>
      <c r="D163" s="63"/>
      <c r="E163" s="83"/>
      <c r="F163" s="63"/>
      <c r="G163" s="63"/>
      <c r="H163" s="63"/>
      <c r="I163" s="63"/>
      <c r="J163" s="63"/>
      <c r="K163" s="63"/>
      <c r="L163" s="63"/>
      <c r="M163" s="156"/>
      <c r="N163" s="156"/>
      <c r="O163" s="156"/>
      <c r="P163" s="156"/>
      <c r="Q163" s="148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spans="1:27" ht="23.25" customHeight="1">
      <c r="A164" s="62"/>
      <c r="B164" s="63"/>
      <c r="C164" s="81"/>
      <c r="D164" s="63"/>
      <c r="E164" s="83"/>
      <c r="F164" s="63"/>
      <c r="G164" s="63"/>
      <c r="H164" s="63"/>
      <c r="I164" s="63"/>
      <c r="J164" s="63"/>
      <c r="K164" s="63"/>
      <c r="L164" s="63"/>
      <c r="M164" s="156"/>
      <c r="N164" s="156"/>
      <c r="O164" s="156"/>
      <c r="P164" s="156"/>
      <c r="Q164" s="148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spans="1:27" ht="23.25" customHeight="1">
      <c r="A165" s="62"/>
      <c r="B165" s="63"/>
      <c r="C165" s="81"/>
      <c r="D165" s="63"/>
      <c r="E165" s="83"/>
      <c r="F165" s="63"/>
      <c r="G165" s="63"/>
      <c r="H165" s="63"/>
      <c r="I165" s="63"/>
      <c r="J165" s="63"/>
      <c r="K165" s="63"/>
      <c r="L165" s="63"/>
      <c r="M165" s="156"/>
      <c r="N165" s="156"/>
      <c r="O165" s="156"/>
      <c r="P165" s="156"/>
      <c r="Q165" s="148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spans="1:27" ht="23.25" customHeight="1">
      <c r="A166" s="62"/>
      <c r="B166" s="63"/>
      <c r="C166" s="81"/>
      <c r="D166" s="63"/>
      <c r="E166" s="83"/>
      <c r="F166" s="63"/>
      <c r="G166" s="63"/>
      <c r="H166" s="63"/>
      <c r="I166" s="63"/>
      <c r="J166" s="63"/>
      <c r="K166" s="63"/>
      <c r="L166" s="63"/>
      <c r="M166" s="156"/>
      <c r="N166" s="156"/>
      <c r="O166" s="156"/>
      <c r="P166" s="156"/>
      <c r="Q166" s="148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spans="1:27" ht="23.25" customHeight="1">
      <c r="A167" s="62"/>
      <c r="B167" s="63"/>
      <c r="C167" s="81"/>
      <c r="D167" s="63"/>
      <c r="E167" s="83"/>
      <c r="F167" s="63"/>
      <c r="G167" s="63"/>
      <c r="H167" s="63"/>
      <c r="I167" s="63"/>
      <c r="J167" s="63"/>
      <c r="K167" s="63"/>
      <c r="L167" s="63"/>
      <c r="M167" s="156"/>
      <c r="N167" s="156"/>
      <c r="O167" s="156"/>
      <c r="P167" s="156"/>
      <c r="Q167" s="148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spans="1:27" ht="23.25" customHeight="1">
      <c r="A168" s="62"/>
      <c r="B168" s="63"/>
      <c r="C168" s="81"/>
      <c r="D168" s="63"/>
      <c r="E168" s="83"/>
      <c r="F168" s="63"/>
      <c r="G168" s="63"/>
      <c r="H168" s="63"/>
      <c r="I168" s="63"/>
      <c r="J168" s="63"/>
      <c r="K168" s="63"/>
      <c r="L168" s="63"/>
      <c r="M168" s="156"/>
      <c r="N168" s="156"/>
      <c r="O168" s="156"/>
      <c r="P168" s="156"/>
      <c r="Q168" s="148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spans="1:27" ht="23.25" customHeight="1">
      <c r="A169" s="62"/>
      <c r="B169" s="63"/>
      <c r="C169" s="81"/>
      <c r="D169" s="63"/>
      <c r="E169" s="83"/>
      <c r="F169" s="63"/>
      <c r="G169" s="63"/>
      <c r="H169" s="63"/>
      <c r="I169" s="63"/>
      <c r="J169" s="63"/>
      <c r="K169" s="63"/>
      <c r="L169" s="63"/>
      <c r="M169" s="156"/>
      <c r="N169" s="156"/>
      <c r="O169" s="156"/>
      <c r="P169" s="156"/>
      <c r="Q169" s="148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spans="1:27" ht="23.25" customHeight="1">
      <c r="A170" s="62"/>
      <c r="B170" s="63"/>
      <c r="C170" s="81"/>
      <c r="D170" s="63"/>
      <c r="E170" s="83"/>
      <c r="F170" s="63"/>
      <c r="G170" s="63"/>
      <c r="H170" s="63"/>
      <c r="I170" s="63"/>
      <c r="J170" s="63"/>
      <c r="K170" s="63"/>
      <c r="L170" s="63"/>
      <c r="M170" s="156"/>
      <c r="N170" s="156"/>
      <c r="O170" s="156"/>
      <c r="P170" s="156"/>
      <c r="Q170" s="148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spans="1:27" ht="23.25" customHeight="1">
      <c r="A171" s="62"/>
      <c r="B171" s="63"/>
      <c r="C171" s="81"/>
      <c r="D171" s="63"/>
      <c r="E171" s="83"/>
      <c r="F171" s="63"/>
      <c r="G171" s="63"/>
      <c r="H171" s="63"/>
      <c r="I171" s="63"/>
      <c r="J171" s="63"/>
      <c r="K171" s="63"/>
      <c r="L171" s="63"/>
      <c r="M171" s="156"/>
      <c r="N171" s="156"/>
      <c r="O171" s="156"/>
      <c r="P171" s="156"/>
      <c r="Q171" s="148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spans="1:27" ht="23.25" customHeight="1">
      <c r="A172" s="62"/>
      <c r="B172" s="63"/>
      <c r="C172" s="81"/>
      <c r="D172" s="63"/>
      <c r="E172" s="83"/>
      <c r="F172" s="63"/>
      <c r="G172" s="63"/>
      <c r="H172" s="63"/>
      <c r="I172" s="63"/>
      <c r="J172" s="63"/>
      <c r="K172" s="63"/>
      <c r="L172" s="63"/>
      <c r="M172" s="156"/>
      <c r="N172" s="156"/>
      <c r="O172" s="156"/>
      <c r="P172" s="156"/>
      <c r="Q172" s="148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spans="1:27" ht="23.25" customHeight="1">
      <c r="A173" s="62"/>
      <c r="B173" s="63"/>
      <c r="C173" s="81"/>
      <c r="D173" s="63"/>
      <c r="E173" s="83"/>
      <c r="F173" s="63"/>
      <c r="G173" s="63"/>
      <c r="H173" s="63"/>
      <c r="I173" s="63"/>
      <c r="J173" s="63"/>
      <c r="K173" s="63"/>
      <c r="L173" s="63"/>
      <c r="M173" s="156"/>
      <c r="N173" s="156"/>
      <c r="O173" s="156"/>
      <c r="P173" s="156"/>
      <c r="Q173" s="148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spans="1:27" ht="23.25" customHeight="1">
      <c r="A174" s="62"/>
      <c r="B174" s="63"/>
      <c r="C174" s="81"/>
      <c r="D174" s="63"/>
      <c r="E174" s="83"/>
      <c r="F174" s="63"/>
      <c r="G174" s="63"/>
      <c r="H174" s="63"/>
      <c r="I174" s="63"/>
      <c r="J174" s="63"/>
      <c r="K174" s="63"/>
      <c r="L174" s="63"/>
      <c r="M174" s="156"/>
      <c r="N174" s="156"/>
      <c r="O174" s="156"/>
      <c r="P174" s="156"/>
      <c r="Q174" s="148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spans="1:27" ht="23.25" customHeight="1">
      <c r="A175" s="62"/>
      <c r="B175" s="63"/>
      <c r="C175" s="81"/>
      <c r="D175" s="63"/>
      <c r="E175" s="83"/>
      <c r="F175" s="63"/>
      <c r="G175" s="63"/>
      <c r="H175" s="63"/>
      <c r="I175" s="63"/>
      <c r="J175" s="63"/>
      <c r="K175" s="63"/>
      <c r="L175" s="63"/>
      <c r="M175" s="156"/>
      <c r="N175" s="156"/>
      <c r="O175" s="156"/>
      <c r="P175" s="156"/>
      <c r="Q175" s="148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spans="1:27" ht="23.25" customHeight="1">
      <c r="A176" s="62"/>
      <c r="B176" s="63"/>
      <c r="C176" s="81"/>
      <c r="D176" s="63"/>
      <c r="E176" s="83"/>
      <c r="F176" s="63"/>
      <c r="G176" s="63"/>
      <c r="H176" s="63"/>
      <c r="I176" s="63"/>
      <c r="J176" s="63"/>
      <c r="K176" s="63"/>
      <c r="L176" s="63"/>
      <c r="M176" s="156"/>
      <c r="N176" s="156"/>
      <c r="O176" s="156"/>
      <c r="P176" s="156"/>
      <c r="Q176" s="148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spans="1:27" ht="23.25" customHeight="1">
      <c r="A177" s="62"/>
      <c r="B177" s="63"/>
      <c r="C177" s="81"/>
      <c r="D177" s="63"/>
      <c r="E177" s="83"/>
      <c r="F177" s="63"/>
      <c r="G177" s="63"/>
      <c r="H177" s="63"/>
      <c r="I177" s="63"/>
      <c r="J177" s="63"/>
      <c r="K177" s="63"/>
      <c r="L177" s="63"/>
      <c r="M177" s="156"/>
      <c r="N177" s="156"/>
      <c r="O177" s="156"/>
      <c r="P177" s="156"/>
      <c r="Q177" s="148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spans="1:27" ht="23.25" customHeight="1">
      <c r="A178" s="62"/>
      <c r="B178" s="63"/>
      <c r="C178" s="81"/>
      <c r="D178" s="63"/>
      <c r="E178" s="83"/>
      <c r="F178" s="63"/>
      <c r="G178" s="63"/>
      <c r="H178" s="63"/>
      <c r="I178" s="63"/>
      <c r="J178" s="63"/>
      <c r="K178" s="63"/>
      <c r="L178" s="63"/>
      <c r="M178" s="156"/>
      <c r="N178" s="156"/>
      <c r="O178" s="156"/>
      <c r="P178" s="156"/>
      <c r="Q178" s="148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spans="1:27" ht="23.25" customHeight="1">
      <c r="A179" s="62"/>
      <c r="B179" s="63"/>
      <c r="C179" s="81"/>
      <c r="D179" s="63"/>
      <c r="E179" s="83"/>
      <c r="F179" s="63"/>
      <c r="G179" s="63"/>
      <c r="H179" s="63"/>
      <c r="I179" s="63"/>
      <c r="J179" s="63"/>
      <c r="K179" s="63"/>
      <c r="L179" s="63"/>
      <c r="M179" s="156"/>
      <c r="N179" s="156"/>
      <c r="O179" s="156"/>
      <c r="P179" s="156"/>
      <c r="Q179" s="148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spans="1:27" ht="23.25" customHeight="1">
      <c r="A180" s="62"/>
      <c r="B180" s="63"/>
      <c r="C180" s="81"/>
      <c r="D180" s="63"/>
      <c r="E180" s="83"/>
      <c r="F180" s="63"/>
      <c r="G180" s="63"/>
      <c r="H180" s="63"/>
      <c r="I180" s="63"/>
      <c r="J180" s="63"/>
      <c r="K180" s="63"/>
      <c r="L180" s="63"/>
      <c r="M180" s="156"/>
      <c r="N180" s="156"/>
      <c r="O180" s="156"/>
      <c r="P180" s="156"/>
      <c r="Q180" s="148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spans="1:27" ht="23.25" customHeight="1">
      <c r="A181" s="62"/>
      <c r="B181" s="63"/>
      <c r="C181" s="81"/>
      <c r="D181" s="63"/>
      <c r="E181" s="83"/>
      <c r="F181" s="63"/>
      <c r="G181" s="63"/>
      <c r="H181" s="63"/>
      <c r="I181" s="63"/>
      <c r="J181" s="63"/>
      <c r="K181" s="63"/>
      <c r="L181" s="63"/>
      <c r="M181" s="156"/>
      <c r="N181" s="156"/>
      <c r="O181" s="156"/>
      <c r="P181" s="156"/>
      <c r="Q181" s="148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spans="1:27" ht="23.25" customHeight="1">
      <c r="A182" s="62"/>
      <c r="B182" s="63"/>
      <c r="C182" s="81"/>
      <c r="D182" s="63"/>
      <c r="E182" s="83"/>
      <c r="F182" s="63"/>
      <c r="G182" s="63"/>
      <c r="H182" s="63"/>
      <c r="I182" s="63"/>
      <c r="J182" s="63"/>
      <c r="K182" s="63"/>
      <c r="L182" s="63"/>
      <c r="M182" s="156"/>
      <c r="N182" s="156"/>
      <c r="O182" s="156"/>
      <c r="P182" s="156"/>
      <c r="Q182" s="148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spans="1:27" ht="23.25" customHeight="1">
      <c r="A183" s="62"/>
      <c r="B183" s="63"/>
      <c r="C183" s="81"/>
      <c r="D183" s="63"/>
      <c r="E183" s="83"/>
      <c r="F183" s="63"/>
      <c r="G183" s="63"/>
      <c r="H183" s="63"/>
      <c r="I183" s="63"/>
      <c r="J183" s="63"/>
      <c r="K183" s="63"/>
      <c r="L183" s="63"/>
      <c r="M183" s="156"/>
      <c r="N183" s="156"/>
      <c r="O183" s="156"/>
      <c r="P183" s="156"/>
      <c r="Q183" s="148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spans="1:27" ht="23.25" customHeight="1">
      <c r="A184" s="62"/>
      <c r="B184" s="63"/>
      <c r="C184" s="81"/>
      <c r="D184" s="63"/>
      <c r="E184" s="83"/>
      <c r="F184" s="63"/>
      <c r="G184" s="63"/>
      <c r="H184" s="63"/>
      <c r="I184" s="63"/>
      <c r="J184" s="63"/>
      <c r="K184" s="63"/>
      <c r="L184" s="63"/>
      <c r="M184" s="156"/>
      <c r="N184" s="156"/>
      <c r="O184" s="156"/>
      <c r="P184" s="156"/>
      <c r="Q184" s="148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spans="1:27" ht="23.25" customHeight="1">
      <c r="A185" s="62"/>
      <c r="B185" s="63"/>
      <c r="C185" s="81"/>
      <c r="D185" s="63"/>
      <c r="E185" s="83"/>
      <c r="F185" s="63"/>
      <c r="G185" s="63"/>
      <c r="H185" s="63"/>
      <c r="I185" s="63"/>
      <c r="J185" s="63"/>
      <c r="K185" s="63"/>
      <c r="L185" s="63"/>
      <c r="M185" s="156"/>
      <c r="N185" s="156"/>
      <c r="O185" s="156"/>
      <c r="P185" s="156"/>
      <c r="Q185" s="148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spans="1:27" ht="23.25" customHeight="1">
      <c r="A186" s="62"/>
      <c r="B186" s="63"/>
      <c r="C186" s="81"/>
      <c r="D186" s="63"/>
      <c r="E186" s="83"/>
      <c r="F186" s="63"/>
      <c r="G186" s="63"/>
      <c r="H186" s="63"/>
      <c r="I186" s="63"/>
      <c r="J186" s="63"/>
      <c r="K186" s="63"/>
      <c r="L186" s="63"/>
      <c r="M186" s="156"/>
      <c r="N186" s="156"/>
      <c r="O186" s="156"/>
      <c r="P186" s="156"/>
      <c r="Q186" s="148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spans="1:27" ht="23.25" customHeight="1">
      <c r="A187" s="62"/>
      <c r="B187" s="63"/>
      <c r="C187" s="81"/>
      <c r="D187" s="63"/>
      <c r="E187" s="83"/>
      <c r="F187" s="63"/>
      <c r="G187" s="63"/>
      <c r="H187" s="63"/>
      <c r="I187" s="63"/>
      <c r="J187" s="63"/>
      <c r="K187" s="63"/>
      <c r="L187" s="63"/>
      <c r="M187" s="156"/>
      <c r="N187" s="156"/>
      <c r="O187" s="156"/>
      <c r="P187" s="156"/>
      <c r="Q187" s="148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spans="1:27" ht="23.25" customHeight="1">
      <c r="A188" s="62"/>
      <c r="B188" s="63"/>
      <c r="C188" s="81"/>
      <c r="D188" s="63"/>
      <c r="E188" s="83"/>
      <c r="F188" s="63"/>
      <c r="G188" s="63"/>
      <c r="H188" s="63"/>
      <c r="I188" s="63"/>
      <c r="J188" s="63"/>
      <c r="K188" s="63"/>
      <c r="L188" s="63"/>
      <c r="M188" s="156"/>
      <c r="N188" s="156"/>
      <c r="O188" s="156"/>
      <c r="P188" s="156"/>
      <c r="Q188" s="148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spans="1:27" ht="23.25" customHeight="1">
      <c r="A189" s="62"/>
      <c r="B189" s="63"/>
      <c r="C189" s="81"/>
      <c r="D189" s="63"/>
      <c r="E189" s="83"/>
      <c r="F189" s="63"/>
      <c r="G189" s="63"/>
      <c r="H189" s="63"/>
      <c r="I189" s="63"/>
      <c r="J189" s="63"/>
      <c r="K189" s="63"/>
      <c r="L189" s="63"/>
      <c r="M189" s="156"/>
      <c r="N189" s="156"/>
      <c r="O189" s="156"/>
      <c r="P189" s="156"/>
      <c r="Q189" s="148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spans="1:27" ht="23.25" customHeight="1">
      <c r="A190" s="62"/>
      <c r="B190" s="63"/>
      <c r="C190" s="81"/>
      <c r="D190" s="63"/>
      <c r="E190" s="83"/>
      <c r="F190" s="63"/>
      <c r="G190" s="63"/>
      <c r="H190" s="63"/>
      <c r="I190" s="63"/>
      <c r="J190" s="63"/>
      <c r="K190" s="63"/>
      <c r="L190" s="63"/>
      <c r="M190" s="156"/>
      <c r="N190" s="156"/>
      <c r="O190" s="156"/>
      <c r="P190" s="156"/>
      <c r="Q190" s="148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spans="1:27" ht="23.25" customHeight="1">
      <c r="A191" s="62"/>
      <c r="B191" s="63"/>
      <c r="C191" s="81"/>
      <c r="D191" s="63"/>
      <c r="E191" s="83"/>
      <c r="F191" s="63"/>
      <c r="G191" s="63"/>
      <c r="H191" s="63"/>
      <c r="I191" s="63"/>
      <c r="J191" s="63"/>
      <c r="K191" s="63"/>
      <c r="L191" s="63"/>
      <c r="M191" s="156"/>
      <c r="N191" s="156"/>
      <c r="O191" s="156"/>
      <c r="P191" s="156"/>
      <c r="Q191" s="148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spans="1:27" ht="23.25" customHeight="1">
      <c r="A192" s="62"/>
      <c r="B192" s="63"/>
      <c r="C192" s="81"/>
      <c r="D192" s="63"/>
      <c r="E192" s="83"/>
      <c r="F192" s="63"/>
      <c r="G192" s="63"/>
      <c r="H192" s="63"/>
      <c r="I192" s="63"/>
      <c r="J192" s="63"/>
      <c r="K192" s="63"/>
      <c r="L192" s="63"/>
      <c r="M192" s="156"/>
      <c r="N192" s="156"/>
      <c r="O192" s="156"/>
      <c r="P192" s="156"/>
      <c r="Q192" s="148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spans="1:27" ht="23.25" customHeight="1">
      <c r="A193" s="62"/>
      <c r="B193" s="63"/>
      <c r="C193" s="81"/>
      <c r="D193" s="63"/>
      <c r="E193" s="83"/>
      <c r="F193" s="63"/>
      <c r="G193" s="63"/>
      <c r="H193" s="63"/>
      <c r="I193" s="63"/>
      <c r="J193" s="63"/>
      <c r="K193" s="63"/>
      <c r="L193" s="63"/>
      <c r="M193" s="156"/>
      <c r="N193" s="156"/>
      <c r="O193" s="156"/>
      <c r="P193" s="156"/>
      <c r="Q193" s="148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spans="1:27" ht="23.25" customHeight="1">
      <c r="A194" s="62"/>
      <c r="B194" s="63"/>
      <c r="C194" s="81"/>
      <c r="D194" s="63"/>
      <c r="E194" s="83"/>
      <c r="F194" s="63"/>
      <c r="G194" s="63"/>
      <c r="H194" s="63"/>
      <c r="I194" s="63"/>
      <c r="J194" s="63"/>
      <c r="K194" s="63"/>
      <c r="L194" s="63"/>
      <c r="M194" s="156"/>
      <c r="N194" s="156"/>
      <c r="O194" s="156"/>
      <c r="P194" s="156"/>
      <c r="Q194" s="148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spans="1:27" ht="23.25" customHeight="1">
      <c r="A195" s="62"/>
      <c r="B195" s="63"/>
      <c r="C195" s="81"/>
      <c r="D195" s="63"/>
      <c r="E195" s="83"/>
      <c r="F195" s="63"/>
      <c r="G195" s="63"/>
      <c r="H195" s="63"/>
      <c r="I195" s="63"/>
      <c r="J195" s="63"/>
      <c r="K195" s="63"/>
      <c r="L195" s="63"/>
      <c r="M195" s="156"/>
      <c r="N195" s="156"/>
      <c r="O195" s="156"/>
      <c r="P195" s="156"/>
      <c r="Q195" s="148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spans="1:27" ht="23.25" customHeight="1">
      <c r="A196" s="62"/>
      <c r="B196" s="63"/>
      <c r="C196" s="81"/>
      <c r="D196" s="63"/>
      <c r="E196" s="83"/>
      <c r="F196" s="63"/>
      <c r="G196" s="63"/>
      <c r="H196" s="63"/>
      <c r="I196" s="63"/>
      <c r="J196" s="63"/>
      <c r="K196" s="63"/>
      <c r="L196" s="63"/>
      <c r="M196" s="156"/>
      <c r="N196" s="156"/>
      <c r="O196" s="156"/>
      <c r="P196" s="156"/>
      <c r="Q196" s="148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spans="1:27" ht="23.25" customHeight="1">
      <c r="A197" s="62"/>
      <c r="B197" s="63"/>
      <c r="C197" s="81"/>
      <c r="D197" s="63"/>
      <c r="E197" s="83"/>
      <c r="F197" s="63"/>
      <c r="G197" s="63"/>
      <c r="H197" s="63"/>
      <c r="I197" s="63"/>
      <c r="J197" s="63"/>
      <c r="K197" s="63"/>
      <c r="L197" s="63"/>
      <c r="M197" s="156"/>
      <c r="N197" s="156"/>
      <c r="O197" s="156"/>
      <c r="P197" s="156"/>
      <c r="Q197" s="148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spans="1:27" ht="23.25" customHeight="1">
      <c r="A198" s="62"/>
      <c r="B198" s="63"/>
      <c r="C198" s="81"/>
      <c r="D198" s="63"/>
      <c r="E198" s="83"/>
      <c r="F198" s="63"/>
      <c r="G198" s="63"/>
      <c r="H198" s="63"/>
      <c r="I198" s="63"/>
      <c r="J198" s="63"/>
      <c r="K198" s="63"/>
      <c r="L198" s="63"/>
      <c r="M198" s="156"/>
      <c r="N198" s="156"/>
      <c r="O198" s="156"/>
      <c r="P198" s="156"/>
      <c r="Q198" s="148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 ht="23.25" customHeight="1">
      <c r="A199" s="62"/>
      <c r="B199" s="63"/>
      <c r="C199" s="81"/>
      <c r="D199" s="63"/>
      <c r="E199" s="83"/>
      <c r="F199" s="63"/>
      <c r="G199" s="63"/>
      <c r="H199" s="63"/>
      <c r="I199" s="63"/>
      <c r="J199" s="63"/>
      <c r="K199" s="63"/>
      <c r="L199" s="63"/>
      <c r="M199" s="156"/>
      <c r="N199" s="156"/>
      <c r="O199" s="156"/>
      <c r="P199" s="156"/>
      <c r="Q199" s="148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spans="1:27" ht="23.25" customHeight="1">
      <c r="A200" s="62"/>
      <c r="B200" s="63"/>
      <c r="C200" s="81"/>
      <c r="D200" s="63"/>
      <c r="E200" s="83"/>
      <c r="F200" s="63"/>
      <c r="G200" s="63"/>
      <c r="H200" s="63"/>
      <c r="I200" s="63"/>
      <c r="J200" s="63"/>
      <c r="K200" s="63"/>
      <c r="L200" s="63"/>
      <c r="M200" s="156"/>
      <c r="N200" s="156"/>
      <c r="O200" s="156"/>
      <c r="P200" s="156"/>
      <c r="Q200" s="148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spans="1:27" ht="23.25" customHeight="1">
      <c r="A201" s="62"/>
      <c r="B201" s="63"/>
      <c r="C201" s="81"/>
      <c r="D201" s="63"/>
      <c r="E201" s="83"/>
      <c r="F201" s="63"/>
      <c r="G201" s="63"/>
      <c r="H201" s="63"/>
      <c r="I201" s="63"/>
      <c r="J201" s="63"/>
      <c r="K201" s="63"/>
      <c r="L201" s="63"/>
      <c r="M201" s="156"/>
      <c r="N201" s="156"/>
      <c r="O201" s="156"/>
      <c r="P201" s="156"/>
      <c r="Q201" s="148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spans="1:27" ht="23.25" customHeight="1">
      <c r="A202" s="62"/>
      <c r="B202" s="63"/>
      <c r="C202" s="81"/>
      <c r="D202" s="63"/>
      <c r="E202" s="83"/>
      <c r="F202" s="63"/>
      <c r="G202" s="63"/>
      <c r="H202" s="63"/>
      <c r="I202" s="63"/>
      <c r="J202" s="63"/>
      <c r="K202" s="63"/>
      <c r="L202" s="63"/>
      <c r="M202" s="156"/>
      <c r="N202" s="156"/>
      <c r="O202" s="156"/>
      <c r="P202" s="156"/>
      <c r="Q202" s="148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spans="1:27" ht="23.25" customHeight="1">
      <c r="A203" s="62"/>
      <c r="B203" s="63"/>
      <c r="C203" s="81"/>
      <c r="D203" s="63"/>
      <c r="E203" s="83"/>
      <c r="F203" s="63"/>
      <c r="G203" s="63"/>
      <c r="H203" s="63"/>
      <c r="I203" s="63"/>
      <c r="J203" s="63"/>
      <c r="K203" s="63"/>
      <c r="L203" s="63"/>
      <c r="M203" s="156"/>
      <c r="N203" s="156"/>
      <c r="O203" s="156"/>
      <c r="P203" s="156"/>
      <c r="Q203" s="148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spans="1:27" ht="23.25" customHeight="1">
      <c r="A204" s="62"/>
      <c r="B204" s="63"/>
      <c r="C204" s="81"/>
      <c r="D204" s="63"/>
      <c r="E204" s="83"/>
      <c r="F204" s="63"/>
      <c r="G204" s="63"/>
      <c r="H204" s="63"/>
      <c r="I204" s="63"/>
      <c r="J204" s="63"/>
      <c r="K204" s="63"/>
      <c r="L204" s="63"/>
      <c r="M204" s="156"/>
      <c r="N204" s="156"/>
      <c r="O204" s="156"/>
      <c r="P204" s="156"/>
      <c r="Q204" s="148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spans="1:27" ht="23.25" customHeight="1">
      <c r="A205" s="62"/>
      <c r="B205" s="63"/>
      <c r="C205" s="81"/>
      <c r="D205" s="63"/>
      <c r="E205" s="83"/>
      <c r="F205" s="63"/>
      <c r="G205" s="63"/>
      <c r="H205" s="63"/>
      <c r="I205" s="63"/>
      <c r="J205" s="63"/>
      <c r="K205" s="63"/>
      <c r="L205" s="63"/>
      <c r="M205" s="156"/>
      <c r="N205" s="156"/>
      <c r="O205" s="156"/>
      <c r="P205" s="156"/>
      <c r="Q205" s="148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 ht="23.25" customHeight="1">
      <c r="A206" s="62"/>
      <c r="B206" s="63"/>
      <c r="C206" s="81"/>
      <c r="D206" s="63"/>
      <c r="E206" s="83"/>
      <c r="F206" s="63"/>
      <c r="G206" s="63"/>
      <c r="H206" s="63"/>
      <c r="I206" s="63"/>
      <c r="J206" s="63"/>
      <c r="K206" s="63"/>
      <c r="L206" s="63"/>
      <c r="M206" s="156"/>
      <c r="N206" s="156"/>
      <c r="O206" s="156"/>
      <c r="P206" s="156"/>
      <c r="Q206" s="148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spans="1:27" ht="23.25" customHeight="1">
      <c r="A207" s="62"/>
      <c r="B207" s="63"/>
      <c r="C207" s="81"/>
      <c r="D207" s="63"/>
      <c r="E207" s="83"/>
      <c r="F207" s="63"/>
      <c r="G207" s="63"/>
      <c r="H207" s="63"/>
      <c r="I207" s="63"/>
      <c r="J207" s="63"/>
      <c r="K207" s="63"/>
      <c r="L207" s="63"/>
      <c r="M207" s="156"/>
      <c r="N207" s="156"/>
      <c r="O207" s="156"/>
      <c r="P207" s="156"/>
      <c r="Q207" s="148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spans="1:27" ht="23.25" customHeight="1">
      <c r="A208" s="62"/>
      <c r="B208" s="63"/>
      <c r="C208" s="81"/>
      <c r="D208" s="63"/>
      <c r="E208" s="83"/>
      <c r="F208" s="63"/>
      <c r="G208" s="63"/>
      <c r="H208" s="63"/>
      <c r="I208" s="63"/>
      <c r="J208" s="63"/>
      <c r="K208" s="63"/>
      <c r="L208" s="63"/>
      <c r="M208" s="156"/>
      <c r="N208" s="156"/>
      <c r="O208" s="156"/>
      <c r="P208" s="156"/>
      <c r="Q208" s="148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spans="1:27" ht="23.25" customHeight="1">
      <c r="A209" s="62"/>
      <c r="B209" s="63"/>
      <c r="C209" s="81"/>
      <c r="D209" s="63"/>
      <c r="E209" s="83"/>
      <c r="F209" s="63"/>
      <c r="G209" s="63"/>
      <c r="H209" s="63"/>
      <c r="I209" s="63"/>
      <c r="J209" s="63"/>
      <c r="K209" s="63"/>
      <c r="L209" s="63"/>
      <c r="M209" s="156"/>
      <c r="N209" s="156"/>
      <c r="O209" s="156"/>
      <c r="P209" s="156"/>
      <c r="Q209" s="148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spans="1:27" ht="23.25" customHeight="1">
      <c r="A210" s="62"/>
      <c r="B210" s="63"/>
      <c r="C210" s="81"/>
      <c r="D210" s="63"/>
      <c r="E210" s="83"/>
      <c r="F210" s="63"/>
      <c r="G210" s="63"/>
      <c r="H210" s="63"/>
      <c r="I210" s="63"/>
      <c r="J210" s="63"/>
      <c r="K210" s="63"/>
      <c r="L210" s="63"/>
      <c r="M210" s="156"/>
      <c r="N210" s="156"/>
      <c r="O210" s="156"/>
      <c r="P210" s="156"/>
      <c r="Q210" s="148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spans="1:27" ht="23.25" customHeight="1">
      <c r="A211" s="62"/>
      <c r="B211" s="63"/>
      <c r="C211" s="81"/>
      <c r="D211" s="63"/>
      <c r="E211" s="83"/>
      <c r="F211" s="63"/>
      <c r="G211" s="63"/>
      <c r="H211" s="63"/>
      <c r="I211" s="63"/>
      <c r="J211" s="63"/>
      <c r="K211" s="63"/>
      <c r="L211" s="63"/>
      <c r="M211" s="156"/>
      <c r="N211" s="156"/>
      <c r="O211" s="156"/>
      <c r="P211" s="156"/>
      <c r="Q211" s="148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spans="1:27" ht="23.25" customHeight="1">
      <c r="A212" s="62"/>
      <c r="B212" s="63"/>
      <c r="C212" s="81"/>
      <c r="D212" s="63"/>
      <c r="E212" s="83"/>
      <c r="F212" s="63"/>
      <c r="G212" s="63"/>
      <c r="H212" s="63"/>
      <c r="I212" s="63"/>
      <c r="J212" s="63"/>
      <c r="K212" s="63"/>
      <c r="L212" s="63"/>
      <c r="M212" s="156"/>
      <c r="N212" s="156"/>
      <c r="O212" s="156"/>
      <c r="P212" s="156"/>
      <c r="Q212" s="148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 ht="23.25" customHeight="1">
      <c r="A213" s="62"/>
      <c r="B213" s="63"/>
      <c r="C213" s="81"/>
      <c r="D213" s="63"/>
      <c r="E213" s="83"/>
      <c r="F213" s="63"/>
      <c r="G213" s="63"/>
      <c r="H213" s="63"/>
      <c r="I213" s="63"/>
      <c r="J213" s="63"/>
      <c r="K213" s="63"/>
      <c r="L213" s="63"/>
      <c r="M213" s="156"/>
      <c r="N213" s="156"/>
      <c r="O213" s="156"/>
      <c r="P213" s="156"/>
      <c r="Q213" s="148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spans="1:27" ht="23.25" customHeight="1">
      <c r="A214" s="62"/>
      <c r="B214" s="63"/>
      <c r="C214" s="81"/>
      <c r="D214" s="63"/>
      <c r="E214" s="83"/>
      <c r="F214" s="63"/>
      <c r="G214" s="63"/>
      <c r="H214" s="63"/>
      <c r="I214" s="63"/>
      <c r="J214" s="63"/>
      <c r="K214" s="63"/>
      <c r="L214" s="63"/>
      <c r="M214" s="156"/>
      <c r="N214" s="156"/>
      <c r="O214" s="156"/>
      <c r="P214" s="156"/>
      <c r="Q214" s="148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spans="1:27" ht="23.25" customHeight="1">
      <c r="A215" s="62"/>
      <c r="B215" s="63"/>
      <c r="C215" s="81"/>
      <c r="D215" s="63"/>
      <c r="E215" s="83"/>
      <c r="F215" s="63"/>
      <c r="G215" s="63"/>
      <c r="H215" s="63"/>
      <c r="I215" s="63"/>
      <c r="J215" s="63"/>
      <c r="K215" s="63"/>
      <c r="L215" s="63"/>
      <c r="M215" s="156"/>
      <c r="N215" s="156"/>
      <c r="O215" s="156"/>
      <c r="P215" s="156"/>
      <c r="Q215" s="148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spans="1:27" ht="23.25" customHeight="1">
      <c r="A216" s="62"/>
      <c r="B216" s="63"/>
      <c r="C216" s="81"/>
      <c r="D216" s="63"/>
      <c r="E216" s="83"/>
      <c r="F216" s="63"/>
      <c r="G216" s="63"/>
      <c r="H216" s="63"/>
      <c r="I216" s="63"/>
      <c r="J216" s="63"/>
      <c r="K216" s="63"/>
      <c r="L216" s="63"/>
      <c r="M216" s="156"/>
      <c r="N216" s="156"/>
      <c r="O216" s="156"/>
      <c r="P216" s="156"/>
      <c r="Q216" s="148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spans="1:27" ht="23.25" customHeight="1">
      <c r="A217" s="62"/>
      <c r="B217" s="63"/>
      <c r="C217" s="81"/>
      <c r="D217" s="63"/>
      <c r="E217" s="83"/>
      <c r="F217" s="63"/>
      <c r="G217" s="63"/>
      <c r="H217" s="63"/>
      <c r="I217" s="63"/>
      <c r="J217" s="63"/>
      <c r="K217" s="63"/>
      <c r="L217" s="63"/>
      <c r="M217" s="156"/>
      <c r="N217" s="156"/>
      <c r="O217" s="156"/>
      <c r="P217" s="156"/>
      <c r="Q217" s="148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spans="1:27" ht="23.25" customHeight="1">
      <c r="A218" s="62"/>
      <c r="B218" s="63"/>
      <c r="C218" s="81"/>
      <c r="D218" s="63"/>
      <c r="E218" s="83"/>
      <c r="F218" s="63"/>
      <c r="G218" s="63"/>
      <c r="H218" s="63"/>
      <c r="I218" s="63"/>
      <c r="J218" s="63"/>
      <c r="K218" s="63"/>
      <c r="L218" s="63"/>
      <c r="M218" s="156"/>
      <c r="N218" s="156"/>
      <c r="O218" s="156"/>
      <c r="P218" s="156"/>
      <c r="Q218" s="148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spans="1:27" ht="23.25" customHeight="1">
      <c r="A219" s="62"/>
      <c r="B219" s="63"/>
      <c r="C219" s="81"/>
      <c r="D219" s="63"/>
      <c r="E219" s="83"/>
      <c r="F219" s="63"/>
      <c r="G219" s="63"/>
      <c r="H219" s="63"/>
      <c r="I219" s="63"/>
      <c r="J219" s="63"/>
      <c r="K219" s="63"/>
      <c r="L219" s="63"/>
      <c r="M219" s="156"/>
      <c r="N219" s="156"/>
      <c r="O219" s="156"/>
      <c r="P219" s="156"/>
      <c r="Q219" s="148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 ht="23.25" customHeight="1">
      <c r="A220" s="62"/>
      <c r="B220" s="63"/>
      <c r="C220" s="81"/>
      <c r="D220" s="63"/>
      <c r="E220" s="83"/>
      <c r="F220" s="63"/>
      <c r="G220" s="63"/>
      <c r="H220" s="63"/>
      <c r="I220" s="63"/>
      <c r="J220" s="63"/>
      <c r="K220" s="63"/>
      <c r="L220" s="63"/>
      <c r="M220" s="156"/>
      <c r="N220" s="156"/>
      <c r="O220" s="156"/>
      <c r="P220" s="156"/>
      <c r="Q220" s="148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spans="1:27" ht="23.25" customHeight="1">
      <c r="A221" s="62"/>
      <c r="B221" s="63"/>
      <c r="C221" s="81"/>
      <c r="D221" s="63"/>
      <c r="E221" s="83"/>
      <c r="F221" s="63"/>
      <c r="G221" s="63"/>
      <c r="H221" s="63"/>
      <c r="I221" s="63"/>
      <c r="J221" s="63"/>
      <c r="K221" s="63"/>
      <c r="L221" s="63"/>
      <c r="M221" s="156"/>
      <c r="N221" s="156"/>
      <c r="O221" s="156"/>
      <c r="P221" s="156"/>
      <c r="Q221" s="148"/>
      <c r="R221" s="62"/>
      <c r="S221" s="62"/>
      <c r="T221" s="62"/>
      <c r="U221" s="62"/>
      <c r="V221" s="62"/>
      <c r="W221" s="62"/>
      <c r="X221" s="62"/>
      <c r="Y221" s="62"/>
      <c r="Z221" s="62"/>
      <c r="AA221" s="62"/>
    </row>
    <row r="222" spans="1:27" ht="23.25" customHeight="1">
      <c r="A222" s="62"/>
      <c r="B222" s="63"/>
      <c r="C222" s="81"/>
      <c r="D222" s="63"/>
      <c r="E222" s="83"/>
      <c r="F222" s="63"/>
      <c r="G222" s="63"/>
      <c r="H222" s="63"/>
      <c r="I222" s="63"/>
      <c r="J222" s="63"/>
      <c r="K222" s="63"/>
      <c r="L222" s="63"/>
      <c r="M222" s="156"/>
      <c r="N222" s="156"/>
      <c r="O222" s="156"/>
      <c r="P222" s="156"/>
      <c r="Q222" s="148"/>
      <c r="R222" s="62"/>
      <c r="S222" s="62"/>
      <c r="T222" s="62"/>
      <c r="U222" s="62"/>
      <c r="V222" s="62"/>
      <c r="W222" s="62"/>
      <c r="X222" s="62"/>
      <c r="Y222" s="62"/>
      <c r="Z222" s="62"/>
      <c r="AA222" s="62"/>
    </row>
    <row r="223" spans="1:27" ht="23.25" customHeight="1">
      <c r="A223" s="62"/>
      <c r="B223" s="63"/>
      <c r="C223" s="81"/>
      <c r="D223" s="63"/>
      <c r="E223" s="83"/>
      <c r="F223" s="63"/>
      <c r="G223" s="63"/>
      <c r="H223" s="63"/>
      <c r="I223" s="63"/>
      <c r="J223" s="63"/>
      <c r="K223" s="63"/>
      <c r="L223" s="63"/>
      <c r="M223" s="156"/>
      <c r="N223" s="156"/>
      <c r="O223" s="156"/>
      <c r="P223" s="156"/>
      <c r="Q223" s="148"/>
      <c r="R223" s="62"/>
      <c r="S223" s="62"/>
      <c r="T223" s="62"/>
      <c r="U223" s="62"/>
      <c r="V223" s="62"/>
      <c r="W223" s="62"/>
      <c r="X223" s="62"/>
      <c r="Y223" s="62"/>
      <c r="Z223" s="62"/>
      <c r="AA223" s="62"/>
    </row>
    <row r="224" spans="1:27" ht="23.25" customHeight="1">
      <c r="A224" s="62"/>
      <c r="B224" s="63"/>
      <c r="C224" s="81"/>
      <c r="D224" s="63"/>
      <c r="E224" s="83"/>
      <c r="F224" s="63"/>
      <c r="G224" s="63"/>
      <c r="H224" s="63"/>
      <c r="I224" s="63"/>
      <c r="J224" s="63"/>
      <c r="K224" s="63"/>
      <c r="L224" s="63"/>
      <c r="M224" s="156"/>
      <c r="N224" s="156"/>
      <c r="O224" s="156"/>
      <c r="P224" s="156"/>
      <c r="Q224" s="148"/>
      <c r="R224" s="62"/>
      <c r="S224" s="62"/>
      <c r="T224" s="62"/>
      <c r="U224" s="62"/>
      <c r="V224" s="62"/>
      <c r="W224" s="62"/>
      <c r="X224" s="62"/>
      <c r="Y224" s="62"/>
      <c r="Z224" s="62"/>
      <c r="AA224" s="62"/>
    </row>
    <row r="225" spans="1:27" ht="23.25" customHeight="1">
      <c r="A225" s="62"/>
      <c r="B225" s="63"/>
      <c r="C225" s="81"/>
      <c r="D225" s="63"/>
      <c r="E225" s="83"/>
      <c r="F225" s="63"/>
      <c r="G225" s="63"/>
      <c r="H225" s="63"/>
      <c r="I225" s="63"/>
      <c r="J225" s="63"/>
      <c r="K225" s="63"/>
      <c r="L225" s="63"/>
      <c r="M225" s="156"/>
      <c r="N225" s="156"/>
      <c r="O225" s="156"/>
      <c r="P225" s="156"/>
      <c r="Q225" s="148"/>
      <c r="R225" s="62"/>
      <c r="S225" s="62"/>
      <c r="T225" s="62"/>
      <c r="U225" s="62"/>
      <c r="V225" s="62"/>
      <c r="W225" s="62"/>
      <c r="X225" s="62"/>
      <c r="Y225" s="62"/>
      <c r="Z225" s="62"/>
      <c r="AA225" s="62"/>
    </row>
    <row r="226" spans="1:27" ht="23.25" customHeight="1">
      <c r="A226" s="62"/>
      <c r="B226" s="63"/>
      <c r="C226" s="81"/>
      <c r="D226" s="63"/>
      <c r="E226" s="83"/>
      <c r="F226" s="63"/>
      <c r="G226" s="63"/>
      <c r="H226" s="63"/>
      <c r="I226" s="63"/>
      <c r="J226" s="63"/>
      <c r="K226" s="63"/>
      <c r="L226" s="63"/>
      <c r="M226" s="156"/>
      <c r="N226" s="156"/>
      <c r="O226" s="156"/>
      <c r="P226" s="156"/>
      <c r="Q226" s="148"/>
      <c r="R226" s="62"/>
      <c r="S226" s="62"/>
      <c r="T226" s="62"/>
      <c r="U226" s="62"/>
      <c r="V226" s="62"/>
      <c r="W226" s="62"/>
      <c r="X226" s="62"/>
      <c r="Y226" s="62"/>
      <c r="Z226" s="62"/>
      <c r="AA226" s="62"/>
    </row>
    <row r="227" spans="1:27" ht="23.25" customHeight="1">
      <c r="A227" s="62"/>
      <c r="B227" s="63"/>
      <c r="C227" s="81"/>
      <c r="D227" s="63"/>
      <c r="E227" s="83"/>
      <c r="F227" s="63"/>
      <c r="G227" s="63"/>
      <c r="H227" s="63"/>
      <c r="I227" s="63"/>
      <c r="J227" s="63"/>
      <c r="K227" s="63"/>
      <c r="L227" s="63"/>
      <c r="M227" s="156"/>
      <c r="N227" s="156"/>
      <c r="O227" s="156"/>
      <c r="P227" s="156"/>
      <c r="Q227" s="148"/>
      <c r="R227" s="62"/>
      <c r="S227" s="62"/>
      <c r="T227" s="62"/>
      <c r="U227" s="62"/>
      <c r="V227" s="62"/>
      <c r="W227" s="62"/>
      <c r="X227" s="62"/>
      <c r="Y227" s="62"/>
      <c r="Z227" s="62"/>
      <c r="AA227" s="62"/>
    </row>
    <row r="228" spans="1:27" ht="23.25" customHeight="1">
      <c r="A228" s="62"/>
      <c r="B228" s="63"/>
      <c r="C228" s="81"/>
      <c r="D228" s="63"/>
      <c r="E228" s="83"/>
      <c r="F228" s="63"/>
      <c r="G228" s="63"/>
      <c r="H228" s="63"/>
      <c r="I228" s="63"/>
      <c r="J228" s="63"/>
      <c r="K228" s="63"/>
      <c r="L228" s="63"/>
      <c r="M228" s="156"/>
      <c r="N228" s="156"/>
      <c r="O228" s="156"/>
      <c r="P228" s="156"/>
      <c r="Q228" s="148"/>
      <c r="R228" s="62"/>
      <c r="S228" s="62"/>
      <c r="T228" s="62"/>
      <c r="U228" s="62"/>
      <c r="V228" s="62"/>
      <c r="W228" s="62"/>
      <c r="X228" s="62"/>
      <c r="Y228" s="62"/>
      <c r="Z228" s="62"/>
      <c r="AA228" s="62"/>
    </row>
    <row r="229" spans="1:27" ht="23.25" customHeight="1">
      <c r="A229" s="62"/>
      <c r="B229" s="63"/>
      <c r="C229" s="81"/>
      <c r="D229" s="63"/>
      <c r="E229" s="83"/>
      <c r="F229" s="63"/>
      <c r="G229" s="63"/>
      <c r="H229" s="63"/>
      <c r="I229" s="63"/>
      <c r="J229" s="63"/>
      <c r="K229" s="63"/>
      <c r="L229" s="63"/>
      <c r="M229" s="156"/>
      <c r="N229" s="156"/>
      <c r="O229" s="156"/>
      <c r="P229" s="156"/>
      <c r="Q229" s="148"/>
      <c r="R229" s="62"/>
      <c r="S229" s="62"/>
      <c r="T229" s="62"/>
      <c r="U229" s="62"/>
      <c r="V229" s="62"/>
      <c r="W229" s="62"/>
      <c r="X229" s="62"/>
      <c r="Y229" s="62"/>
      <c r="Z229" s="62"/>
      <c r="AA229" s="62"/>
    </row>
    <row r="230" spans="1:27" ht="23.25" customHeight="1">
      <c r="A230" s="62"/>
      <c r="B230" s="63"/>
      <c r="C230" s="81"/>
      <c r="D230" s="63"/>
      <c r="E230" s="83"/>
      <c r="F230" s="63"/>
      <c r="G230" s="63"/>
      <c r="H230" s="63"/>
      <c r="I230" s="63"/>
      <c r="J230" s="63"/>
      <c r="K230" s="63"/>
      <c r="L230" s="63"/>
      <c r="M230" s="156"/>
      <c r="N230" s="156"/>
      <c r="O230" s="156"/>
      <c r="P230" s="156"/>
      <c r="Q230" s="148"/>
      <c r="R230" s="62"/>
      <c r="S230" s="62"/>
      <c r="T230" s="62"/>
      <c r="U230" s="62"/>
      <c r="V230" s="62"/>
      <c r="W230" s="62"/>
      <c r="X230" s="62"/>
      <c r="Y230" s="62"/>
      <c r="Z230" s="62"/>
      <c r="AA230" s="62"/>
    </row>
    <row r="231" spans="1:27" ht="23.25" customHeight="1">
      <c r="A231" s="62"/>
      <c r="B231" s="63"/>
      <c r="C231" s="81"/>
      <c r="D231" s="63"/>
      <c r="E231" s="83"/>
      <c r="F231" s="63"/>
      <c r="G231" s="63"/>
      <c r="H231" s="63"/>
      <c r="I231" s="63"/>
      <c r="J231" s="63"/>
      <c r="K231" s="63"/>
      <c r="L231" s="63"/>
      <c r="M231" s="156"/>
      <c r="N231" s="156"/>
      <c r="O231" s="156"/>
      <c r="P231" s="156"/>
      <c r="Q231" s="148"/>
      <c r="R231" s="62"/>
      <c r="S231" s="62"/>
      <c r="T231" s="62"/>
      <c r="U231" s="62"/>
      <c r="V231" s="62"/>
      <c r="W231" s="62"/>
      <c r="X231" s="62"/>
      <c r="Y231" s="62"/>
      <c r="Z231" s="62"/>
      <c r="AA231" s="62"/>
    </row>
    <row r="232" spans="1:27" ht="23.25" customHeight="1">
      <c r="A232" s="62"/>
      <c r="B232" s="63"/>
      <c r="C232" s="81"/>
      <c r="D232" s="63"/>
      <c r="E232" s="83"/>
      <c r="F232" s="63"/>
      <c r="G232" s="63"/>
      <c r="H232" s="63"/>
      <c r="I232" s="63"/>
      <c r="J232" s="63"/>
      <c r="K232" s="63"/>
      <c r="L232" s="63"/>
      <c r="M232" s="156"/>
      <c r="N232" s="156"/>
      <c r="O232" s="156"/>
      <c r="P232" s="156"/>
      <c r="Q232" s="148"/>
      <c r="R232" s="62"/>
      <c r="S232" s="62"/>
      <c r="T232" s="62"/>
      <c r="U232" s="62"/>
      <c r="V232" s="62"/>
      <c r="W232" s="62"/>
      <c r="X232" s="62"/>
      <c r="Y232" s="62"/>
      <c r="Z232" s="62"/>
      <c r="AA232" s="62"/>
    </row>
    <row r="233" spans="1:27" ht="23.25" customHeight="1">
      <c r="A233" s="62"/>
      <c r="B233" s="63"/>
      <c r="C233" s="81"/>
      <c r="D233" s="63"/>
      <c r="E233" s="83"/>
      <c r="F233" s="63"/>
      <c r="G233" s="63"/>
      <c r="H233" s="63"/>
      <c r="I233" s="63"/>
      <c r="J233" s="63"/>
      <c r="K233" s="63"/>
      <c r="L233" s="63"/>
      <c r="M233" s="156"/>
      <c r="N233" s="156"/>
      <c r="O233" s="156"/>
      <c r="P233" s="156"/>
      <c r="Q233" s="148"/>
      <c r="R233" s="62"/>
      <c r="S233" s="62"/>
      <c r="T233" s="62"/>
      <c r="U233" s="62"/>
      <c r="V233" s="62"/>
      <c r="W233" s="62"/>
      <c r="X233" s="62"/>
      <c r="Y233" s="62"/>
      <c r="Z233" s="62"/>
      <c r="AA233" s="62"/>
    </row>
    <row r="234" spans="1:27" ht="23.25" customHeight="1">
      <c r="A234" s="62"/>
      <c r="B234" s="63"/>
      <c r="C234" s="81"/>
      <c r="D234" s="63"/>
      <c r="E234" s="83"/>
      <c r="F234" s="63"/>
      <c r="G234" s="63"/>
      <c r="H234" s="63"/>
      <c r="I234" s="63"/>
      <c r="J234" s="63"/>
      <c r="K234" s="63"/>
      <c r="L234" s="63"/>
      <c r="M234" s="156"/>
      <c r="N234" s="156"/>
      <c r="O234" s="156"/>
      <c r="P234" s="156"/>
      <c r="Q234" s="148"/>
      <c r="R234" s="62"/>
      <c r="S234" s="62"/>
      <c r="T234" s="62"/>
      <c r="U234" s="62"/>
      <c r="V234" s="62"/>
      <c r="W234" s="62"/>
      <c r="X234" s="62"/>
      <c r="Y234" s="62"/>
      <c r="Z234" s="62"/>
      <c r="AA234" s="62"/>
    </row>
    <row r="235" spans="1:27" ht="23.25" customHeight="1">
      <c r="A235" s="62"/>
      <c r="B235" s="63"/>
      <c r="C235" s="81"/>
      <c r="D235" s="63"/>
      <c r="E235" s="83"/>
      <c r="F235" s="63"/>
      <c r="G235" s="63"/>
      <c r="H235" s="63"/>
      <c r="I235" s="63"/>
      <c r="J235" s="63"/>
      <c r="K235" s="63"/>
      <c r="L235" s="63"/>
      <c r="M235" s="156"/>
      <c r="N235" s="156"/>
      <c r="O235" s="156"/>
      <c r="P235" s="156"/>
      <c r="Q235" s="148"/>
      <c r="R235" s="62"/>
      <c r="S235" s="62"/>
      <c r="T235" s="62"/>
      <c r="U235" s="62"/>
      <c r="V235" s="62"/>
      <c r="W235" s="62"/>
      <c r="X235" s="62"/>
      <c r="Y235" s="62"/>
      <c r="Z235" s="62"/>
      <c r="AA235" s="62"/>
    </row>
    <row r="236" spans="1:27" ht="23.25" customHeight="1">
      <c r="A236" s="62"/>
      <c r="B236" s="63"/>
      <c r="C236" s="81"/>
      <c r="D236" s="63"/>
      <c r="E236" s="83"/>
      <c r="F236" s="63"/>
      <c r="G236" s="63"/>
      <c r="H236" s="63"/>
      <c r="I236" s="63"/>
      <c r="J236" s="63"/>
      <c r="K236" s="63"/>
      <c r="L236" s="63"/>
      <c r="M236" s="156"/>
      <c r="N236" s="156"/>
      <c r="O236" s="156"/>
      <c r="P236" s="156"/>
      <c r="Q236" s="148"/>
      <c r="R236" s="62"/>
      <c r="S236" s="62"/>
      <c r="T236" s="62"/>
      <c r="U236" s="62"/>
      <c r="V236" s="62"/>
      <c r="W236" s="62"/>
      <c r="X236" s="62"/>
      <c r="Y236" s="62"/>
      <c r="Z236" s="62"/>
      <c r="AA236" s="62"/>
    </row>
    <row r="237" spans="1:27" ht="23.25" customHeight="1">
      <c r="A237" s="62"/>
      <c r="B237" s="63"/>
      <c r="C237" s="81"/>
      <c r="D237" s="63"/>
      <c r="E237" s="83"/>
      <c r="F237" s="63"/>
      <c r="G237" s="63"/>
      <c r="H237" s="63"/>
      <c r="I237" s="63"/>
      <c r="J237" s="63"/>
      <c r="K237" s="63"/>
      <c r="L237" s="63"/>
      <c r="M237" s="156"/>
      <c r="N237" s="156"/>
      <c r="O237" s="156"/>
      <c r="P237" s="156"/>
      <c r="Q237" s="148"/>
      <c r="R237" s="62"/>
      <c r="S237" s="62"/>
      <c r="T237" s="62"/>
      <c r="U237" s="62"/>
      <c r="V237" s="62"/>
      <c r="W237" s="62"/>
      <c r="X237" s="62"/>
      <c r="Y237" s="62"/>
      <c r="Z237" s="62"/>
      <c r="AA237" s="62"/>
    </row>
    <row r="238" spans="1:27" ht="23.25" customHeight="1">
      <c r="A238" s="62"/>
      <c r="B238" s="63"/>
      <c r="C238" s="81"/>
      <c r="D238" s="63"/>
      <c r="E238" s="83"/>
      <c r="F238" s="63"/>
      <c r="G238" s="63"/>
      <c r="H238" s="63"/>
      <c r="I238" s="63"/>
      <c r="J238" s="63"/>
      <c r="K238" s="63"/>
      <c r="L238" s="63"/>
      <c r="M238" s="156"/>
      <c r="N238" s="156"/>
      <c r="O238" s="156"/>
      <c r="P238" s="156"/>
      <c r="Q238" s="148"/>
      <c r="R238" s="62"/>
      <c r="S238" s="62"/>
      <c r="T238" s="62"/>
      <c r="U238" s="62"/>
      <c r="V238" s="62"/>
      <c r="W238" s="62"/>
      <c r="X238" s="62"/>
      <c r="Y238" s="62"/>
      <c r="Z238" s="62"/>
      <c r="AA238" s="62"/>
    </row>
    <row r="239" spans="1:27" ht="23.25" customHeight="1">
      <c r="A239" s="62"/>
      <c r="B239" s="63"/>
      <c r="C239" s="81"/>
      <c r="D239" s="63"/>
      <c r="E239" s="83"/>
      <c r="F239" s="63"/>
      <c r="G239" s="63"/>
      <c r="H239" s="63"/>
      <c r="I239" s="63"/>
      <c r="J239" s="63"/>
      <c r="K239" s="63"/>
      <c r="L239" s="63"/>
      <c r="M239" s="156"/>
      <c r="N239" s="156"/>
      <c r="O239" s="156"/>
      <c r="P239" s="156"/>
      <c r="Q239" s="148"/>
      <c r="R239" s="62"/>
      <c r="S239" s="62"/>
      <c r="T239" s="62"/>
      <c r="U239" s="62"/>
      <c r="V239" s="62"/>
      <c r="W239" s="62"/>
      <c r="X239" s="62"/>
      <c r="Y239" s="62"/>
      <c r="Z239" s="62"/>
      <c r="AA239" s="62"/>
    </row>
    <row r="240" spans="1:27" ht="23.25" customHeight="1">
      <c r="A240" s="62"/>
      <c r="B240" s="63"/>
      <c r="C240" s="81"/>
      <c r="D240" s="63"/>
      <c r="E240" s="83"/>
      <c r="F240" s="63"/>
      <c r="G240" s="63"/>
      <c r="H240" s="63"/>
      <c r="I240" s="63"/>
      <c r="J240" s="63"/>
      <c r="K240" s="63"/>
      <c r="L240" s="63"/>
      <c r="M240" s="156"/>
      <c r="N240" s="156"/>
      <c r="O240" s="156"/>
      <c r="P240" s="156"/>
      <c r="Q240" s="148"/>
      <c r="R240" s="62"/>
      <c r="S240" s="62"/>
      <c r="T240" s="62"/>
      <c r="U240" s="62"/>
      <c r="V240" s="62"/>
      <c r="W240" s="62"/>
      <c r="X240" s="62"/>
      <c r="Y240" s="62"/>
      <c r="Z240" s="62"/>
      <c r="AA240" s="62"/>
    </row>
    <row r="241" spans="1:27" ht="23.25" customHeight="1">
      <c r="A241" s="62"/>
      <c r="B241" s="63"/>
      <c r="C241" s="81"/>
      <c r="D241" s="63"/>
      <c r="E241" s="83"/>
      <c r="F241" s="63"/>
      <c r="G241" s="63"/>
      <c r="H241" s="63"/>
      <c r="I241" s="63"/>
      <c r="J241" s="63"/>
      <c r="K241" s="63"/>
      <c r="L241" s="63"/>
      <c r="M241" s="156"/>
      <c r="N241" s="156"/>
      <c r="O241" s="156"/>
      <c r="P241" s="156"/>
      <c r="Q241" s="148"/>
      <c r="R241" s="62"/>
      <c r="S241" s="62"/>
      <c r="T241" s="62"/>
      <c r="U241" s="62"/>
      <c r="V241" s="62"/>
      <c r="W241" s="62"/>
      <c r="X241" s="62"/>
      <c r="Y241" s="62"/>
      <c r="Z241" s="62"/>
      <c r="AA241" s="62"/>
    </row>
    <row r="242" spans="1:27" ht="23.25" customHeight="1">
      <c r="A242" s="62"/>
      <c r="B242" s="63"/>
      <c r="C242" s="81"/>
      <c r="D242" s="63"/>
      <c r="E242" s="83"/>
      <c r="F242" s="63"/>
      <c r="G242" s="63"/>
      <c r="H242" s="63"/>
      <c r="I242" s="63"/>
      <c r="J242" s="63"/>
      <c r="K242" s="63"/>
      <c r="L242" s="63"/>
      <c r="M242" s="156"/>
      <c r="N242" s="156"/>
      <c r="O242" s="156"/>
      <c r="P242" s="156"/>
      <c r="Q242" s="148"/>
      <c r="R242" s="62"/>
      <c r="S242" s="62"/>
      <c r="T242" s="62"/>
      <c r="U242" s="62"/>
      <c r="V242" s="62"/>
      <c r="W242" s="62"/>
      <c r="X242" s="62"/>
      <c r="Y242" s="62"/>
      <c r="Z242" s="62"/>
      <c r="AA242" s="62"/>
    </row>
    <row r="243" spans="1:27" ht="23.25" customHeight="1">
      <c r="A243" s="62"/>
      <c r="B243" s="63"/>
      <c r="C243" s="81"/>
      <c r="D243" s="63"/>
      <c r="E243" s="83"/>
      <c r="F243" s="63"/>
      <c r="G243" s="63"/>
      <c r="H243" s="63"/>
      <c r="I243" s="63"/>
      <c r="J243" s="63"/>
      <c r="K243" s="63"/>
      <c r="L243" s="63"/>
      <c r="M243" s="156"/>
      <c r="N243" s="156"/>
      <c r="O243" s="156"/>
      <c r="P243" s="156"/>
      <c r="Q243" s="148"/>
      <c r="R243" s="62"/>
      <c r="S243" s="62"/>
      <c r="T243" s="62"/>
      <c r="U243" s="62"/>
      <c r="V243" s="62"/>
      <c r="W243" s="62"/>
      <c r="X243" s="62"/>
      <c r="Y243" s="62"/>
      <c r="Z243" s="62"/>
      <c r="AA243" s="62"/>
    </row>
    <row r="244" spans="1:27" ht="23.25" customHeight="1">
      <c r="A244" s="62"/>
      <c r="B244" s="63"/>
      <c r="C244" s="81"/>
      <c r="D244" s="63"/>
      <c r="E244" s="83"/>
      <c r="F244" s="63"/>
      <c r="G244" s="63"/>
      <c r="H244" s="63"/>
      <c r="I244" s="63"/>
      <c r="J244" s="63"/>
      <c r="K244" s="63"/>
      <c r="L244" s="63"/>
      <c r="M244" s="156"/>
      <c r="N244" s="156"/>
      <c r="O244" s="156"/>
      <c r="P244" s="156"/>
      <c r="Q244" s="148"/>
      <c r="R244" s="62"/>
      <c r="S244" s="62"/>
      <c r="T244" s="62"/>
      <c r="U244" s="62"/>
      <c r="V244" s="62"/>
      <c r="W244" s="62"/>
      <c r="X244" s="62"/>
      <c r="Y244" s="62"/>
      <c r="Z244" s="62"/>
      <c r="AA244" s="62"/>
    </row>
    <row r="245" spans="1:27" ht="23.25" customHeight="1">
      <c r="A245" s="62"/>
      <c r="B245" s="63"/>
      <c r="C245" s="81"/>
      <c r="D245" s="63"/>
      <c r="E245" s="83"/>
      <c r="F245" s="63"/>
      <c r="G245" s="63"/>
      <c r="H245" s="63"/>
      <c r="I245" s="63"/>
      <c r="J245" s="63"/>
      <c r="K245" s="63"/>
      <c r="L245" s="63"/>
      <c r="M245" s="156"/>
      <c r="N245" s="156"/>
      <c r="O245" s="156"/>
      <c r="P245" s="156"/>
      <c r="Q245" s="148"/>
      <c r="R245" s="62"/>
      <c r="S245" s="62"/>
      <c r="T245" s="62"/>
      <c r="U245" s="62"/>
      <c r="V245" s="62"/>
      <c r="W245" s="62"/>
      <c r="X245" s="62"/>
      <c r="Y245" s="62"/>
      <c r="Z245" s="62"/>
      <c r="AA245" s="62"/>
    </row>
    <row r="246" spans="1:27" ht="23.25" customHeight="1">
      <c r="A246" s="62"/>
      <c r="B246" s="63"/>
      <c r="C246" s="81"/>
      <c r="D246" s="63"/>
      <c r="E246" s="83"/>
      <c r="F246" s="63"/>
      <c r="G246" s="63"/>
      <c r="H246" s="63"/>
      <c r="I246" s="63"/>
      <c r="J246" s="63"/>
      <c r="K246" s="63"/>
      <c r="L246" s="63"/>
      <c r="M246" s="156"/>
      <c r="N246" s="156"/>
      <c r="O246" s="156"/>
      <c r="P246" s="156"/>
      <c r="Q246" s="148"/>
      <c r="R246" s="62"/>
      <c r="S246" s="62"/>
      <c r="T246" s="62"/>
      <c r="U246" s="62"/>
      <c r="V246" s="62"/>
      <c r="W246" s="62"/>
      <c r="X246" s="62"/>
      <c r="Y246" s="62"/>
      <c r="Z246" s="62"/>
      <c r="AA246" s="62"/>
    </row>
    <row r="247" spans="1:27" ht="23.25" customHeight="1">
      <c r="A247" s="62"/>
      <c r="B247" s="63"/>
      <c r="C247" s="81"/>
      <c r="D247" s="63"/>
      <c r="E247" s="83"/>
      <c r="F247" s="63"/>
      <c r="G247" s="63"/>
      <c r="H247" s="63"/>
      <c r="I247" s="63"/>
      <c r="J247" s="63"/>
      <c r="K247" s="63"/>
      <c r="L247" s="63"/>
      <c r="M247" s="156"/>
      <c r="N247" s="156"/>
      <c r="O247" s="156"/>
      <c r="P247" s="156"/>
      <c r="Q247" s="148"/>
      <c r="R247" s="62"/>
      <c r="S247" s="62"/>
      <c r="T247" s="62"/>
      <c r="U247" s="62"/>
      <c r="V247" s="62"/>
      <c r="W247" s="62"/>
      <c r="X247" s="62"/>
      <c r="Y247" s="62"/>
      <c r="Z247" s="62"/>
      <c r="AA247" s="62"/>
    </row>
    <row r="248" spans="1:27" ht="23.25" customHeight="1">
      <c r="A248" s="62"/>
      <c r="B248" s="63"/>
      <c r="C248" s="81"/>
      <c r="D248" s="63"/>
      <c r="E248" s="83"/>
      <c r="F248" s="63"/>
      <c r="G248" s="63"/>
      <c r="H248" s="63"/>
      <c r="I248" s="63"/>
      <c r="J248" s="63"/>
      <c r="K248" s="63"/>
      <c r="L248" s="63"/>
      <c r="M248" s="156"/>
      <c r="N248" s="156"/>
      <c r="O248" s="156"/>
      <c r="P248" s="156"/>
      <c r="Q248" s="148"/>
      <c r="R248" s="62"/>
      <c r="S248" s="62"/>
      <c r="T248" s="62"/>
      <c r="U248" s="62"/>
      <c r="V248" s="62"/>
      <c r="W248" s="62"/>
      <c r="X248" s="62"/>
      <c r="Y248" s="62"/>
      <c r="Z248" s="62"/>
      <c r="AA248" s="62"/>
    </row>
    <row r="249" spans="1:27" ht="23.25" customHeight="1">
      <c r="A249" s="62"/>
      <c r="B249" s="63"/>
      <c r="C249" s="81"/>
      <c r="D249" s="63"/>
      <c r="E249" s="83"/>
      <c r="F249" s="63"/>
      <c r="G249" s="63"/>
      <c r="H249" s="63"/>
      <c r="I249" s="63"/>
      <c r="J249" s="63"/>
      <c r="K249" s="63"/>
      <c r="L249" s="63"/>
      <c r="M249" s="156"/>
      <c r="N249" s="156"/>
      <c r="O249" s="156"/>
      <c r="P249" s="156"/>
      <c r="Q249" s="148"/>
      <c r="R249" s="62"/>
      <c r="S249" s="62"/>
      <c r="T249" s="62"/>
      <c r="U249" s="62"/>
      <c r="V249" s="62"/>
      <c r="W249" s="62"/>
      <c r="X249" s="62"/>
      <c r="Y249" s="62"/>
      <c r="Z249" s="62"/>
      <c r="AA249" s="62"/>
    </row>
    <row r="250" spans="1:27" ht="23.25" customHeight="1">
      <c r="A250" s="62"/>
      <c r="B250" s="63"/>
      <c r="C250" s="81"/>
      <c r="D250" s="63"/>
      <c r="E250" s="83"/>
      <c r="F250" s="63"/>
      <c r="G250" s="63"/>
      <c r="H250" s="63"/>
      <c r="I250" s="63"/>
      <c r="J250" s="63"/>
      <c r="K250" s="63"/>
      <c r="L250" s="63"/>
      <c r="M250" s="156"/>
      <c r="N250" s="156"/>
      <c r="O250" s="156"/>
      <c r="P250" s="156"/>
      <c r="Q250" s="148"/>
      <c r="R250" s="62"/>
      <c r="S250" s="62"/>
      <c r="T250" s="62"/>
      <c r="U250" s="62"/>
      <c r="V250" s="62"/>
      <c r="W250" s="62"/>
      <c r="X250" s="62"/>
      <c r="Y250" s="62"/>
      <c r="Z250" s="62"/>
      <c r="AA250" s="62"/>
    </row>
    <row r="251" spans="1:27" ht="23.25" customHeight="1">
      <c r="A251" s="62"/>
      <c r="B251" s="63"/>
      <c r="C251" s="81"/>
      <c r="D251" s="63"/>
      <c r="E251" s="83"/>
      <c r="F251" s="63"/>
      <c r="G251" s="63"/>
      <c r="H251" s="63"/>
      <c r="I251" s="63"/>
      <c r="J251" s="63"/>
      <c r="K251" s="63"/>
      <c r="L251" s="63"/>
      <c r="M251" s="156"/>
      <c r="N251" s="156"/>
      <c r="O251" s="156"/>
      <c r="P251" s="156"/>
      <c r="Q251" s="148"/>
      <c r="R251" s="62"/>
      <c r="S251" s="62"/>
      <c r="T251" s="62"/>
      <c r="U251" s="62"/>
      <c r="V251" s="62"/>
      <c r="W251" s="62"/>
      <c r="X251" s="62"/>
      <c r="Y251" s="62"/>
      <c r="Z251" s="62"/>
      <c r="AA251" s="62"/>
    </row>
    <row r="252" spans="1:27" ht="23.25" customHeight="1">
      <c r="A252" s="62"/>
      <c r="B252" s="63"/>
      <c r="C252" s="81"/>
      <c r="D252" s="63"/>
      <c r="E252" s="83"/>
      <c r="F252" s="63"/>
      <c r="G252" s="63"/>
      <c r="H252" s="63"/>
      <c r="I252" s="63"/>
      <c r="J252" s="63"/>
      <c r="K252" s="63"/>
      <c r="L252" s="63"/>
      <c r="M252" s="156"/>
      <c r="N252" s="156"/>
      <c r="O252" s="156"/>
      <c r="P252" s="156"/>
      <c r="Q252" s="148"/>
      <c r="R252" s="62"/>
      <c r="S252" s="62"/>
      <c r="T252" s="62"/>
      <c r="U252" s="62"/>
      <c r="V252" s="62"/>
      <c r="W252" s="62"/>
      <c r="X252" s="62"/>
      <c r="Y252" s="62"/>
      <c r="Z252" s="62"/>
      <c r="AA252" s="62"/>
    </row>
    <row r="253" spans="1:27" ht="23.25" customHeight="1">
      <c r="A253" s="62"/>
      <c r="B253" s="63"/>
      <c r="C253" s="81"/>
      <c r="D253" s="63"/>
      <c r="E253" s="83"/>
      <c r="F253" s="63"/>
      <c r="G253" s="63"/>
      <c r="H253" s="63"/>
      <c r="I253" s="63"/>
      <c r="J253" s="63"/>
      <c r="K253" s="63"/>
      <c r="L253" s="63"/>
      <c r="M253" s="156"/>
      <c r="N253" s="156"/>
      <c r="O253" s="156"/>
      <c r="P253" s="156"/>
      <c r="Q253" s="148"/>
      <c r="R253" s="62"/>
      <c r="S253" s="62"/>
      <c r="T253" s="62"/>
      <c r="U253" s="62"/>
      <c r="V253" s="62"/>
      <c r="W253" s="62"/>
      <c r="X253" s="62"/>
      <c r="Y253" s="62"/>
      <c r="Z253" s="62"/>
      <c r="AA253" s="62"/>
    </row>
    <row r="254" spans="1:27" ht="23.25" customHeight="1">
      <c r="A254" s="62"/>
      <c r="B254" s="63"/>
      <c r="C254" s="81"/>
      <c r="D254" s="63"/>
      <c r="E254" s="83"/>
      <c r="F254" s="63"/>
      <c r="G254" s="63"/>
      <c r="H254" s="63"/>
      <c r="I254" s="63"/>
      <c r="J254" s="63"/>
      <c r="K254" s="63"/>
      <c r="L254" s="63"/>
      <c r="M254" s="156"/>
      <c r="N254" s="156"/>
      <c r="O254" s="156"/>
      <c r="P254" s="156"/>
      <c r="Q254" s="148"/>
      <c r="R254" s="62"/>
      <c r="S254" s="62"/>
      <c r="T254" s="62"/>
      <c r="U254" s="62"/>
      <c r="V254" s="62"/>
      <c r="W254" s="62"/>
      <c r="X254" s="62"/>
      <c r="Y254" s="62"/>
      <c r="Z254" s="62"/>
      <c r="AA254" s="62"/>
    </row>
    <row r="255" spans="1:27" ht="23.25" customHeight="1">
      <c r="A255" s="62"/>
      <c r="B255" s="63"/>
      <c r="C255" s="81"/>
      <c r="D255" s="63"/>
      <c r="E255" s="83"/>
      <c r="F255" s="63"/>
      <c r="G255" s="63"/>
      <c r="H255" s="63"/>
      <c r="I255" s="63"/>
      <c r="J255" s="63"/>
      <c r="K255" s="63"/>
      <c r="L255" s="63"/>
      <c r="M255" s="156"/>
      <c r="N255" s="156"/>
      <c r="O255" s="156"/>
      <c r="P255" s="156"/>
      <c r="Q255" s="148"/>
      <c r="R255" s="62"/>
      <c r="S255" s="62"/>
      <c r="T255" s="62"/>
      <c r="U255" s="62"/>
      <c r="V255" s="62"/>
      <c r="W255" s="62"/>
      <c r="X255" s="62"/>
      <c r="Y255" s="62"/>
      <c r="Z255" s="62"/>
      <c r="AA255" s="62"/>
    </row>
    <row r="256" spans="1:27" ht="23.25" customHeight="1">
      <c r="A256" s="62"/>
      <c r="B256" s="63"/>
      <c r="C256" s="81"/>
      <c r="D256" s="63"/>
      <c r="E256" s="83"/>
      <c r="F256" s="63"/>
      <c r="G256" s="63"/>
      <c r="H256" s="63"/>
      <c r="I256" s="63"/>
      <c r="J256" s="63"/>
      <c r="K256" s="63"/>
      <c r="L256" s="63"/>
      <c r="M256" s="156"/>
      <c r="N256" s="156"/>
      <c r="O256" s="156"/>
      <c r="P256" s="156"/>
      <c r="Q256" s="148"/>
      <c r="R256" s="62"/>
      <c r="S256" s="62"/>
      <c r="T256" s="62"/>
      <c r="U256" s="62"/>
      <c r="V256" s="62"/>
      <c r="W256" s="62"/>
      <c r="X256" s="62"/>
      <c r="Y256" s="62"/>
      <c r="Z256" s="62"/>
      <c r="AA256" s="62"/>
    </row>
    <row r="257" spans="1:27" ht="23.25" customHeight="1">
      <c r="A257" s="62"/>
      <c r="B257" s="63"/>
      <c r="C257" s="81"/>
      <c r="D257" s="63"/>
      <c r="E257" s="83"/>
      <c r="F257" s="63"/>
      <c r="G257" s="63"/>
      <c r="H257" s="63"/>
      <c r="I257" s="63"/>
      <c r="J257" s="63"/>
      <c r="K257" s="63"/>
      <c r="L257" s="63"/>
      <c r="M257" s="156"/>
      <c r="N257" s="156"/>
      <c r="O257" s="156"/>
      <c r="P257" s="156"/>
      <c r="Q257" s="148"/>
      <c r="R257" s="62"/>
      <c r="S257" s="62"/>
      <c r="T257" s="62"/>
      <c r="U257" s="62"/>
      <c r="V257" s="62"/>
      <c r="W257" s="62"/>
      <c r="X257" s="62"/>
      <c r="Y257" s="62"/>
      <c r="Z257" s="62"/>
      <c r="AA257" s="62"/>
    </row>
    <row r="258" spans="1:27" ht="23.25" customHeight="1">
      <c r="A258" s="62"/>
      <c r="B258" s="63"/>
      <c r="C258" s="81"/>
      <c r="D258" s="63"/>
      <c r="E258" s="83"/>
      <c r="F258" s="63"/>
      <c r="G258" s="63"/>
      <c r="H258" s="63"/>
      <c r="I258" s="63"/>
      <c r="J258" s="63"/>
      <c r="K258" s="63"/>
      <c r="L258" s="63"/>
      <c r="M258" s="156"/>
      <c r="N258" s="156"/>
      <c r="O258" s="156"/>
      <c r="P258" s="156"/>
      <c r="Q258" s="148"/>
      <c r="R258" s="62"/>
      <c r="S258" s="62"/>
      <c r="T258" s="62"/>
      <c r="U258" s="62"/>
      <c r="V258" s="62"/>
      <c r="W258" s="62"/>
      <c r="X258" s="62"/>
      <c r="Y258" s="62"/>
      <c r="Z258" s="62"/>
      <c r="AA258" s="62"/>
    </row>
    <row r="259" spans="1:27" ht="23.25" customHeight="1">
      <c r="A259" s="62"/>
      <c r="B259" s="63"/>
      <c r="C259" s="81"/>
      <c r="D259" s="63"/>
      <c r="E259" s="83"/>
      <c r="F259" s="63"/>
      <c r="G259" s="63"/>
      <c r="H259" s="63"/>
      <c r="I259" s="63"/>
      <c r="J259" s="63"/>
      <c r="K259" s="63"/>
      <c r="L259" s="63"/>
      <c r="M259" s="156"/>
      <c r="N259" s="156"/>
      <c r="O259" s="156"/>
      <c r="P259" s="156"/>
      <c r="Q259" s="148"/>
      <c r="R259" s="62"/>
      <c r="S259" s="62"/>
      <c r="T259" s="62"/>
      <c r="U259" s="62"/>
      <c r="V259" s="62"/>
      <c r="W259" s="62"/>
      <c r="X259" s="62"/>
      <c r="Y259" s="62"/>
      <c r="Z259" s="62"/>
      <c r="AA259" s="62"/>
    </row>
    <row r="260" spans="1:27" ht="23.25" customHeight="1">
      <c r="A260" s="62"/>
      <c r="B260" s="63"/>
      <c r="C260" s="81"/>
      <c r="D260" s="63"/>
      <c r="E260" s="83"/>
      <c r="F260" s="63"/>
      <c r="G260" s="63"/>
      <c r="H260" s="63"/>
      <c r="I260" s="63"/>
      <c r="J260" s="63"/>
      <c r="K260" s="63"/>
      <c r="L260" s="63"/>
      <c r="M260" s="156"/>
      <c r="N260" s="156"/>
      <c r="O260" s="156"/>
      <c r="P260" s="156"/>
      <c r="Q260" s="148"/>
      <c r="R260" s="62"/>
      <c r="S260" s="62"/>
      <c r="T260" s="62"/>
      <c r="U260" s="62"/>
      <c r="V260" s="62"/>
      <c r="W260" s="62"/>
      <c r="X260" s="62"/>
      <c r="Y260" s="62"/>
      <c r="Z260" s="62"/>
      <c r="AA260" s="62"/>
    </row>
    <row r="261" spans="1:27" ht="23.25" customHeight="1">
      <c r="A261" s="62"/>
      <c r="B261" s="63"/>
      <c r="C261" s="81"/>
      <c r="D261" s="63"/>
      <c r="E261" s="83"/>
      <c r="F261" s="63"/>
      <c r="G261" s="63"/>
      <c r="H261" s="63"/>
      <c r="I261" s="63"/>
      <c r="J261" s="63"/>
      <c r="K261" s="63"/>
      <c r="L261" s="63"/>
      <c r="M261" s="156"/>
      <c r="N261" s="156"/>
      <c r="O261" s="156"/>
      <c r="P261" s="156"/>
      <c r="Q261" s="148"/>
      <c r="R261" s="62"/>
      <c r="S261" s="62"/>
      <c r="T261" s="62"/>
      <c r="U261" s="62"/>
      <c r="V261" s="62"/>
      <c r="W261" s="62"/>
      <c r="X261" s="62"/>
      <c r="Y261" s="62"/>
      <c r="Z261" s="62"/>
      <c r="AA261" s="62"/>
    </row>
    <row r="262" spans="1:27" ht="23.25" customHeight="1">
      <c r="A262" s="62"/>
      <c r="B262" s="63"/>
      <c r="C262" s="81"/>
      <c r="D262" s="63"/>
      <c r="E262" s="83"/>
      <c r="F262" s="63"/>
      <c r="G262" s="63"/>
      <c r="H262" s="63"/>
      <c r="I262" s="63"/>
      <c r="J262" s="63"/>
      <c r="K262" s="63"/>
      <c r="L262" s="63"/>
      <c r="M262" s="156"/>
      <c r="N262" s="156"/>
      <c r="O262" s="156"/>
      <c r="P262" s="156"/>
      <c r="Q262" s="148"/>
      <c r="R262" s="62"/>
      <c r="S262" s="62"/>
      <c r="T262" s="62"/>
      <c r="U262" s="62"/>
      <c r="V262" s="62"/>
      <c r="W262" s="62"/>
      <c r="X262" s="62"/>
      <c r="Y262" s="62"/>
      <c r="Z262" s="62"/>
      <c r="AA262" s="62"/>
    </row>
    <row r="263" spans="1:27" ht="23.25" customHeight="1">
      <c r="A263" s="62"/>
      <c r="B263" s="63"/>
      <c r="C263" s="81"/>
      <c r="D263" s="63"/>
      <c r="E263" s="83"/>
      <c r="F263" s="63"/>
      <c r="G263" s="63"/>
      <c r="H263" s="63"/>
      <c r="I263" s="63"/>
      <c r="J263" s="63"/>
      <c r="K263" s="63"/>
      <c r="L263" s="63"/>
      <c r="M263" s="156"/>
      <c r="N263" s="156"/>
      <c r="O263" s="156"/>
      <c r="P263" s="156"/>
      <c r="Q263" s="148"/>
      <c r="R263" s="62"/>
      <c r="S263" s="62"/>
      <c r="T263" s="62"/>
      <c r="U263" s="62"/>
      <c r="V263" s="62"/>
      <c r="W263" s="62"/>
      <c r="X263" s="62"/>
      <c r="Y263" s="62"/>
      <c r="Z263" s="62"/>
      <c r="AA263" s="62"/>
    </row>
    <row r="264" spans="1:27" ht="23.25" customHeight="1">
      <c r="A264" s="62"/>
      <c r="B264" s="63"/>
      <c r="C264" s="81"/>
      <c r="D264" s="63"/>
      <c r="E264" s="83"/>
      <c r="F264" s="63"/>
      <c r="G264" s="63"/>
      <c r="H264" s="63"/>
      <c r="I264" s="63"/>
      <c r="J264" s="63"/>
      <c r="K264" s="63"/>
      <c r="L264" s="63"/>
      <c r="M264" s="156"/>
      <c r="N264" s="156"/>
      <c r="O264" s="156"/>
      <c r="P264" s="156"/>
      <c r="Q264" s="148"/>
      <c r="R264" s="62"/>
      <c r="S264" s="62"/>
      <c r="T264" s="62"/>
      <c r="U264" s="62"/>
      <c r="V264" s="62"/>
      <c r="W264" s="62"/>
      <c r="X264" s="62"/>
      <c r="Y264" s="62"/>
      <c r="Z264" s="62"/>
      <c r="AA264" s="62"/>
    </row>
    <row r="265" spans="1:27" ht="23.25" customHeight="1">
      <c r="A265" s="62"/>
      <c r="B265" s="63"/>
      <c r="C265" s="81"/>
      <c r="D265" s="63"/>
      <c r="E265" s="83"/>
      <c r="F265" s="63"/>
      <c r="G265" s="63"/>
      <c r="H265" s="63"/>
      <c r="I265" s="63"/>
      <c r="J265" s="63"/>
      <c r="K265" s="63"/>
      <c r="L265" s="63"/>
      <c r="M265" s="156"/>
      <c r="N265" s="156"/>
      <c r="O265" s="156"/>
      <c r="P265" s="156"/>
      <c r="Q265" s="148"/>
      <c r="R265" s="62"/>
      <c r="S265" s="62"/>
      <c r="T265" s="62"/>
      <c r="U265" s="62"/>
      <c r="V265" s="62"/>
      <c r="W265" s="62"/>
      <c r="X265" s="62"/>
      <c r="Y265" s="62"/>
      <c r="Z265" s="62"/>
      <c r="AA265" s="62"/>
    </row>
    <row r="266" spans="1:27" ht="23.25" customHeight="1">
      <c r="A266" s="62"/>
      <c r="B266" s="63"/>
      <c r="C266" s="81"/>
      <c r="D266" s="63"/>
      <c r="E266" s="83"/>
      <c r="F266" s="63"/>
      <c r="G266" s="63"/>
      <c r="H266" s="63"/>
      <c r="I266" s="63"/>
      <c r="J266" s="63"/>
      <c r="K266" s="63"/>
      <c r="L266" s="63"/>
      <c r="M266" s="156"/>
      <c r="N266" s="156"/>
      <c r="O266" s="156"/>
      <c r="P266" s="156"/>
      <c r="Q266" s="148"/>
      <c r="R266" s="62"/>
      <c r="S266" s="62"/>
      <c r="T266" s="62"/>
      <c r="U266" s="62"/>
      <c r="V266" s="62"/>
      <c r="W266" s="62"/>
      <c r="X266" s="62"/>
      <c r="Y266" s="62"/>
      <c r="Z266" s="62"/>
      <c r="AA266" s="62"/>
    </row>
    <row r="267" spans="1:27" ht="23.25" customHeight="1">
      <c r="A267" s="62"/>
      <c r="B267" s="63"/>
      <c r="C267" s="81"/>
      <c r="D267" s="63"/>
      <c r="E267" s="83"/>
      <c r="F267" s="63"/>
      <c r="G267" s="63"/>
      <c r="H267" s="63"/>
      <c r="I267" s="63"/>
      <c r="J267" s="63"/>
      <c r="K267" s="63"/>
      <c r="L267" s="63"/>
      <c r="M267" s="156"/>
      <c r="N267" s="156"/>
      <c r="O267" s="156"/>
      <c r="P267" s="156"/>
      <c r="Q267" s="148"/>
      <c r="R267" s="62"/>
      <c r="S267" s="62"/>
      <c r="T267" s="62"/>
      <c r="U267" s="62"/>
      <c r="V267" s="62"/>
      <c r="W267" s="62"/>
      <c r="X267" s="62"/>
      <c r="Y267" s="62"/>
      <c r="Z267" s="62"/>
      <c r="AA267" s="62"/>
    </row>
    <row r="268" spans="1:27" ht="23.25" customHeight="1">
      <c r="A268" s="62"/>
      <c r="B268" s="63"/>
      <c r="C268" s="81"/>
      <c r="D268" s="63"/>
      <c r="E268" s="83"/>
      <c r="F268" s="63"/>
      <c r="G268" s="63"/>
      <c r="H268" s="63"/>
      <c r="I268" s="63"/>
      <c r="J268" s="63"/>
      <c r="K268" s="63"/>
      <c r="L268" s="63"/>
      <c r="M268" s="156"/>
      <c r="N268" s="156"/>
      <c r="O268" s="156"/>
      <c r="P268" s="156"/>
      <c r="Q268" s="148"/>
      <c r="R268" s="62"/>
      <c r="S268" s="62"/>
      <c r="T268" s="62"/>
      <c r="U268" s="62"/>
      <c r="V268" s="62"/>
      <c r="W268" s="62"/>
      <c r="X268" s="62"/>
      <c r="Y268" s="62"/>
      <c r="Z268" s="62"/>
      <c r="AA268" s="62"/>
    </row>
    <row r="269" spans="1:27" ht="23.25" customHeight="1">
      <c r="A269" s="62"/>
      <c r="B269" s="63"/>
      <c r="C269" s="81"/>
      <c r="D269" s="63"/>
      <c r="E269" s="83"/>
      <c r="F269" s="63"/>
      <c r="G269" s="63"/>
      <c r="H269" s="63"/>
      <c r="I269" s="63"/>
      <c r="J269" s="63"/>
      <c r="K269" s="63"/>
      <c r="L269" s="63"/>
      <c r="M269" s="156"/>
      <c r="N269" s="156"/>
      <c r="O269" s="156"/>
      <c r="P269" s="156"/>
      <c r="Q269" s="148"/>
      <c r="R269" s="62"/>
      <c r="S269" s="62"/>
      <c r="T269" s="62"/>
      <c r="U269" s="62"/>
      <c r="V269" s="62"/>
      <c r="W269" s="62"/>
      <c r="X269" s="62"/>
      <c r="Y269" s="62"/>
      <c r="Z269" s="62"/>
      <c r="AA269" s="62"/>
    </row>
    <row r="270" spans="1:27" ht="23.25" customHeight="1">
      <c r="A270" s="62"/>
      <c r="B270" s="63"/>
      <c r="C270" s="81"/>
      <c r="D270" s="63"/>
      <c r="E270" s="83"/>
      <c r="F270" s="63"/>
      <c r="G270" s="63"/>
      <c r="H270" s="63"/>
      <c r="I270" s="63"/>
      <c r="J270" s="63"/>
      <c r="K270" s="63"/>
      <c r="L270" s="63"/>
      <c r="M270" s="156"/>
      <c r="N270" s="156"/>
      <c r="O270" s="156"/>
      <c r="P270" s="156"/>
      <c r="Q270" s="148"/>
      <c r="R270" s="62"/>
      <c r="S270" s="62"/>
      <c r="T270" s="62"/>
      <c r="U270" s="62"/>
      <c r="V270" s="62"/>
      <c r="W270" s="62"/>
      <c r="X270" s="62"/>
      <c r="Y270" s="62"/>
      <c r="Z270" s="62"/>
      <c r="AA270" s="62"/>
    </row>
    <row r="271" spans="1:27" ht="23.25" customHeight="1">
      <c r="A271" s="62"/>
      <c r="B271" s="63"/>
      <c r="C271" s="81"/>
      <c r="D271" s="63"/>
      <c r="E271" s="83"/>
      <c r="F271" s="63"/>
      <c r="G271" s="63"/>
      <c r="H271" s="63"/>
      <c r="I271" s="63"/>
      <c r="J271" s="63"/>
      <c r="K271" s="63"/>
      <c r="L271" s="63"/>
      <c r="M271" s="156"/>
      <c r="N271" s="156"/>
      <c r="O271" s="156"/>
      <c r="P271" s="156"/>
      <c r="Q271" s="148"/>
      <c r="R271" s="62"/>
      <c r="S271" s="62"/>
      <c r="T271" s="62"/>
      <c r="U271" s="62"/>
      <c r="V271" s="62"/>
      <c r="W271" s="62"/>
      <c r="X271" s="62"/>
      <c r="Y271" s="62"/>
      <c r="Z271" s="62"/>
      <c r="AA271" s="62"/>
    </row>
    <row r="272" spans="1:27" ht="23.25" customHeight="1">
      <c r="A272" s="62"/>
      <c r="B272" s="63"/>
      <c r="C272" s="81"/>
      <c r="D272" s="63"/>
      <c r="E272" s="83"/>
      <c r="F272" s="63"/>
      <c r="G272" s="63"/>
      <c r="H272" s="63"/>
      <c r="I272" s="63"/>
      <c r="J272" s="63"/>
      <c r="K272" s="63"/>
      <c r="L272" s="63"/>
      <c r="M272" s="156"/>
      <c r="N272" s="156"/>
      <c r="O272" s="156"/>
      <c r="P272" s="156"/>
      <c r="Q272" s="148"/>
      <c r="R272" s="62"/>
      <c r="S272" s="62"/>
      <c r="T272" s="62"/>
      <c r="U272" s="62"/>
      <c r="V272" s="62"/>
      <c r="W272" s="62"/>
      <c r="X272" s="62"/>
      <c r="Y272" s="62"/>
      <c r="Z272" s="62"/>
      <c r="AA272" s="62"/>
    </row>
    <row r="273" spans="1:27" ht="23.25" customHeight="1">
      <c r="A273" s="62"/>
      <c r="B273" s="63"/>
      <c r="C273" s="81"/>
      <c r="D273" s="63"/>
      <c r="E273" s="83"/>
      <c r="F273" s="63"/>
      <c r="G273" s="63"/>
      <c r="H273" s="63"/>
      <c r="I273" s="63"/>
      <c r="J273" s="63"/>
      <c r="K273" s="63"/>
      <c r="L273" s="63"/>
      <c r="M273" s="156"/>
      <c r="N273" s="156"/>
      <c r="O273" s="156"/>
      <c r="P273" s="156"/>
      <c r="Q273" s="148"/>
      <c r="R273" s="62"/>
      <c r="S273" s="62"/>
      <c r="T273" s="62"/>
      <c r="U273" s="62"/>
      <c r="V273" s="62"/>
      <c r="W273" s="62"/>
      <c r="X273" s="62"/>
      <c r="Y273" s="62"/>
      <c r="Z273" s="62"/>
      <c r="AA273" s="62"/>
    </row>
    <row r="274" spans="1:27" ht="23.25" customHeight="1">
      <c r="A274" s="62"/>
      <c r="B274" s="63"/>
      <c r="C274" s="81"/>
      <c r="D274" s="63"/>
      <c r="E274" s="83"/>
      <c r="F274" s="63"/>
      <c r="G274" s="63"/>
      <c r="H274" s="63"/>
      <c r="I274" s="63"/>
      <c r="J274" s="63"/>
      <c r="K274" s="63"/>
      <c r="L274" s="63"/>
      <c r="M274" s="156"/>
      <c r="N274" s="156"/>
      <c r="O274" s="156"/>
      <c r="P274" s="156"/>
      <c r="Q274" s="148"/>
      <c r="R274" s="62"/>
      <c r="S274" s="62"/>
      <c r="T274" s="62"/>
      <c r="U274" s="62"/>
      <c r="V274" s="62"/>
      <c r="W274" s="62"/>
      <c r="X274" s="62"/>
      <c r="Y274" s="62"/>
      <c r="Z274" s="62"/>
      <c r="AA274" s="62"/>
    </row>
    <row r="275" spans="1:27" ht="23.25" customHeight="1">
      <c r="A275" s="62"/>
      <c r="B275" s="63"/>
      <c r="C275" s="81"/>
      <c r="D275" s="63"/>
      <c r="E275" s="83"/>
      <c r="F275" s="63"/>
      <c r="G275" s="63"/>
      <c r="H275" s="63"/>
      <c r="I275" s="63"/>
      <c r="J275" s="63"/>
      <c r="K275" s="63"/>
      <c r="L275" s="63"/>
      <c r="M275" s="156"/>
      <c r="N275" s="156"/>
      <c r="O275" s="156"/>
      <c r="P275" s="156"/>
      <c r="Q275" s="148"/>
      <c r="R275" s="62"/>
      <c r="S275" s="62"/>
      <c r="T275" s="62"/>
      <c r="U275" s="62"/>
      <c r="V275" s="62"/>
      <c r="W275" s="62"/>
      <c r="X275" s="62"/>
      <c r="Y275" s="62"/>
      <c r="Z275" s="62"/>
      <c r="AA275" s="62"/>
    </row>
    <row r="276" spans="1:27" ht="23.25" customHeight="1">
      <c r="A276" s="62"/>
      <c r="B276" s="63"/>
      <c r="C276" s="81"/>
      <c r="D276" s="63"/>
      <c r="E276" s="83"/>
      <c r="F276" s="63"/>
      <c r="G276" s="63"/>
      <c r="H276" s="63"/>
      <c r="I276" s="63"/>
      <c r="J276" s="63"/>
      <c r="K276" s="63"/>
      <c r="L276" s="63"/>
      <c r="M276" s="156"/>
      <c r="N276" s="156"/>
      <c r="O276" s="156"/>
      <c r="P276" s="156"/>
      <c r="Q276" s="148"/>
      <c r="R276" s="62"/>
      <c r="S276" s="62"/>
      <c r="T276" s="62"/>
      <c r="U276" s="62"/>
      <c r="V276" s="62"/>
      <c r="W276" s="62"/>
      <c r="X276" s="62"/>
      <c r="Y276" s="62"/>
      <c r="Z276" s="62"/>
      <c r="AA276" s="62"/>
    </row>
    <row r="277" spans="1:27" ht="23.25" customHeight="1">
      <c r="A277" s="62"/>
      <c r="B277" s="63"/>
      <c r="C277" s="81"/>
      <c r="D277" s="63"/>
      <c r="E277" s="83"/>
      <c r="F277" s="63"/>
      <c r="G277" s="63"/>
      <c r="H277" s="63"/>
      <c r="I277" s="63"/>
      <c r="J277" s="63"/>
      <c r="K277" s="63"/>
      <c r="L277" s="63"/>
      <c r="M277" s="156"/>
      <c r="N277" s="156"/>
      <c r="O277" s="156"/>
      <c r="P277" s="156"/>
      <c r="Q277" s="148"/>
      <c r="R277" s="62"/>
      <c r="S277" s="62"/>
      <c r="T277" s="62"/>
      <c r="U277" s="62"/>
      <c r="V277" s="62"/>
      <c r="W277" s="62"/>
      <c r="X277" s="62"/>
      <c r="Y277" s="62"/>
      <c r="Z277" s="62"/>
      <c r="AA277" s="62"/>
    </row>
    <row r="278" spans="1:27" ht="23.25" customHeight="1">
      <c r="A278" s="62"/>
      <c r="B278" s="63"/>
      <c r="C278" s="81"/>
      <c r="D278" s="63"/>
      <c r="E278" s="83"/>
      <c r="F278" s="63"/>
      <c r="G278" s="63"/>
      <c r="H278" s="63"/>
      <c r="I278" s="63"/>
      <c r="J278" s="63"/>
      <c r="K278" s="63"/>
      <c r="L278" s="63"/>
      <c r="M278" s="156"/>
      <c r="N278" s="156"/>
      <c r="O278" s="156"/>
      <c r="P278" s="156"/>
      <c r="Q278" s="148"/>
      <c r="R278" s="62"/>
      <c r="S278" s="62"/>
      <c r="T278" s="62"/>
      <c r="U278" s="62"/>
      <c r="V278" s="62"/>
      <c r="W278" s="62"/>
      <c r="X278" s="62"/>
      <c r="Y278" s="62"/>
      <c r="Z278" s="62"/>
      <c r="AA278" s="62"/>
    </row>
    <row r="279" spans="1:27" ht="23.25" customHeight="1">
      <c r="A279" s="62"/>
      <c r="B279" s="63"/>
      <c r="C279" s="81"/>
      <c r="D279" s="63"/>
      <c r="E279" s="83"/>
      <c r="F279" s="63"/>
      <c r="G279" s="63"/>
      <c r="H279" s="63"/>
      <c r="I279" s="63"/>
      <c r="J279" s="63"/>
      <c r="K279" s="63"/>
      <c r="L279" s="63"/>
      <c r="M279" s="156"/>
      <c r="N279" s="156"/>
      <c r="O279" s="156"/>
      <c r="P279" s="156"/>
      <c r="Q279" s="148"/>
      <c r="R279" s="62"/>
      <c r="S279" s="62"/>
      <c r="T279" s="62"/>
      <c r="U279" s="62"/>
      <c r="V279" s="62"/>
      <c r="W279" s="62"/>
      <c r="X279" s="62"/>
      <c r="Y279" s="62"/>
      <c r="Z279" s="62"/>
      <c r="AA279" s="62"/>
    </row>
    <row r="280" spans="1:27" ht="23.25" customHeight="1">
      <c r="A280" s="62"/>
      <c r="B280" s="63"/>
      <c r="C280" s="81"/>
      <c r="D280" s="63"/>
      <c r="E280" s="83"/>
      <c r="F280" s="63"/>
      <c r="G280" s="63"/>
      <c r="H280" s="63"/>
      <c r="I280" s="63"/>
      <c r="J280" s="63"/>
      <c r="K280" s="63"/>
      <c r="L280" s="63"/>
      <c r="M280" s="156"/>
      <c r="N280" s="156"/>
      <c r="O280" s="156"/>
      <c r="P280" s="156"/>
      <c r="Q280" s="148"/>
      <c r="R280" s="62"/>
      <c r="S280" s="62"/>
      <c r="T280" s="62"/>
      <c r="U280" s="62"/>
      <c r="V280" s="62"/>
      <c r="W280" s="62"/>
      <c r="X280" s="62"/>
      <c r="Y280" s="62"/>
      <c r="Z280" s="62"/>
      <c r="AA280" s="62"/>
    </row>
    <row r="281" spans="1:27" ht="23.25" customHeight="1">
      <c r="A281" s="62"/>
      <c r="B281" s="63"/>
      <c r="C281" s="81"/>
      <c r="D281" s="63"/>
      <c r="E281" s="83"/>
      <c r="F281" s="63"/>
      <c r="G281" s="63"/>
      <c r="H281" s="63"/>
      <c r="I281" s="63"/>
      <c r="J281" s="63"/>
      <c r="K281" s="63"/>
      <c r="L281" s="63"/>
      <c r="M281" s="156"/>
      <c r="N281" s="156"/>
      <c r="O281" s="156"/>
      <c r="P281" s="156"/>
      <c r="Q281" s="148"/>
      <c r="R281" s="62"/>
      <c r="S281" s="62"/>
      <c r="T281" s="62"/>
      <c r="U281" s="62"/>
      <c r="V281" s="62"/>
      <c r="W281" s="62"/>
      <c r="X281" s="62"/>
      <c r="Y281" s="62"/>
      <c r="Z281" s="62"/>
      <c r="AA281" s="62"/>
    </row>
    <row r="282" spans="1:27" ht="23.25" customHeight="1">
      <c r="A282" s="62"/>
      <c r="B282" s="63"/>
      <c r="C282" s="81"/>
      <c r="D282" s="63"/>
      <c r="E282" s="83"/>
      <c r="F282" s="63"/>
      <c r="G282" s="63"/>
      <c r="H282" s="63"/>
      <c r="I282" s="63"/>
      <c r="J282" s="63"/>
      <c r="K282" s="63"/>
      <c r="L282" s="63"/>
      <c r="M282" s="156"/>
      <c r="N282" s="156"/>
      <c r="O282" s="156"/>
      <c r="P282" s="156"/>
      <c r="Q282" s="148"/>
      <c r="R282" s="62"/>
      <c r="S282" s="62"/>
      <c r="T282" s="62"/>
      <c r="U282" s="62"/>
      <c r="V282" s="62"/>
      <c r="W282" s="62"/>
      <c r="X282" s="62"/>
      <c r="Y282" s="62"/>
      <c r="Z282" s="62"/>
      <c r="AA282" s="62"/>
    </row>
    <row r="283" spans="1:27" ht="23.25" customHeight="1">
      <c r="A283" s="62"/>
      <c r="B283" s="63"/>
      <c r="C283" s="81"/>
      <c r="D283" s="63"/>
      <c r="E283" s="83"/>
      <c r="F283" s="63"/>
      <c r="G283" s="63"/>
      <c r="H283" s="63"/>
      <c r="I283" s="63"/>
      <c r="J283" s="63"/>
      <c r="K283" s="63"/>
      <c r="L283" s="63"/>
      <c r="M283" s="156"/>
      <c r="N283" s="156"/>
      <c r="O283" s="156"/>
      <c r="P283" s="156"/>
      <c r="Q283" s="148"/>
      <c r="R283" s="62"/>
      <c r="S283" s="62"/>
      <c r="T283" s="62"/>
      <c r="U283" s="62"/>
      <c r="V283" s="62"/>
      <c r="W283" s="62"/>
      <c r="X283" s="62"/>
      <c r="Y283" s="62"/>
      <c r="Z283" s="62"/>
      <c r="AA283" s="62"/>
    </row>
    <row r="284" spans="1:27" ht="23.25" customHeight="1">
      <c r="A284" s="62"/>
      <c r="B284" s="63"/>
      <c r="C284" s="81"/>
      <c r="D284" s="63"/>
      <c r="E284" s="83"/>
      <c r="F284" s="63"/>
      <c r="G284" s="63"/>
      <c r="H284" s="63"/>
      <c r="I284" s="63"/>
      <c r="J284" s="63"/>
      <c r="K284" s="63"/>
      <c r="L284" s="63"/>
      <c r="M284" s="156"/>
      <c r="N284" s="156"/>
      <c r="O284" s="156"/>
      <c r="P284" s="156"/>
      <c r="Q284" s="148"/>
      <c r="R284" s="62"/>
      <c r="S284" s="62"/>
      <c r="T284" s="62"/>
      <c r="U284" s="62"/>
      <c r="V284" s="62"/>
      <c r="W284" s="62"/>
      <c r="X284" s="62"/>
      <c r="Y284" s="62"/>
      <c r="Z284" s="62"/>
      <c r="AA284" s="62"/>
    </row>
    <row r="285" spans="1:27" ht="23.25" customHeight="1">
      <c r="A285" s="62"/>
      <c r="B285" s="63"/>
      <c r="C285" s="81"/>
      <c r="D285" s="63"/>
      <c r="E285" s="83"/>
      <c r="F285" s="63"/>
      <c r="G285" s="63"/>
      <c r="H285" s="63"/>
      <c r="I285" s="63"/>
      <c r="J285" s="63"/>
      <c r="K285" s="63"/>
      <c r="L285" s="63"/>
      <c r="M285" s="156"/>
      <c r="N285" s="156"/>
      <c r="O285" s="156"/>
      <c r="P285" s="156"/>
      <c r="Q285" s="148"/>
      <c r="R285" s="62"/>
      <c r="S285" s="62"/>
      <c r="T285" s="62"/>
      <c r="U285" s="62"/>
      <c r="V285" s="62"/>
      <c r="W285" s="62"/>
      <c r="X285" s="62"/>
      <c r="Y285" s="62"/>
      <c r="Z285" s="62"/>
      <c r="AA285" s="62"/>
    </row>
    <row r="286" spans="1:27" ht="23.25" customHeight="1">
      <c r="A286" s="62"/>
      <c r="B286" s="63"/>
      <c r="C286" s="81"/>
      <c r="D286" s="63"/>
      <c r="E286" s="83"/>
      <c r="F286" s="63"/>
      <c r="G286" s="63"/>
      <c r="H286" s="63"/>
      <c r="I286" s="63"/>
      <c r="J286" s="63"/>
      <c r="K286" s="63"/>
      <c r="L286" s="63"/>
      <c r="M286" s="156"/>
      <c r="N286" s="156"/>
      <c r="O286" s="156"/>
      <c r="P286" s="156"/>
      <c r="Q286" s="148"/>
      <c r="R286" s="62"/>
      <c r="S286" s="62"/>
      <c r="T286" s="62"/>
      <c r="U286" s="62"/>
      <c r="V286" s="62"/>
      <c r="W286" s="62"/>
      <c r="X286" s="62"/>
      <c r="Y286" s="62"/>
      <c r="Z286" s="62"/>
      <c r="AA286" s="62"/>
    </row>
    <row r="287" spans="1:27" ht="23.25" customHeight="1">
      <c r="A287" s="62"/>
      <c r="B287" s="63"/>
      <c r="C287" s="81"/>
      <c r="D287" s="63"/>
      <c r="E287" s="83"/>
      <c r="F287" s="63"/>
      <c r="G287" s="63"/>
      <c r="H287" s="63"/>
      <c r="I287" s="63"/>
      <c r="J287" s="63"/>
      <c r="K287" s="63"/>
      <c r="L287" s="63"/>
      <c r="M287" s="156"/>
      <c r="N287" s="156"/>
      <c r="O287" s="156"/>
      <c r="P287" s="156"/>
      <c r="Q287" s="148"/>
      <c r="R287" s="62"/>
      <c r="S287" s="62"/>
      <c r="T287" s="62"/>
      <c r="U287" s="62"/>
      <c r="V287" s="62"/>
      <c r="W287" s="62"/>
      <c r="X287" s="62"/>
      <c r="Y287" s="62"/>
      <c r="Z287" s="62"/>
      <c r="AA287" s="62"/>
    </row>
    <row r="288" spans="1:27" ht="23.25" customHeight="1">
      <c r="A288" s="62"/>
      <c r="B288" s="63"/>
      <c r="C288" s="81"/>
      <c r="D288" s="63"/>
      <c r="E288" s="83"/>
      <c r="F288" s="63"/>
      <c r="G288" s="63"/>
      <c r="H288" s="63"/>
      <c r="I288" s="63"/>
      <c r="J288" s="63"/>
      <c r="K288" s="63"/>
      <c r="L288" s="63"/>
      <c r="M288" s="156"/>
      <c r="N288" s="156"/>
      <c r="O288" s="156"/>
      <c r="P288" s="156"/>
      <c r="Q288" s="148"/>
      <c r="R288" s="62"/>
      <c r="S288" s="62"/>
      <c r="T288" s="62"/>
      <c r="U288" s="62"/>
      <c r="V288" s="62"/>
      <c r="W288" s="62"/>
      <c r="X288" s="62"/>
      <c r="Y288" s="62"/>
      <c r="Z288" s="62"/>
      <c r="AA288" s="62"/>
    </row>
    <row r="289" spans="1:27" ht="23.25" customHeight="1">
      <c r="A289" s="62"/>
      <c r="B289" s="63"/>
      <c r="C289" s="81"/>
      <c r="D289" s="63"/>
      <c r="E289" s="83"/>
      <c r="F289" s="63"/>
      <c r="G289" s="63"/>
      <c r="H289" s="63"/>
      <c r="I289" s="63"/>
      <c r="J289" s="63"/>
      <c r="K289" s="63"/>
      <c r="L289" s="63"/>
      <c r="M289" s="156"/>
      <c r="N289" s="156"/>
      <c r="O289" s="156"/>
      <c r="P289" s="156"/>
      <c r="Q289" s="148"/>
      <c r="R289" s="62"/>
      <c r="S289" s="62"/>
      <c r="T289" s="62"/>
      <c r="U289" s="62"/>
      <c r="V289" s="62"/>
      <c r="W289" s="62"/>
      <c r="X289" s="62"/>
      <c r="Y289" s="62"/>
      <c r="Z289" s="62"/>
      <c r="AA289" s="62"/>
    </row>
    <row r="290" spans="1:27" ht="15.75" customHeight="1"/>
    <row r="291" spans="1:27" ht="15.75" customHeight="1"/>
    <row r="292" spans="1:27" ht="15.75" customHeight="1"/>
    <row r="293" spans="1:27" ht="15.75" customHeight="1"/>
    <row r="294" spans="1:27" ht="15.75" customHeight="1"/>
    <row r="295" spans="1:27" ht="15.75" customHeight="1"/>
    <row r="296" spans="1:27" ht="15.75" customHeight="1"/>
    <row r="297" spans="1:27" ht="15.75" customHeight="1"/>
    <row r="298" spans="1:27" ht="15.75" customHeight="1"/>
    <row r="299" spans="1:27" ht="15.75" customHeight="1"/>
    <row r="300" spans="1:27" ht="15.75" customHeight="1"/>
    <row r="301" spans="1:27" ht="15.75" customHeight="1"/>
    <row r="302" spans="1:27" ht="15.75" customHeight="1"/>
    <row r="303" spans="1:27" ht="15.75" customHeight="1"/>
    <row r="304" spans="1:2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</sheetData>
  <sortState ref="B75:R96">
    <sortCondition ref="D75:D96"/>
  </sortState>
  <mergeCells count="15">
    <mergeCell ref="A1:C1"/>
    <mergeCell ref="A3:P3"/>
    <mergeCell ref="Q10:Q12"/>
    <mergeCell ref="N10:O12"/>
    <mergeCell ref="P13:P14"/>
    <mergeCell ref="G13:G14"/>
    <mergeCell ref="Q13:Q14"/>
    <mergeCell ref="A4:P4"/>
    <mergeCell ref="A13:A14"/>
    <mergeCell ref="B13:B14"/>
    <mergeCell ref="C13:D14"/>
    <mergeCell ref="E13:E14"/>
    <mergeCell ref="F13:F14"/>
    <mergeCell ref="H14:L14"/>
    <mergeCell ref="N5:P7"/>
  </mergeCells>
  <pageMargins left="0.7" right="0.7" top="0.75" bottom="0.75" header="0" footer="0"/>
  <pageSetup scale="48" orientation="landscape" r:id="rId1"/>
  <headerFooter>
    <oddHeader>&amp;CTrang &amp;P</oddHeader>
  </headerFooter>
  <drawing r:id="rId2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ATTENDANCE</vt:lpstr>
      <vt:lpstr>ATTENDANCEPRAC</vt:lpstr>
      <vt:lpstr>BONUS</vt:lpstr>
      <vt:lpstr>ASSIGNMENT</vt:lpstr>
      <vt:lpstr>PRACTICE</vt:lpstr>
      <vt:lpstr>PROJECT</vt:lpstr>
      <vt:lpstr>THEORY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2020-09-14T10:11:18Z</dcterms:created>
  <dcterms:modified xsi:type="dcterms:W3CDTF">2022-11-27T18:49:59Z</dcterms:modified>
  <cp:category/>
  <cp:contentStatus/>
</cp:coreProperties>
</file>