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SORT\1. SCHOOL - university\HK2\Tin hoc Co ban\đề mẫu\đề mẫu 3\Huynh Nguyen Quoc Bao\Tai lieu\Tin hoc\Tin hoc van phong\Excel\"/>
    </mc:Choice>
  </mc:AlternateContent>
  <xr:revisionPtr revIDLastSave="0" documentId="13_ncr:1_{17225EEA-6A7D-4811-AACF-023B3B9C3F5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H9" i="1"/>
  <c r="J3" i="1"/>
  <c r="J4" i="1"/>
  <c r="J5" i="1"/>
  <c r="J2" i="1"/>
  <c r="F3" i="1"/>
  <c r="F4" i="1"/>
  <c r="F5" i="1"/>
  <c r="F2" i="1"/>
  <c r="G3" i="1"/>
  <c r="G4" i="1"/>
  <c r="G5" i="1"/>
  <c r="G2" i="1"/>
  <c r="D3" i="1"/>
  <c r="D4" i="1"/>
  <c r="D5" i="1"/>
  <c r="D2" i="1"/>
</calcChain>
</file>

<file path=xl/sharedStrings.xml><?xml version="1.0" encoding="utf-8"?>
<sst xmlns="http://schemas.openxmlformats.org/spreadsheetml/2006/main" count="36" uniqueCount="34">
  <si>
    <t>Thu Nhập</t>
  </si>
  <si>
    <t>Mã NV</t>
  </si>
  <si>
    <t>Họ lót</t>
  </si>
  <si>
    <t>Tên</t>
  </si>
  <si>
    <t>Phái</t>
  </si>
  <si>
    <t>LCB</t>
  </si>
  <si>
    <t>Chức vụ</t>
  </si>
  <si>
    <t>Phụ cấp</t>
  </si>
  <si>
    <t>HS Lg</t>
  </si>
  <si>
    <t>Ngày công</t>
  </si>
  <si>
    <t>A14D0</t>
  </si>
  <si>
    <t>C10G1</t>
  </si>
  <si>
    <t>B08F0</t>
  </si>
  <si>
    <t>C07D0</t>
  </si>
  <si>
    <t>Pham</t>
  </si>
  <si>
    <t>Ly Thi</t>
  </si>
  <si>
    <t>Le Van</t>
  </si>
  <si>
    <t>Hiep</t>
  </si>
  <si>
    <t>Nga</t>
  </si>
  <si>
    <t>Son</t>
  </si>
  <si>
    <t>Khoa</t>
  </si>
  <si>
    <t>Bảng 1 - Bảng Chức Vụ &amp; Phụ cấp</t>
  </si>
  <si>
    <t>Mã CV</t>
  </si>
  <si>
    <t>Chức Vụ</t>
  </si>
  <si>
    <t>A</t>
  </si>
  <si>
    <t>B</t>
  </si>
  <si>
    <t>C</t>
  </si>
  <si>
    <t>Giám Đốc</t>
  </si>
  <si>
    <t>Kế Toán</t>
  </si>
  <si>
    <t>Nhân Viên</t>
  </si>
  <si>
    <t>Bảng 2 - Thống kê</t>
  </si>
  <si>
    <t>Nhân viên</t>
  </si>
  <si>
    <t>Kế toán</t>
  </si>
  <si>
    <t>Tổng Thu Nhập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</si>
</sst>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zoomScale="138" workbookViewId="0">
      <selection activeCell="C12" sqref="C12"/>
    </sheetView>
  </sheetViews>
  <sheetFormatPr defaultRowHeight="14.4" x14ac:dyDescent="0.3"/>
  <cols>
    <col min="2" max="2" width="9.33203125" bestFit="1" customWidth="1"/>
    <col min="6" max="6" width="9.33203125" bestFit="1" customWidth="1"/>
    <col min="8" max="8" width="13.33203125" bestFit="1" customWidth="1"/>
    <col min="10" max="10" width="9.33203125" bestFit="1" customWidth="1"/>
  </cols>
  <sheetData>
    <row r="1" spans="1:10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0</v>
      </c>
    </row>
    <row r="2" spans="1:10" x14ac:dyDescent="0.3">
      <c r="A2" s="3" t="s">
        <v>10</v>
      </c>
      <c r="B2" s="3" t="s">
        <v>14</v>
      </c>
      <c r="C2" s="3" t="s">
        <v>17</v>
      </c>
      <c r="D2" s="3" t="str">
        <f>IF(RIGHT(A2)="0","Nam", "Nữ")</f>
        <v>Nam</v>
      </c>
      <c r="E2" s="3">
        <v>180000</v>
      </c>
      <c r="F2" s="3" t="str">
        <f>VLOOKUP(LEFT(A2),$A$9:$B$11,2,0)</f>
        <v>Giám Đốc</v>
      </c>
      <c r="G2" s="3">
        <f>IF(MID(A2,4,1)="D",300000,IF(MID(A2,4,1)="G",200000,100000))</f>
        <v>300000</v>
      </c>
      <c r="H2" s="3">
        <v>3.8</v>
      </c>
      <c r="I2" s="3">
        <v>24</v>
      </c>
      <c r="J2" s="3">
        <f>ROUND(E2*H2*I2+G2,-3)</f>
        <v>16716000</v>
      </c>
    </row>
    <row r="3" spans="1:10" x14ac:dyDescent="0.3">
      <c r="A3" s="3" t="s">
        <v>11</v>
      </c>
      <c r="B3" s="3" t="s">
        <v>15</v>
      </c>
      <c r="C3" s="3" t="s">
        <v>18</v>
      </c>
      <c r="D3" s="3" t="str">
        <f t="shared" ref="D3:D5" si="0">IF(RIGHT(A3)="0","Nam", "Nữ")</f>
        <v>Nữ</v>
      </c>
      <c r="E3" s="3">
        <v>120000</v>
      </c>
      <c r="F3" s="3" t="str">
        <f t="shared" ref="F3:F5" si="1">VLOOKUP(LEFT(A3),$A$9:$B$11,2,0)</f>
        <v>Nhân Viên</v>
      </c>
      <c r="G3" s="3">
        <f t="shared" ref="G3:G5" si="2">IF(MID(A3,4,1)="D",300000,IF(MID(A3,4,1)="G",200000,100000))</f>
        <v>200000</v>
      </c>
      <c r="H3" s="3">
        <v>1.3</v>
      </c>
      <c r="I3" s="3">
        <v>25</v>
      </c>
      <c r="J3" s="3">
        <f t="shared" ref="J3:J5" si="3">ROUND(E3*H3*I3+G3,-3)</f>
        <v>4100000</v>
      </c>
    </row>
    <row r="4" spans="1:10" x14ac:dyDescent="0.3">
      <c r="A4" s="3" t="s">
        <v>12</v>
      </c>
      <c r="B4" s="3" t="s">
        <v>16</v>
      </c>
      <c r="C4" s="3" t="s">
        <v>19</v>
      </c>
      <c r="D4" s="3" t="str">
        <f t="shared" si="0"/>
        <v>Nam</v>
      </c>
      <c r="E4" s="3">
        <v>150000</v>
      </c>
      <c r="F4" s="3" t="str">
        <f t="shared" si="1"/>
        <v>Kế Toán</v>
      </c>
      <c r="G4" s="3">
        <f t="shared" si="2"/>
        <v>100000</v>
      </c>
      <c r="H4" s="3">
        <v>3.1</v>
      </c>
      <c r="I4" s="3">
        <v>23</v>
      </c>
      <c r="J4" s="3">
        <f t="shared" si="3"/>
        <v>10795000</v>
      </c>
    </row>
    <row r="5" spans="1:10" x14ac:dyDescent="0.3">
      <c r="A5" s="3" t="s">
        <v>13</v>
      </c>
      <c r="B5" s="3" t="s">
        <v>14</v>
      </c>
      <c r="C5" s="3" t="s">
        <v>20</v>
      </c>
      <c r="D5" s="3" t="str">
        <f t="shared" si="0"/>
        <v>Nam</v>
      </c>
      <c r="E5" s="3">
        <v>120000</v>
      </c>
      <c r="F5" s="3" t="str">
        <f t="shared" si="1"/>
        <v>Nhân Viên</v>
      </c>
      <c r="G5" s="3">
        <f t="shared" si="2"/>
        <v>300000</v>
      </c>
      <c r="H5" s="3">
        <v>1.5</v>
      </c>
      <c r="I5" s="3">
        <v>25</v>
      </c>
      <c r="J5" s="3">
        <f t="shared" si="3"/>
        <v>4800000</v>
      </c>
    </row>
    <row r="7" spans="1:10" x14ac:dyDescent="0.3">
      <c r="A7" s="1" t="s">
        <v>21</v>
      </c>
      <c r="G7" s="1" t="s">
        <v>30</v>
      </c>
    </row>
    <row r="8" spans="1:10" x14ac:dyDescent="0.3">
      <c r="A8" s="2" t="s">
        <v>22</v>
      </c>
      <c r="B8" s="2" t="s">
        <v>23</v>
      </c>
      <c r="G8" s="2" t="s">
        <v>6</v>
      </c>
      <c r="H8" s="2" t="s">
        <v>33</v>
      </c>
    </row>
    <row r="9" spans="1:10" x14ac:dyDescent="0.3">
      <c r="A9" s="3" t="s">
        <v>24</v>
      </c>
      <c r="B9" s="3" t="s">
        <v>27</v>
      </c>
      <c r="G9" s="3" t="s">
        <v>31</v>
      </c>
      <c r="H9" s="3">
        <f>SUMIF($F$2:$F$5,"Nhân viên",$J$2:$J$5)</f>
        <v>8900000</v>
      </c>
    </row>
    <row r="10" spans="1:10" x14ac:dyDescent="0.3">
      <c r="A10" s="3" t="s">
        <v>25</v>
      </c>
      <c r="B10" s="3" t="s">
        <v>28</v>
      </c>
      <c r="G10" s="3" t="s">
        <v>32</v>
      </c>
      <c r="H10" s="3">
        <f>SUMIF($F$2:$F$5,"Kế Toán",$J$2:$J$5)</f>
        <v>10795000</v>
      </c>
    </row>
    <row r="11" spans="1:10" x14ac:dyDescent="0.3">
      <c r="A11" s="3" t="s">
        <v>26</v>
      </c>
      <c r="B11" s="3" t="s">
        <v>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2023-05-19T10:15:50Z</dcterms:modified>
</cp:coreProperties>
</file>