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SORT\1. SCHOOL - university\HK2\Tin hoc Co ban\"/>
    </mc:Choice>
  </mc:AlternateContent>
  <xr:revisionPtr revIDLastSave="0" documentId="13_ncr:1_{065C8FC2-D3E3-4E9E-8024-A88823673E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Sheet1!$A$20:$J$28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G11" i="1"/>
  <c r="H11" i="1" s="1"/>
  <c r="G9" i="1"/>
  <c r="H9" i="1" s="1"/>
  <c r="G5" i="1"/>
  <c r="H5" i="1" s="1"/>
  <c r="F7" i="1"/>
  <c r="G7" i="1" s="1"/>
  <c r="H7" i="1" s="1"/>
  <c r="F10" i="1"/>
  <c r="G10" i="1" s="1"/>
  <c r="H10" i="1" s="1"/>
  <c r="F6" i="1"/>
  <c r="G6" i="1" s="1"/>
  <c r="H6" i="1" s="1"/>
  <c r="F8" i="1"/>
  <c r="G8" i="1" s="1"/>
  <c r="H8" i="1" s="1"/>
  <c r="F4" i="1"/>
  <c r="G4" i="1" s="1"/>
  <c r="H4" i="1" s="1"/>
  <c r="F11" i="1"/>
  <c r="F9" i="1"/>
  <c r="F5" i="1"/>
  <c r="I21" i="1" l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10" i="1"/>
  <c r="J10" i="1" s="1"/>
  <c r="I6" i="1"/>
  <c r="J6" i="1" s="1"/>
  <c r="I9" i="1"/>
  <c r="J9" i="1" s="1"/>
  <c r="H12" i="1"/>
  <c r="I4" i="1"/>
  <c r="I8" i="1"/>
  <c r="J8" i="1" s="1"/>
  <c r="I7" i="1"/>
  <c r="J7" i="1" s="1"/>
  <c r="I5" i="1"/>
  <c r="J5" i="1" s="1"/>
  <c r="I11" i="1"/>
  <c r="J11" i="1" s="1"/>
  <c r="I12" i="1" l="1"/>
  <c r="J4" i="1"/>
  <c r="J12" i="1" s="1"/>
</calcChain>
</file>

<file path=xl/sharedStrings.xml><?xml version="1.0" encoding="utf-8"?>
<sst xmlns="http://schemas.openxmlformats.org/spreadsheetml/2006/main" count="44" uniqueCount="25">
  <si>
    <t>BẢNG LƯƠNG THÁNG 08/2022</t>
  </si>
  <si>
    <t>STT</t>
  </si>
  <si>
    <t>MÃ NV</t>
  </si>
  <si>
    <t>Lương căn bản</t>
  </si>
  <si>
    <t>Ngày công</t>
  </si>
  <si>
    <t>Ngày vượt</t>
  </si>
  <si>
    <t>Loại</t>
  </si>
  <si>
    <t>Phụ cấp</t>
  </si>
  <si>
    <t>Lương</t>
  </si>
  <si>
    <t>Thuế</t>
  </si>
  <si>
    <t>Thực lãnh</t>
  </si>
  <si>
    <t>NV-01B</t>
  </si>
  <si>
    <t>NV-02A</t>
  </si>
  <si>
    <t>NV-03A</t>
  </si>
  <si>
    <t>NV-01C</t>
  </si>
  <si>
    <t>NV-02B</t>
  </si>
  <si>
    <t>NV-01A</t>
  </si>
  <si>
    <t>NV-03B</t>
  </si>
  <si>
    <t>NV-02C</t>
  </si>
  <si>
    <t>Bảng phụ cấp</t>
  </si>
  <si>
    <t>Thưởng</t>
  </si>
  <si>
    <t>A</t>
  </si>
  <si>
    <t>B</t>
  </si>
  <si>
    <t>C</t>
  </si>
  <si>
    <t>Cao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</si>
</sst>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00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167" fontId="1" fillId="0" borderId="1" xfId="0" applyNumberFormat="1" applyFont="1" applyBorder="1"/>
    <xf numFmtId="0" fontId="1" fillId="0" borderId="1" xfId="0" applyFont="1" applyBorder="1"/>
    <xf numFmtId="167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8"/>
  <sheetViews>
    <sheetView tabSelected="1" zoomScale="120" workbookViewId="0">
      <selection activeCell="J4" sqref="J4"/>
    </sheetView>
  </sheetViews>
  <sheetFormatPr defaultRowHeight="16.8" x14ac:dyDescent="0.3"/>
  <cols>
    <col min="1" max="1" width="5.5546875" style="6" bestFit="1" customWidth="1"/>
    <col min="2" max="2" width="9.88671875" style="6" bestFit="1" customWidth="1"/>
    <col min="3" max="3" width="16.44140625" style="6" bestFit="1" customWidth="1"/>
    <col min="4" max="4" width="12" style="6" bestFit="1" customWidth="1"/>
    <col min="5" max="5" width="11.6640625" style="6" bestFit="1" customWidth="1"/>
    <col min="6" max="6" width="5.6640625" style="6" bestFit="1" customWidth="1"/>
    <col min="7" max="7" width="9.33203125" style="6" bestFit="1" customWidth="1"/>
    <col min="8" max="8" width="10.77734375" style="6" bestFit="1" customWidth="1"/>
    <col min="9" max="9" width="8.33203125" style="6" bestFit="1" customWidth="1"/>
    <col min="10" max="10" width="11.44140625" style="6" bestFit="1" customWidth="1"/>
    <col min="11" max="16384" width="8.88671875" style="6"/>
  </cols>
  <sheetData>
    <row r="1" spans="1:1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1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x14ac:dyDescent="0.3">
      <c r="A4" s="2">
        <v>6</v>
      </c>
      <c r="B4" s="3" t="s">
        <v>16</v>
      </c>
      <c r="C4" s="3">
        <v>350000</v>
      </c>
      <c r="D4" s="3">
        <v>20</v>
      </c>
      <c r="E4" s="3">
        <v>3</v>
      </c>
      <c r="F4" s="3" t="str">
        <f>RIGHT(B4,1)</f>
        <v>A</v>
      </c>
      <c r="G4" s="3">
        <f>VLOOKUP(F4,$B$16:$C$18,2,0)</f>
        <v>1000000</v>
      </c>
      <c r="H4" s="3">
        <f>(D4+E4*2)*C4+G4</f>
        <v>10100000</v>
      </c>
      <c r="I4" s="3">
        <f>IF(H4&gt;=6000000,(H4-6000000)*10%,0)</f>
        <v>410000</v>
      </c>
      <c r="J4" s="3">
        <f>ROUND(H4-I4,-3)</f>
        <v>9690000</v>
      </c>
    </row>
    <row r="5" spans="1:11" x14ac:dyDescent="0.3">
      <c r="A5" s="2">
        <v>1</v>
      </c>
      <c r="B5" s="3" t="s">
        <v>11</v>
      </c>
      <c r="C5" s="3">
        <v>200000</v>
      </c>
      <c r="D5" s="3">
        <v>20</v>
      </c>
      <c r="E5" s="3">
        <v>4</v>
      </c>
      <c r="F5" s="3" t="str">
        <f>RIGHT(B5,1)</f>
        <v>B</v>
      </c>
      <c r="G5" s="3">
        <f>VLOOKUP(F5,$B$16:$C$18,2,0)</f>
        <v>500000</v>
      </c>
      <c r="H5" s="3">
        <f>(D5+E5*2)*C5+G5</f>
        <v>6100000</v>
      </c>
      <c r="I5" s="3">
        <f>IF(H5&gt;=6000000,(H5-6000000)*10%,0)</f>
        <v>10000</v>
      </c>
      <c r="J5" s="3">
        <f>ROUND(H5-I5,-3)</f>
        <v>6090000</v>
      </c>
    </row>
    <row r="6" spans="1:11" x14ac:dyDescent="0.3">
      <c r="A6" s="2">
        <v>4</v>
      </c>
      <c r="B6" s="3" t="s">
        <v>14</v>
      </c>
      <c r="C6" s="3">
        <v>300000</v>
      </c>
      <c r="D6" s="3">
        <v>20</v>
      </c>
      <c r="E6" s="3">
        <v>2</v>
      </c>
      <c r="F6" s="3" t="str">
        <f>RIGHT(B6,1)</f>
        <v>C</v>
      </c>
      <c r="G6" s="3">
        <f>VLOOKUP(F6,$B$16:$C$18,2,0)</f>
        <v>0</v>
      </c>
      <c r="H6" s="3">
        <f>(D6+E6*2)*C6+G6</f>
        <v>7200000</v>
      </c>
      <c r="I6" s="3">
        <f>IF(H6&gt;=6000000,(H6-6000000)*10%,0)</f>
        <v>120000</v>
      </c>
      <c r="J6" s="3">
        <f>ROUND(H6-I6,-3)</f>
        <v>7080000</v>
      </c>
    </row>
    <row r="7" spans="1:11" x14ac:dyDescent="0.3">
      <c r="A7" s="2">
        <v>2</v>
      </c>
      <c r="B7" s="3" t="s">
        <v>12</v>
      </c>
      <c r="C7" s="3">
        <v>250000</v>
      </c>
      <c r="D7" s="3">
        <v>20</v>
      </c>
      <c r="E7" s="3">
        <v>0</v>
      </c>
      <c r="F7" s="3" t="str">
        <f>RIGHT(B7,1)</f>
        <v>A</v>
      </c>
      <c r="G7" s="3">
        <f>VLOOKUP(F7,$B$16:$C$18,2,0)</f>
        <v>1000000</v>
      </c>
      <c r="H7" s="3">
        <f>(D7+E7*2)*C7+G7</f>
        <v>6000000</v>
      </c>
      <c r="I7" s="3">
        <f>IF(H7&gt;=6000000,(H7-6000000)*10%,0)</f>
        <v>0</v>
      </c>
      <c r="J7" s="3">
        <f>ROUND(H7-I7,-3)</f>
        <v>6000000</v>
      </c>
    </row>
    <row r="8" spans="1:11" x14ac:dyDescent="0.3">
      <c r="A8" s="2">
        <v>5</v>
      </c>
      <c r="B8" s="3" t="s">
        <v>15</v>
      </c>
      <c r="C8" s="3">
        <v>325000</v>
      </c>
      <c r="D8" s="3">
        <v>20</v>
      </c>
      <c r="E8" s="3">
        <v>0</v>
      </c>
      <c r="F8" s="3" t="str">
        <f>RIGHT(B8,1)</f>
        <v>B</v>
      </c>
      <c r="G8" s="3">
        <f>VLOOKUP(F8,$B$16:$C$18,2,0)</f>
        <v>500000</v>
      </c>
      <c r="H8" s="3">
        <f>(D8+E8*2)*C8+G8</f>
        <v>7000000</v>
      </c>
      <c r="I8" s="3">
        <f>IF(H8&gt;=6000000,(H8-6000000)*10%,0)</f>
        <v>100000</v>
      </c>
      <c r="J8" s="3">
        <f>ROUND(H8-I8,-3)</f>
        <v>6900000</v>
      </c>
    </row>
    <row r="9" spans="1:11" x14ac:dyDescent="0.3">
      <c r="A9" s="2">
        <v>8</v>
      </c>
      <c r="B9" s="3" t="s">
        <v>18</v>
      </c>
      <c r="C9" s="3">
        <v>350000</v>
      </c>
      <c r="D9" s="3">
        <v>20</v>
      </c>
      <c r="E9" s="3">
        <v>2</v>
      </c>
      <c r="F9" s="3" t="str">
        <f>RIGHT(B9,1)</f>
        <v>C</v>
      </c>
      <c r="G9" s="3">
        <f>VLOOKUP(F9,$B$16:$C$18,2,0)</f>
        <v>0</v>
      </c>
      <c r="H9" s="3">
        <f>(D9+E9*2)*C9+G9</f>
        <v>8400000</v>
      </c>
      <c r="I9" s="3">
        <f>IF(H9&gt;=6000000,(H9-6000000)*10%,0)</f>
        <v>240000</v>
      </c>
      <c r="J9" s="3">
        <f>ROUND(H9-I9,-3)</f>
        <v>8160000</v>
      </c>
    </row>
    <row r="10" spans="1:11" x14ac:dyDescent="0.3">
      <c r="A10" s="2">
        <v>3</v>
      </c>
      <c r="B10" s="3" t="s">
        <v>13</v>
      </c>
      <c r="C10" s="3">
        <v>300000</v>
      </c>
      <c r="D10" s="3">
        <v>20</v>
      </c>
      <c r="E10" s="3">
        <v>1</v>
      </c>
      <c r="F10" s="3" t="str">
        <f>RIGHT(B10,1)</f>
        <v>A</v>
      </c>
      <c r="G10" s="3">
        <f>VLOOKUP(F10,$B$16:$C$18,2,0)</f>
        <v>1000000</v>
      </c>
      <c r="H10" s="3">
        <f>(D10+E10*2)*C10+G10</f>
        <v>7600000</v>
      </c>
      <c r="I10" s="3">
        <f>IF(H10&gt;=6000000,(H10-6000000)*10%,0)</f>
        <v>160000</v>
      </c>
      <c r="J10" s="3">
        <f>ROUND(H10-I10,-3)</f>
        <v>7440000</v>
      </c>
    </row>
    <row r="11" spans="1:11" x14ac:dyDescent="0.3">
      <c r="A11" s="2">
        <v>7</v>
      </c>
      <c r="B11" s="3" t="s">
        <v>17</v>
      </c>
      <c r="C11" s="3">
        <v>275000</v>
      </c>
      <c r="D11" s="3">
        <v>20</v>
      </c>
      <c r="E11" s="3">
        <v>0</v>
      </c>
      <c r="F11" s="3" t="str">
        <f>RIGHT(B11,1)</f>
        <v>B</v>
      </c>
      <c r="G11" s="3">
        <f>VLOOKUP(F11,$B$16:$C$18,2,0)</f>
        <v>500000</v>
      </c>
      <c r="H11" s="3">
        <f>(D11+E11*2)*C11+G11</f>
        <v>6000000</v>
      </c>
      <c r="I11" s="3">
        <f>IF(H11&gt;=6000000,(H11-6000000)*10%,0)</f>
        <v>0</v>
      </c>
      <c r="J11" s="3">
        <f>ROUND(H11-I11,-3)</f>
        <v>6000000</v>
      </c>
    </row>
    <row r="12" spans="1:11" x14ac:dyDescent="0.3">
      <c r="A12" s="4" t="s">
        <v>24</v>
      </c>
      <c r="B12" s="4"/>
      <c r="C12" s="4"/>
      <c r="D12" s="4"/>
      <c r="E12" s="4"/>
      <c r="F12" s="4"/>
      <c r="G12" s="4"/>
      <c r="H12" s="3">
        <f>MAX(H4:H11)</f>
        <v>10100000</v>
      </c>
      <c r="I12" s="3">
        <f>MAX(I4:I11)</f>
        <v>410000</v>
      </c>
      <c r="J12" s="3">
        <f>MAX(J4:J11)</f>
        <v>9690000</v>
      </c>
    </row>
    <row r="14" spans="1:11" x14ac:dyDescent="0.3">
      <c r="B14" s="7" t="s">
        <v>19</v>
      </c>
      <c r="C14" s="7"/>
    </row>
    <row r="15" spans="1:11" x14ac:dyDescent="0.3">
      <c r="B15" s="8" t="s">
        <v>6</v>
      </c>
      <c r="C15" s="8" t="s">
        <v>20</v>
      </c>
    </row>
    <row r="16" spans="1:11" x14ac:dyDescent="0.3">
      <c r="B16" s="3" t="s">
        <v>21</v>
      </c>
      <c r="C16" s="3">
        <v>1000000</v>
      </c>
    </row>
    <row r="17" spans="1:10" x14ac:dyDescent="0.3">
      <c r="B17" s="3" t="s">
        <v>22</v>
      </c>
      <c r="C17" s="3">
        <v>500000</v>
      </c>
    </row>
    <row r="18" spans="1:10" x14ac:dyDescent="0.3">
      <c r="B18" s="3" t="s">
        <v>23</v>
      </c>
      <c r="C18" s="3">
        <v>0</v>
      </c>
    </row>
    <row r="20" spans="1:10" x14ac:dyDescent="0.3">
      <c r="A20" s="1" t="s">
        <v>1</v>
      </c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H20" s="1" t="s">
        <v>8</v>
      </c>
      <c r="I20" s="1" t="s">
        <v>9</v>
      </c>
      <c r="J20" s="1" t="s">
        <v>10</v>
      </c>
    </row>
    <row r="21" spans="1:10" x14ac:dyDescent="0.3">
      <c r="A21" s="2">
        <v>6</v>
      </c>
      <c r="B21" s="3" t="s">
        <v>16</v>
      </c>
      <c r="C21" s="3">
        <v>350000</v>
      </c>
      <c r="D21" s="3">
        <v>20</v>
      </c>
      <c r="E21" s="3">
        <v>3</v>
      </c>
      <c r="F21" s="3" t="str">
        <f>RIGHT(B21,1)</f>
        <v>A</v>
      </c>
      <c r="G21" s="3">
        <f>VLOOKUP(F21,$B$16:$C$18,2,0)</f>
        <v>1000000</v>
      </c>
      <c r="H21" s="3">
        <f>(D21+E21*2)*C21+G21</f>
        <v>10100000</v>
      </c>
      <c r="I21" s="3">
        <f>IF(H21&gt;=6000000,(H21-6000000)*10%,0)</f>
        <v>410000</v>
      </c>
      <c r="J21" s="3">
        <f>ROUND(H21-I21,-3)</f>
        <v>9690000</v>
      </c>
    </row>
    <row r="22" spans="1:10" hidden="1" x14ac:dyDescent="0.3">
      <c r="A22" s="2">
        <v>1</v>
      </c>
      <c r="B22" s="3" t="s">
        <v>11</v>
      </c>
      <c r="C22" s="3">
        <v>200000</v>
      </c>
      <c r="D22" s="3">
        <v>20</v>
      </c>
      <c r="E22" s="3">
        <v>4</v>
      </c>
      <c r="F22" s="3" t="str">
        <f>RIGHT(B22,1)</f>
        <v>B</v>
      </c>
      <c r="G22" s="3">
        <f>VLOOKUP(F22,$B$16:$C$18,2,0)</f>
        <v>500000</v>
      </c>
      <c r="H22" s="3">
        <f>(D22+E22*2)*C22+G22</f>
        <v>6100000</v>
      </c>
      <c r="I22" s="3">
        <f>IF(H22&gt;=6000000,(H22-6000000)*10%,0)</f>
        <v>10000</v>
      </c>
      <c r="J22" s="3">
        <f>ROUND(H22-I22,-3)</f>
        <v>6090000</v>
      </c>
    </row>
    <row r="23" spans="1:10" hidden="1" x14ac:dyDescent="0.3">
      <c r="A23" s="2">
        <v>4</v>
      </c>
      <c r="B23" s="3" t="s">
        <v>14</v>
      </c>
      <c r="C23" s="3">
        <v>300000</v>
      </c>
      <c r="D23" s="3">
        <v>20</v>
      </c>
      <c r="E23" s="3">
        <v>2</v>
      </c>
      <c r="F23" s="3" t="str">
        <f>RIGHT(B23,1)</f>
        <v>C</v>
      </c>
      <c r="G23" s="3">
        <f>VLOOKUP(F23,$B$16:$C$18,2,0)</f>
        <v>0</v>
      </c>
      <c r="H23" s="3">
        <f>(D23+E23*2)*C23+G23</f>
        <v>7200000</v>
      </c>
      <c r="I23" s="3">
        <f>IF(H23&gt;=6000000,(H23-6000000)*10%,0)</f>
        <v>120000</v>
      </c>
      <c r="J23" s="3">
        <f>ROUND(H23-I23,-3)</f>
        <v>7080000</v>
      </c>
    </row>
    <row r="24" spans="1:10" x14ac:dyDescent="0.3">
      <c r="A24" s="2">
        <v>2</v>
      </c>
      <c r="B24" s="3" t="s">
        <v>12</v>
      </c>
      <c r="C24" s="3">
        <v>250000</v>
      </c>
      <c r="D24" s="3">
        <v>20</v>
      </c>
      <c r="E24" s="3">
        <v>0</v>
      </c>
      <c r="F24" s="3" t="str">
        <f>RIGHT(B24,1)</f>
        <v>A</v>
      </c>
      <c r="G24" s="3">
        <f>VLOOKUP(F24,$B$16:$C$18,2,0)</f>
        <v>1000000</v>
      </c>
      <c r="H24" s="3">
        <f>(D24+E24*2)*C24+G24</f>
        <v>6000000</v>
      </c>
      <c r="I24" s="3">
        <f>IF(H24&gt;=6000000,(H24-6000000)*10%,0)</f>
        <v>0</v>
      </c>
      <c r="J24" s="3">
        <f>ROUND(H24-I24,-3)</f>
        <v>6000000</v>
      </c>
    </row>
    <row r="25" spans="1:10" hidden="1" x14ac:dyDescent="0.3">
      <c r="A25" s="2">
        <v>5</v>
      </c>
      <c r="B25" s="3" t="s">
        <v>15</v>
      </c>
      <c r="C25" s="3">
        <v>325000</v>
      </c>
      <c r="D25" s="3">
        <v>20</v>
      </c>
      <c r="E25" s="3">
        <v>0</v>
      </c>
      <c r="F25" s="3" t="str">
        <f>RIGHT(B25,1)</f>
        <v>B</v>
      </c>
      <c r="G25" s="3">
        <f>VLOOKUP(F25,$B$16:$C$18,2,0)</f>
        <v>500000</v>
      </c>
      <c r="H25" s="3">
        <f>(D25+E25*2)*C25+G25</f>
        <v>7000000</v>
      </c>
      <c r="I25" s="3">
        <f>IF(H25&gt;=6000000,(H25-6000000)*10%,0)</f>
        <v>100000</v>
      </c>
      <c r="J25" s="3">
        <f>ROUND(H25-I25,-3)</f>
        <v>6900000</v>
      </c>
    </row>
    <row r="26" spans="1:10" hidden="1" x14ac:dyDescent="0.3">
      <c r="A26" s="2">
        <v>8</v>
      </c>
      <c r="B26" s="3" t="s">
        <v>18</v>
      </c>
      <c r="C26" s="3">
        <v>350000</v>
      </c>
      <c r="D26" s="3">
        <v>20</v>
      </c>
      <c r="E26" s="3">
        <v>2</v>
      </c>
      <c r="F26" s="3" t="str">
        <f>RIGHT(B26,1)</f>
        <v>C</v>
      </c>
      <c r="G26" s="3">
        <f>VLOOKUP(F26,$B$16:$C$18,2,0)</f>
        <v>0</v>
      </c>
      <c r="H26" s="3">
        <f>(D26+E26*2)*C26+G26</f>
        <v>8400000</v>
      </c>
      <c r="I26" s="3">
        <f>IF(H26&gt;=6000000,(H26-6000000)*10%,0)</f>
        <v>240000</v>
      </c>
      <c r="J26" s="3">
        <f>ROUND(H26-I26,-3)</f>
        <v>8160000</v>
      </c>
    </row>
    <row r="27" spans="1:10" x14ac:dyDescent="0.3">
      <c r="A27" s="2">
        <v>3</v>
      </c>
      <c r="B27" s="3" t="s">
        <v>13</v>
      </c>
      <c r="C27" s="3">
        <v>300000</v>
      </c>
      <c r="D27" s="3">
        <v>20</v>
      </c>
      <c r="E27" s="3">
        <v>1</v>
      </c>
      <c r="F27" s="3" t="str">
        <f>RIGHT(B27,1)</f>
        <v>A</v>
      </c>
      <c r="G27" s="3">
        <f>VLOOKUP(F27,$B$16:$C$18,2,0)</f>
        <v>1000000</v>
      </c>
      <c r="H27" s="3">
        <f>(D27+E27*2)*C27+G27</f>
        <v>7600000</v>
      </c>
      <c r="I27" s="3">
        <f>IF(H27&gt;=6000000,(H27-6000000)*10%,0)</f>
        <v>160000</v>
      </c>
      <c r="J27" s="3">
        <f>ROUND(H27-I27,-3)</f>
        <v>7440000</v>
      </c>
    </row>
    <row r="28" spans="1:10" hidden="1" x14ac:dyDescent="0.3">
      <c r="A28" s="2">
        <v>7</v>
      </c>
      <c r="B28" s="3" t="s">
        <v>17</v>
      </c>
      <c r="C28" s="3">
        <v>275000</v>
      </c>
      <c r="D28" s="3">
        <v>20</v>
      </c>
      <c r="E28" s="3">
        <v>0</v>
      </c>
      <c r="F28" s="3" t="str">
        <f>RIGHT(B28,1)</f>
        <v>B</v>
      </c>
      <c r="G28" s="3">
        <f>VLOOKUP(F28,$B$16:$C$18,2,0)</f>
        <v>500000</v>
      </c>
      <c r="H28" s="3">
        <f>(D28+E28*2)*C28+G28</f>
        <v>6000000</v>
      </c>
      <c r="I28" s="3">
        <f>IF(H28&gt;=6000000,(H28-6000000)*10%,0)</f>
        <v>0</v>
      </c>
      <c r="J28" s="3">
        <f>ROUND(H28-I28,-3)</f>
        <v>6000000</v>
      </c>
    </row>
  </sheetData>
  <autoFilter ref="A20:J28" xr:uid="{00000000-0001-0000-0000-000000000000}">
    <filterColumn colId="5">
      <filters>
        <filter val="A"/>
      </filters>
    </filterColumn>
  </autoFilter>
  <sortState xmlns:xlrd2="http://schemas.microsoft.com/office/spreadsheetml/2017/richdata2" ref="A4:J11">
    <sortCondition ref="B4:B11"/>
  </sortState>
  <mergeCells count="3">
    <mergeCell ref="A1:K1"/>
    <mergeCell ref="A12:G12"/>
    <mergeCell ref="B14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2023-05-10T07:01:57Z</dcterms:modified>
</cp:coreProperties>
</file>