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C TEST\Desktop\"/>
    </mc:Choice>
  </mc:AlternateContent>
  <bookViews>
    <workbookView xWindow="0" yWindow="0" windowWidth="20490" windowHeight="75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0" i="1" l="1"/>
  <c r="D55" i="1" s="1"/>
  <c r="D51" i="1"/>
  <c r="D52" i="1"/>
  <c r="D53" i="1"/>
  <c r="D54" i="1"/>
  <c r="D49" i="1"/>
  <c r="E49" i="1" s="1"/>
  <c r="C54" i="1"/>
  <c r="C53" i="1"/>
  <c r="C52" i="1"/>
  <c r="C51" i="1"/>
  <c r="E51" i="1" s="1"/>
  <c r="C50" i="1"/>
  <c r="C49" i="1"/>
  <c r="E42" i="1"/>
  <c r="E43" i="1"/>
  <c r="E44" i="1"/>
  <c r="E45" i="1"/>
  <c r="E46" i="1"/>
  <c r="E41" i="1"/>
  <c r="D38" i="1"/>
  <c r="E38" i="1"/>
  <c r="F38" i="1"/>
  <c r="C38" i="1"/>
  <c r="D37" i="1"/>
  <c r="E37" i="1"/>
  <c r="F37" i="1"/>
  <c r="C37" i="1"/>
  <c r="G34" i="1"/>
  <c r="G35" i="1"/>
  <c r="G36" i="1"/>
  <c r="G33" i="1"/>
  <c r="D30" i="1"/>
  <c r="E30" i="1"/>
  <c r="E25" i="1"/>
  <c r="E26" i="1"/>
  <c r="E27" i="1"/>
  <c r="E28" i="1"/>
  <c r="E29" i="1"/>
  <c r="C25" i="1"/>
  <c r="C26" i="1"/>
  <c r="C27" i="1"/>
  <c r="C28" i="1"/>
  <c r="C29" i="1"/>
  <c r="C24" i="1"/>
  <c r="E24" i="1" s="1"/>
  <c r="E14" i="1"/>
  <c r="D14" i="1"/>
  <c r="D15" i="1"/>
  <c r="D16" i="1"/>
  <c r="D13" i="1"/>
  <c r="C14" i="1"/>
  <c r="C15" i="1"/>
  <c r="C16" i="1"/>
  <c r="C13" i="1"/>
  <c r="E13" i="1" s="1"/>
  <c r="G2" i="1"/>
  <c r="F3" i="1"/>
  <c r="F2" i="1"/>
  <c r="E3" i="1"/>
  <c r="G3" i="1" s="1"/>
  <c r="E4" i="1"/>
  <c r="E5" i="1"/>
  <c r="E2" i="1"/>
  <c r="D3" i="1"/>
  <c r="D4" i="1"/>
  <c r="F4" i="1" s="1"/>
  <c r="D5" i="1"/>
  <c r="F5" i="1" s="1"/>
  <c r="D6" i="1"/>
  <c r="E6" i="1" s="1"/>
  <c r="D7" i="1"/>
  <c r="E7" i="1" s="1"/>
  <c r="D2" i="1"/>
  <c r="E52" i="1" l="1"/>
  <c r="E53" i="1"/>
  <c r="E54" i="1"/>
  <c r="C55" i="1"/>
  <c r="E50" i="1"/>
  <c r="E55" i="1" s="1"/>
  <c r="G5" i="1"/>
  <c r="G4" i="1"/>
  <c r="F7" i="1"/>
  <c r="G7" i="1" s="1"/>
  <c r="E16" i="1"/>
  <c r="F6" i="1"/>
  <c r="G6" i="1" s="1"/>
  <c r="E15" i="1"/>
  <c r="C30" i="1"/>
</calcChain>
</file>

<file path=xl/sharedStrings.xml><?xml version="1.0" encoding="utf-8"?>
<sst xmlns="http://schemas.openxmlformats.org/spreadsheetml/2006/main" count="82" uniqueCount="63">
  <si>
    <t>Tên</t>
  </si>
  <si>
    <t>Ngày đến</t>
  </si>
  <si>
    <t>Ngày đi</t>
  </si>
  <si>
    <t>Số ngày ở</t>
  </si>
  <si>
    <t>Số tuần ở</t>
  </si>
  <si>
    <t>Số ngày lẻ</t>
  </si>
  <si>
    <t>Tiền phải trả</t>
  </si>
  <si>
    <t>Hoa</t>
  </si>
  <si>
    <t>Mai</t>
  </si>
  <si>
    <t>Vi</t>
  </si>
  <si>
    <t>Hoàng</t>
  </si>
  <si>
    <t>Trúc</t>
  </si>
  <si>
    <t>Yến</t>
  </si>
  <si>
    <t>tiền ở tuần</t>
  </si>
  <si>
    <t>(USD)</t>
  </si>
  <si>
    <t>tiền ở ngày</t>
  </si>
  <si>
    <t>Đơn vị</t>
  </si>
  <si>
    <t>Số chai tiêu thụ</t>
  </si>
  <si>
    <t>Số két đầy</t>
  </si>
  <si>
    <t>Số chai lẻ</t>
  </si>
  <si>
    <t>Thành tiền</t>
  </si>
  <si>
    <t>Lớp TIN29</t>
  </si>
  <si>
    <t>Lớp TIN30</t>
  </si>
  <si>
    <t>Lớp TIN31</t>
  </si>
  <si>
    <t>Lớp TIN32</t>
  </si>
  <si>
    <t>Số tiền (đồng)</t>
  </si>
  <si>
    <t>Két nguyên</t>
  </si>
  <si>
    <t>Chai lẻ</t>
  </si>
  <si>
    <t>Hệ số lương</t>
  </si>
  <si>
    <t>Lương</t>
  </si>
  <si>
    <t>Phụ cấp</t>
  </si>
  <si>
    <t>MINH</t>
  </si>
  <si>
    <t>DANH</t>
  </si>
  <si>
    <t>LINH</t>
  </si>
  <si>
    <t>GIANG</t>
  </si>
  <si>
    <t>HANH</t>
  </si>
  <si>
    <t>PHONG</t>
  </si>
  <si>
    <t>LCB</t>
  </si>
  <si>
    <t>Tổng cộng</t>
  </si>
  <si>
    <t>HỌ</t>
  </si>
  <si>
    <t>TÊN</t>
  </si>
  <si>
    <t>VĂN</t>
  </si>
  <si>
    <t>TOÁN</t>
  </si>
  <si>
    <t>LÝ</t>
  </si>
  <si>
    <t>HÓA</t>
  </si>
  <si>
    <t>ĐTB</t>
  </si>
  <si>
    <t>Trần</t>
  </si>
  <si>
    <t>Lâm</t>
  </si>
  <si>
    <t>Khanh</t>
  </si>
  <si>
    <t>Minh</t>
  </si>
  <si>
    <t>Linh</t>
  </si>
  <si>
    <t>Lớn nhất</t>
  </si>
  <si>
    <t>Nhỏ nhất</t>
  </si>
  <si>
    <t>THCB</t>
  </si>
  <si>
    <t>LTC</t>
  </si>
  <si>
    <t>HĐH</t>
  </si>
  <si>
    <t>Đình Khải</t>
  </si>
  <si>
    <t>Đình Huấn</t>
  </si>
  <si>
    <t>Đình Thái</t>
  </si>
  <si>
    <t>Đình Văn</t>
  </si>
  <si>
    <t>Đình Long</t>
  </si>
  <si>
    <t>Đình Phong</t>
  </si>
  <si>
    <t>Thực lãnh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</si>
</sst>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3" borderId="1" xfId="0" applyFont="1" applyFill="1" applyBorder="1" applyAlignment="1">
      <alignment horizontal="center"/>
    </xf>
    <xf numFmtId="0" fontId="0" fillId="0" borderId="1" xfId="0" applyBorder="1"/>
    <xf numFmtId="14" fontId="0" fillId="0" borderId="1" xfId="0" applyNumberFormat="1" applyBorder="1"/>
    <xf numFmtId="0" fontId="1" fillId="0" borderId="1" xfId="0" applyFont="1" applyBorder="1"/>
    <xf numFmtId="0" fontId="3" fillId="0" borderId="1" xfId="0" applyFont="1" applyBorder="1"/>
    <xf numFmtId="0" fontId="3" fillId="2" borderId="1" xfId="0" applyFont="1" applyFill="1" applyBorder="1" applyAlignment="1">
      <alignment horizontal="center"/>
    </xf>
    <xf numFmtId="0" fontId="0" fillId="3" borderId="0" xfId="0" applyFill="1"/>
    <xf numFmtId="0" fontId="1" fillId="3" borderId="0" xfId="0" applyFont="1" applyFill="1" applyAlignment="1">
      <alignment horizontal="right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7" borderId="1" xfId="0" applyFont="1" applyFill="1" applyBorder="1"/>
    <xf numFmtId="0" fontId="1" fillId="7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"/>
  <sheetViews>
    <sheetView tabSelected="1" zoomScale="175" zoomScaleNormal="175" workbookViewId="0">
      <selection activeCell="F55" sqref="F55"/>
    </sheetView>
  </sheetViews>
  <sheetFormatPr defaultRowHeight="15" x14ac:dyDescent="0.25"/>
  <cols>
    <col min="1" max="1" width="11" bestFit="1" customWidth="1"/>
    <col min="2" max="2" width="17.140625" customWidth="1"/>
    <col min="3" max="3" width="18.85546875" customWidth="1"/>
    <col min="5" max="5" width="10.7109375" bestFit="1" customWidth="1"/>
    <col min="6" max="6" width="9.85546875" bestFit="1" customWidth="1"/>
    <col min="7" max="7" width="12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2" t="s">
        <v>7</v>
      </c>
      <c r="B2" s="3">
        <v>37391</v>
      </c>
      <c r="C2" s="3">
        <v>37401</v>
      </c>
      <c r="D2" s="2">
        <f>C2-B2</f>
        <v>10</v>
      </c>
      <c r="E2" s="2">
        <f>INT(D2/7)</f>
        <v>1</v>
      </c>
      <c r="F2" s="2">
        <f>MOD(D2,7)</f>
        <v>3</v>
      </c>
      <c r="G2" s="2">
        <f>E2*$F$9 + F2*$F$10</f>
        <v>800</v>
      </c>
    </row>
    <row r="3" spans="1:7" x14ac:dyDescent="0.25">
      <c r="A3" s="2" t="s">
        <v>8</v>
      </c>
      <c r="B3" s="3">
        <v>37392</v>
      </c>
      <c r="C3" s="3">
        <v>37413</v>
      </c>
      <c r="D3" s="2">
        <f t="shared" ref="D3:D7" si="0">C3-B3</f>
        <v>21</v>
      </c>
      <c r="E3" s="2">
        <f t="shared" ref="E3:E7" si="1">INT(D3/7)</f>
        <v>3</v>
      </c>
      <c r="F3" s="2">
        <f t="shared" ref="F3:F7" si="2">MOD(D3,7)</f>
        <v>0</v>
      </c>
      <c r="G3" s="2">
        <f t="shared" ref="G3:G7" si="3">E3*$F$9 + F3*$F$10</f>
        <v>1500</v>
      </c>
    </row>
    <row r="4" spans="1:7" x14ac:dyDescent="0.25">
      <c r="A4" s="2" t="s">
        <v>9</v>
      </c>
      <c r="B4" s="3">
        <v>37394</v>
      </c>
      <c r="C4" s="3">
        <v>37434</v>
      </c>
      <c r="D4" s="2">
        <f t="shared" si="0"/>
        <v>40</v>
      </c>
      <c r="E4" s="2">
        <f t="shared" si="1"/>
        <v>5</v>
      </c>
      <c r="F4" s="2">
        <f t="shared" si="2"/>
        <v>5</v>
      </c>
      <c r="G4" s="2">
        <f t="shared" si="3"/>
        <v>3000</v>
      </c>
    </row>
    <row r="5" spans="1:7" x14ac:dyDescent="0.25">
      <c r="A5" s="2" t="s">
        <v>10</v>
      </c>
      <c r="B5" s="3">
        <v>37396</v>
      </c>
      <c r="C5" s="3">
        <v>37420</v>
      </c>
      <c r="D5" s="2">
        <f t="shared" si="0"/>
        <v>24</v>
      </c>
      <c r="E5" s="2">
        <f t="shared" si="1"/>
        <v>3</v>
      </c>
      <c r="F5" s="2">
        <f t="shared" si="2"/>
        <v>3</v>
      </c>
      <c r="G5" s="2">
        <f t="shared" si="3"/>
        <v>1800</v>
      </c>
    </row>
    <row r="6" spans="1:7" x14ac:dyDescent="0.25">
      <c r="A6" s="2" t="s">
        <v>11</v>
      </c>
      <c r="B6" s="3">
        <v>37397</v>
      </c>
      <c r="C6" s="3">
        <v>37414</v>
      </c>
      <c r="D6" s="2">
        <f t="shared" si="0"/>
        <v>17</v>
      </c>
      <c r="E6" s="2">
        <f t="shared" si="1"/>
        <v>2</v>
      </c>
      <c r="F6" s="2">
        <f t="shared" si="2"/>
        <v>3</v>
      </c>
      <c r="G6" s="2">
        <f t="shared" si="3"/>
        <v>1300</v>
      </c>
    </row>
    <row r="7" spans="1:7" x14ac:dyDescent="0.25">
      <c r="A7" s="2" t="s">
        <v>12</v>
      </c>
      <c r="B7" s="3">
        <v>37399</v>
      </c>
      <c r="C7" s="3">
        <v>37422</v>
      </c>
      <c r="D7" s="2">
        <f t="shared" si="0"/>
        <v>23</v>
      </c>
      <c r="E7" s="2">
        <f t="shared" si="1"/>
        <v>3</v>
      </c>
      <c r="F7" s="2">
        <f t="shared" si="2"/>
        <v>2</v>
      </c>
      <c r="G7" s="2">
        <f t="shared" si="3"/>
        <v>1700</v>
      </c>
    </row>
    <row r="9" spans="1:7" x14ac:dyDescent="0.25">
      <c r="E9" s="5" t="s">
        <v>13</v>
      </c>
      <c r="F9" s="2">
        <v>500</v>
      </c>
      <c r="G9" s="2" t="s">
        <v>14</v>
      </c>
    </row>
    <row r="10" spans="1:7" x14ac:dyDescent="0.25">
      <c r="E10" s="5" t="s">
        <v>15</v>
      </c>
      <c r="F10" s="2">
        <v>100</v>
      </c>
      <c r="G10" s="2" t="s">
        <v>14</v>
      </c>
    </row>
    <row r="12" spans="1:7" x14ac:dyDescent="0.25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</row>
    <row r="13" spans="1:7" x14ac:dyDescent="0.25">
      <c r="A13" s="2" t="s">
        <v>21</v>
      </c>
      <c r="B13" s="2">
        <v>32</v>
      </c>
      <c r="C13" s="2">
        <f>INT(B13/24)</f>
        <v>1</v>
      </c>
      <c r="D13" s="2">
        <f>MOD(B13,24)</f>
        <v>8</v>
      </c>
      <c r="E13" s="2">
        <f>C13*$B$19+D13*$B$20</f>
        <v>157000</v>
      </c>
    </row>
    <row r="14" spans="1:7" x14ac:dyDescent="0.25">
      <c r="A14" s="2" t="s">
        <v>22</v>
      </c>
      <c r="B14" s="2">
        <v>60</v>
      </c>
      <c r="C14" s="2">
        <f t="shared" ref="C14:C16" si="4">INT(B14/24)</f>
        <v>2</v>
      </c>
      <c r="D14" s="2">
        <f t="shared" ref="D14:D16" si="5">MOD(B14,24)</f>
        <v>12</v>
      </c>
      <c r="E14" s="2">
        <f>C14*$B$19+D14*$B$20</f>
        <v>278000</v>
      </c>
    </row>
    <row r="15" spans="1:7" x14ac:dyDescent="0.25">
      <c r="A15" s="2" t="s">
        <v>23</v>
      </c>
      <c r="B15" s="2">
        <v>25</v>
      </c>
      <c r="C15" s="2">
        <f t="shared" si="4"/>
        <v>1</v>
      </c>
      <c r="D15" s="2">
        <f t="shared" si="5"/>
        <v>1</v>
      </c>
      <c r="E15" s="2">
        <f t="shared" ref="E15:E16" si="6">C15*$B$19+D15*$B$20</f>
        <v>94000</v>
      </c>
    </row>
    <row r="16" spans="1:7" x14ac:dyDescent="0.25">
      <c r="A16" s="2" t="s">
        <v>24</v>
      </c>
      <c r="B16" s="2">
        <v>80</v>
      </c>
      <c r="C16" s="2">
        <f t="shared" si="4"/>
        <v>3</v>
      </c>
      <c r="D16" s="2">
        <f t="shared" si="5"/>
        <v>8</v>
      </c>
      <c r="E16" s="2">
        <f t="shared" si="6"/>
        <v>327000</v>
      </c>
    </row>
    <row r="18" spans="1:7" x14ac:dyDescent="0.25">
      <c r="A18" s="13" t="s">
        <v>25</v>
      </c>
      <c r="B18" s="13"/>
    </row>
    <row r="19" spans="1:7" x14ac:dyDescent="0.25">
      <c r="A19" s="4" t="s">
        <v>26</v>
      </c>
      <c r="B19" s="2">
        <v>85000</v>
      </c>
    </row>
    <row r="20" spans="1:7" x14ac:dyDescent="0.25">
      <c r="A20" s="4" t="s">
        <v>27</v>
      </c>
      <c r="B20" s="2">
        <v>9000</v>
      </c>
    </row>
    <row r="22" spans="1:7" x14ac:dyDescent="0.25">
      <c r="C22" t="s">
        <v>37</v>
      </c>
      <c r="D22">
        <v>350000</v>
      </c>
    </row>
    <row r="23" spans="1:7" x14ac:dyDescent="0.25">
      <c r="A23" s="9" t="s">
        <v>0</v>
      </c>
      <c r="B23" s="9" t="s">
        <v>28</v>
      </c>
      <c r="C23" s="9" t="s">
        <v>29</v>
      </c>
      <c r="D23" s="9" t="s">
        <v>30</v>
      </c>
      <c r="E23" s="9" t="s">
        <v>20</v>
      </c>
    </row>
    <row r="24" spans="1:7" x14ac:dyDescent="0.25">
      <c r="A24" s="2" t="s">
        <v>31</v>
      </c>
      <c r="B24" s="2">
        <v>2.35</v>
      </c>
      <c r="C24" s="2">
        <f>B24*$D$22</f>
        <v>822500</v>
      </c>
      <c r="D24" s="2">
        <v>100000</v>
      </c>
      <c r="E24" s="2">
        <f>SUM(C24,D24)</f>
        <v>922500</v>
      </c>
    </row>
    <row r="25" spans="1:7" x14ac:dyDescent="0.25">
      <c r="A25" s="2" t="s">
        <v>32</v>
      </c>
      <c r="B25" s="2">
        <v>2.5</v>
      </c>
      <c r="C25" s="2">
        <f t="shared" ref="C25:C29" si="7">B25*$D$22</f>
        <v>875000</v>
      </c>
      <c r="D25" s="2">
        <v>100000</v>
      </c>
      <c r="E25" s="2">
        <f t="shared" ref="E25:E29" si="8">SUM(C25,D25)</f>
        <v>975000</v>
      </c>
    </row>
    <row r="26" spans="1:7" x14ac:dyDescent="0.25">
      <c r="A26" s="2" t="s">
        <v>33</v>
      </c>
      <c r="B26" s="2">
        <v>2.9</v>
      </c>
      <c r="C26" s="2">
        <f t="shared" si="7"/>
        <v>1015000</v>
      </c>
      <c r="D26" s="2">
        <v>100000</v>
      </c>
      <c r="E26" s="2">
        <f t="shared" si="8"/>
        <v>1115000</v>
      </c>
    </row>
    <row r="27" spans="1:7" x14ac:dyDescent="0.25">
      <c r="A27" s="2" t="s">
        <v>34</v>
      </c>
      <c r="B27" s="2">
        <v>3.1</v>
      </c>
      <c r="C27" s="2">
        <f t="shared" si="7"/>
        <v>1085000</v>
      </c>
      <c r="D27" s="2">
        <v>100000</v>
      </c>
      <c r="E27" s="2">
        <f t="shared" si="8"/>
        <v>1185000</v>
      </c>
    </row>
    <row r="28" spans="1:7" x14ac:dyDescent="0.25">
      <c r="A28" s="2" t="s">
        <v>35</v>
      </c>
      <c r="B28" s="2">
        <v>3.3</v>
      </c>
      <c r="C28" s="2">
        <f t="shared" si="7"/>
        <v>1155000</v>
      </c>
      <c r="D28" s="2">
        <v>100000</v>
      </c>
      <c r="E28" s="2">
        <f t="shared" si="8"/>
        <v>1255000</v>
      </c>
    </row>
    <row r="29" spans="1:7" x14ac:dyDescent="0.25">
      <c r="A29" s="2" t="s">
        <v>36</v>
      </c>
      <c r="B29" s="2">
        <v>3.9</v>
      </c>
      <c r="C29" s="2">
        <f t="shared" si="7"/>
        <v>1365000</v>
      </c>
      <c r="D29" s="2">
        <v>100000</v>
      </c>
      <c r="E29" s="2">
        <f t="shared" si="8"/>
        <v>1465000</v>
      </c>
    </row>
    <row r="30" spans="1:7" x14ac:dyDescent="0.25">
      <c r="A30" s="7"/>
      <c r="B30" s="8" t="s">
        <v>38</v>
      </c>
      <c r="C30" s="7">
        <f>SUM(C24:C29)</f>
        <v>6317500</v>
      </c>
      <c r="D30" s="7">
        <f t="shared" ref="D30:E30" si="9">SUM(D24:D29)</f>
        <v>600000</v>
      </c>
      <c r="E30" s="7">
        <f t="shared" si="9"/>
        <v>6917500</v>
      </c>
    </row>
    <row r="32" spans="1:7" x14ac:dyDescent="0.25">
      <c r="A32" s="10" t="s">
        <v>39</v>
      </c>
      <c r="B32" s="10" t="s">
        <v>40</v>
      </c>
      <c r="C32" s="10" t="s">
        <v>41</v>
      </c>
      <c r="D32" s="10" t="s">
        <v>42</v>
      </c>
      <c r="E32" s="10" t="s">
        <v>43</v>
      </c>
      <c r="F32" s="10" t="s">
        <v>44</v>
      </c>
      <c r="G32" s="10" t="s">
        <v>45</v>
      </c>
    </row>
    <row r="33" spans="1:7" x14ac:dyDescent="0.25">
      <c r="A33" s="2" t="s">
        <v>8</v>
      </c>
      <c r="B33" s="2" t="s">
        <v>7</v>
      </c>
      <c r="C33" s="2">
        <v>4</v>
      </c>
      <c r="D33" s="2">
        <v>7</v>
      </c>
      <c r="E33" s="2">
        <v>7</v>
      </c>
      <c r="F33" s="2">
        <v>6</v>
      </c>
      <c r="G33" s="2">
        <f>ROUND(AVERAGE(C33:F33),0)</f>
        <v>6</v>
      </c>
    </row>
    <row r="34" spans="1:7" x14ac:dyDescent="0.25">
      <c r="A34" s="2" t="s">
        <v>46</v>
      </c>
      <c r="B34" s="2" t="s">
        <v>48</v>
      </c>
      <c r="C34" s="2">
        <v>6</v>
      </c>
      <c r="D34" s="2">
        <v>7</v>
      </c>
      <c r="E34" s="2">
        <v>9</v>
      </c>
      <c r="F34" s="2">
        <v>5</v>
      </c>
      <c r="G34" s="2">
        <f t="shared" ref="G34:G36" si="10">ROUND(AVERAGE(C34:F34),0)</f>
        <v>7</v>
      </c>
    </row>
    <row r="35" spans="1:7" x14ac:dyDescent="0.25">
      <c r="A35" s="2" t="s">
        <v>29</v>
      </c>
      <c r="B35" s="2" t="s">
        <v>49</v>
      </c>
      <c r="C35" s="2">
        <v>9</v>
      </c>
      <c r="D35" s="2">
        <v>7</v>
      </c>
      <c r="E35" s="2">
        <v>8</v>
      </c>
      <c r="F35" s="2">
        <v>9</v>
      </c>
      <c r="G35" s="2">
        <f t="shared" si="10"/>
        <v>8</v>
      </c>
    </row>
    <row r="36" spans="1:7" x14ac:dyDescent="0.25">
      <c r="A36" s="2" t="s">
        <v>47</v>
      </c>
      <c r="B36" s="2" t="s">
        <v>50</v>
      </c>
      <c r="C36" s="2">
        <v>5</v>
      </c>
      <c r="D36" s="2">
        <v>9</v>
      </c>
      <c r="E36" s="2">
        <v>8</v>
      </c>
      <c r="F36" s="2">
        <v>8</v>
      </c>
      <c r="G36" s="2">
        <f t="shared" si="10"/>
        <v>8</v>
      </c>
    </row>
    <row r="37" spans="1:7" x14ac:dyDescent="0.25">
      <c r="B37" s="11" t="s">
        <v>51</v>
      </c>
      <c r="C37" s="2">
        <f>MAX(C33:C36)</f>
        <v>9</v>
      </c>
      <c r="D37" s="2">
        <f t="shared" ref="D37:F37" si="11">MAX(D33:D36)</f>
        <v>9</v>
      </c>
      <c r="E37" s="2">
        <f t="shared" si="11"/>
        <v>9</v>
      </c>
      <c r="F37" s="2">
        <f t="shared" si="11"/>
        <v>9</v>
      </c>
    </row>
    <row r="38" spans="1:7" x14ac:dyDescent="0.25">
      <c r="B38" s="11" t="s">
        <v>52</v>
      </c>
      <c r="C38" s="2">
        <f>MIN(C33:C37)</f>
        <v>4</v>
      </c>
      <c r="D38" s="2">
        <f t="shared" ref="D38:F38" si="12">MIN(D33:D37)</f>
        <v>7</v>
      </c>
      <c r="E38" s="2">
        <f t="shared" si="12"/>
        <v>7</v>
      </c>
      <c r="F38" s="2">
        <f t="shared" si="12"/>
        <v>5</v>
      </c>
    </row>
    <row r="40" spans="1:7" x14ac:dyDescent="0.25">
      <c r="A40" s="12" t="s">
        <v>0</v>
      </c>
      <c r="B40" s="12" t="s">
        <v>53</v>
      </c>
      <c r="C40" s="12" t="s">
        <v>54</v>
      </c>
      <c r="D40" s="12" t="s">
        <v>55</v>
      </c>
      <c r="E40" s="12" t="s">
        <v>45</v>
      </c>
    </row>
    <row r="41" spans="1:7" x14ac:dyDescent="0.25">
      <c r="A41" s="2" t="s">
        <v>56</v>
      </c>
      <c r="B41" s="2">
        <v>4</v>
      </c>
      <c r="C41" s="2">
        <v>7</v>
      </c>
      <c r="D41" s="2">
        <v>7</v>
      </c>
      <c r="E41" s="2">
        <f>ROUND(AVERAGE(B41:D41),1)</f>
        <v>6</v>
      </c>
    </row>
    <row r="42" spans="1:7" x14ac:dyDescent="0.25">
      <c r="A42" s="2" t="s">
        <v>57</v>
      </c>
      <c r="B42" s="2">
        <v>6</v>
      </c>
      <c r="C42" s="2">
        <v>7</v>
      </c>
      <c r="D42" s="2">
        <v>9</v>
      </c>
      <c r="E42" s="2">
        <f t="shared" ref="E42:E46" si="13">ROUND(AVERAGE(B42:D42),1)</f>
        <v>7.3</v>
      </c>
    </row>
    <row r="43" spans="1:7" x14ac:dyDescent="0.25">
      <c r="A43" s="2" t="s">
        <v>58</v>
      </c>
      <c r="B43" s="2">
        <v>9</v>
      </c>
      <c r="C43" s="2">
        <v>7</v>
      </c>
      <c r="D43" s="2">
        <v>8</v>
      </c>
      <c r="E43" s="2">
        <f t="shared" si="13"/>
        <v>8</v>
      </c>
    </row>
    <row r="44" spans="1:7" x14ac:dyDescent="0.25">
      <c r="A44" s="2" t="s">
        <v>59</v>
      </c>
      <c r="B44" s="2">
        <v>5</v>
      </c>
      <c r="C44" s="2">
        <v>9</v>
      </c>
      <c r="D44" s="2">
        <v>8</v>
      </c>
      <c r="E44" s="2">
        <f t="shared" si="13"/>
        <v>7.3</v>
      </c>
    </row>
    <row r="45" spans="1:7" x14ac:dyDescent="0.25">
      <c r="A45" s="2" t="s">
        <v>60</v>
      </c>
      <c r="B45" s="2">
        <v>4</v>
      </c>
      <c r="C45" s="2">
        <v>4</v>
      </c>
      <c r="D45" s="2">
        <v>7</v>
      </c>
      <c r="E45" s="2">
        <f t="shared" si="13"/>
        <v>5</v>
      </c>
    </row>
    <row r="46" spans="1:7" x14ac:dyDescent="0.25">
      <c r="A46" s="2" t="s">
        <v>61</v>
      </c>
      <c r="B46" s="2">
        <v>5</v>
      </c>
      <c r="C46" s="2">
        <v>3</v>
      </c>
      <c r="D46" s="2">
        <v>5</v>
      </c>
      <c r="E46" s="2">
        <f t="shared" si="13"/>
        <v>4.3</v>
      </c>
    </row>
    <row r="48" spans="1:7" x14ac:dyDescent="0.25">
      <c r="A48" s="9" t="s">
        <v>0</v>
      </c>
      <c r="B48" s="9" t="s">
        <v>28</v>
      </c>
      <c r="C48" s="9" t="s">
        <v>29</v>
      </c>
      <c r="D48" s="9" t="s">
        <v>30</v>
      </c>
      <c r="E48" s="9" t="s">
        <v>62</v>
      </c>
    </row>
    <row r="49" spans="1:5" x14ac:dyDescent="0.25">
      <c r="A49" s="2" t="s">
        <v>31</v>
      </c>
      <c r="B49" s="2">
        <v>2.35</v>
      </c>
      <c r="C49" s="2">
        <f>B49*$D$22</f>
        <v>822500</v>
      </c>
      <c r="D49" s="2">
        <f>C49*(10/100)</f>
        <v>82250</v>
      </c>
      <c r="E49" s="2">
        <f>SUM(C49,D49)</f>
        <v>904750</v>
      </c>
    </row>
    <row r="50" spans="1:5" x14ac:dyDescent="0.25">
      <c r="A50" s="2" t="s">
        <v>32</v>
      </c>
      <c r="B50" s="2">
        <v>3.2</v>
      </c>
      <c r="C50" s="2">
        <f t="shared" ref="C50:C54" si="14">B50*$D$22</f>
        <v>1120000</v>
      </c>
      <c r="D50" s="2">
        <f t="shared" ref="D50:D54" si="15">C50*(10/100)</f>
        <v>112000</v>
      </c>
      <c r="E50" s="2">
        <f t="shared" ref="E50:E54" si="16">SUM(C50,D50)</f>
        <v>1232000</v>
      </c>
    </row>
    <row r="51" spans="1:5" x14ac:dyDescent="0.25">
      <c r="A51" s="2" t="s">
        <v>33</v>
      </c>
      <c r="B51" s="2">
        <v>3.5</v>
      </c>
      <c r="C51" s="2">
        <f t="shared" si="14"/>
        <v>1225000</v>
      </c>
      <c r="D51" s="2">
        <f t="shared" si="15"/>
        <v>122500</v>
      </c>
      <c r="E51" s="2">
        <f t="shared" si="16"/>
        <v>1347500</v>
      </c>
    </row>
    <row r="52" spans="1:5" x14ac:dyDescent="0.25">
      <c r="A52" s="2" t="s">
        <v>34</v>
      </c>
      <c r="B52" s="2">
        <v>3.39</v>
      </c>
      <c r="C52" s="2">
        <f t="shared" si="14"/>
        <v>1186500</v>
      </c>
      <c r="D52" s="2">
        <f t="shared" si="15"/>
        <v>118650</v>
      </c>
      <c r="E52" s="2">
        <f t="shared" si="16"/>
        <v>1305150</v>
      </c>
    </row>
    <row r="53" spans="1:5" x14ac:dyDescent="0.25">
      <c r="A53" s="2" t="s">
        <v>35</v>
      </c>
      <c r="B53" s="2">
        <v>2.8</v>
      </c>
      <c r="C53" s="2">
        <f t="shared" si="14"/>
        <v>979999.99999999988</v>
      </c>
      <c r="D53" s="2">
        <f t="shared" si="15"/>
        <v>98000</v>
      </c>
      <c r="E53" s="2">
        <f t="shared" si="16"/>
        <v>1078000</v>
      </c>
    </row>
    <row r="54" spans="1:5" x14ac:dyDescent="0.25">
      <c r="A54" s="2" t="s">
        <v>36</v>
      </c>
      <c r="B54" s="2">
        <v>2.6</v>
      </c>
      <c r="C54" s="2">
        <f t="shared" si="14"/>
        <v>910000</v>
      </c>
      <c r="D54" s="2">
        <f t="shared" si="15"/>
        <v>91000</v>
      </c>
      <c r="E54" s="2">
        <f t="shared" si="16"/>
        <v>1001000</v>
      </c>
    </row>
    <row r="55" spans="1:5" x14ac:dyDescent="0.25">
      <c r="A55" s="7"/>
      <c r="B55" s="8" t="s">
        <v>38</v>
      </c>
      <c r="C55" s="7">
        <f>SUM(C49:C54)</f>
        <v>6244000</v>
      </c>
      <c r="D55" s="7">
        <f t="shared" ref="D55" si="17">SUM(D49:D54)</f>
        <v>624400</v>
      </c>
      <c r="E55" s="7">
        <f t="shared" ref="E55" si="18">SUM(E49:E54)</f>
        <v>6868400</v>
      </c>
    </row>
  </sheetData>
  <mergeCells count="1">
    <mergeCell ref="A18:B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 TEST</dc:creator>
  <cp:lastModifiedBy>PC TEST</cp:lastModifiedBy>
  <dcterms:created xsi:type="dcterms:W3CDTF">2023-03-14T03:37:45Z</dcterms:created>
  <dcterms:modified xsi:type="dcterms:W3CDTF">2023-03-14T04:41:04Z</dcterms:modified>
</cp:coreProperties>
</file>