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llege\NEED\Courses\Tech. English\Final term\"/>
    </mc:Choice>
  </mc:AlternateContent>
  <xr:revisionPtr revIDLastSave="0" documentId="13_ncr:1_{BB0B1EA7-8D94-432C-881C-5ED635F0B81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Q14" i="1"/>
  <c r="Q19" i="1" s="1"/>
  <c r="AE7" i="1"/>
  <c r="S16" i="1"/>
  <c r="S15" i="1"/>
  <c r="S20" i="1" s="1"/>
  <c r="S14" i="1"/>
  <c r="R16" i="1"/>
  <c r="R21" i="1" s="1"/>
  <c r="R15" i="1"/>
  <c r="R14" i="1"/>
  <c r="Q16" i="1"/>
  <c r="Q21" i="1" s="1"/>
  <c r="Q15" i="1"/>
  <c r="Q20" i="1" s="1"/>
  <c r="S11" i="1"/>
  <c r="S21" i="1" s="1"/>
  <c r="S10" i="1"/>
  <c r="S9" i="1"/>
  <c r="R11" i="1"/>
  <c r="R10" i="1"/>
  <c r="R9" i="1"/>
  <c r="Q11" i="1"/>
  <c r="Q10" i="1"/>
  <c r="Q9" i="1"/>
  <c r="W17" i="1"/>
  <c r="W16" i="1"/>
  <c r="W15" i="1"/>
  <c r="W14" i="1"/>
  <c r="V17" i="1"/>
  <c r="V16" i="1"/>
  <c r="V15" i="1"/>
  <c r="V14" i="1"/>
  <c r="W12" i="1"/>
  <c r="W11" i="1"/>
  <c r="W10" i="1"/>
  <c r="W9" i="1"/>
  <c r="V12" i="1"/>
  <c r="V11" i="1"/>
  <c r="V10" i="1"/>
  <c r="V9" i="1"/>
  <c r="W7" i="1"/>
  <c r="W6" i="1"/>
  <c r="W5" i="1"/>
  <c r="W4" i="1"/>
  <c r="V7" i="1"/>
  <c r="V6" i="1"/>
  <c r="V5" i="1"/>
  <c r="V4" i="1"/>
  <c r="AE5" i="1"/>
  <c r="R20" i="1"/>
  <c r="R19" i="1"/>
  <c r="Q5" i="1"/>
  <c r="M3" i="1"/>
  <c r="M4" i="1"/>
  <c r="M5" i="1"/>
  <c r="M6" i="1"/>
  <c r="M7" i="1"/>
  <c r="S6" i="1" s="1"/>
  <c r="M8" i="1"/>
  <c r="M9" i="1"/>
  <c r="M10" i="1"/>
  <c r="S5" i="1" s="1"/>
  <c r="M11" i="1"/>
  <c r="M12" i="1"/>
  <c r="S4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R5" i="1"/>
  <c r="R4" i="1"/>
  <c r="Q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S19" i="1" l="1"/>
  <c r="Q6" i="1"/>
  <c r="R6" i="1"/>
</calcChain>
</file>

<file path=xl/sharedStrings.xml><?xml version="1.0" encoding="utf-8"?>
<sst xmlns="http://schemas.openxmlformats.org/spreadsheetml/2006/main" count="122" uniqueCount="68">
  <si>
    <t>Listening</t>
  </si>
  <si>
    <t>Reading</t>
  </si>
  <si>
    <t>Writing</t>
  </si>
  <si>
    <t>Speaking</t>
  </si>
  <si>
    <t>Overall</t>
  </si>
  <si>
    <t>Brazil</t>
  </si>
  <si>
    <t>Canada</t>
  </si>
  <si>
    <t>China (People's Republic of)</t>
  </si>
  <si>
    <t>Colombia</t>
  </si>
  <si>
    <t>Egypt</t>
  </si>
  <si>
    <t>France</t>
  </si>
  <si>
    <t>Germany</t>
  </si>
  <si>
    <t>Greece</t>
  </si>
  <si>
    <t>Hong Kong</t>
  </si>
  <si>
    <t>India</t>
  </si>
  <si>
    <t>Indonesia</t>
  </si>
  <si>
    <t>Iran, Islamic Republic of</t>
  </si>
  <si>
    <t>Iraq</t>
  </si>
  <si>
    <t>Italy</t>
  </si>
  <si>
    <t>Japan</t>
  </si>
  <si>
    <t>Jordan</t>
  </si>
  <si>
    <t>Kazakhstan</t>
  </si>
  <si>
    <t>Korea, Republic of</t>
  </si>
  <si>
    <t>Kuwait</t>
  </si>
  <si>
    <t>Malaysia</t>
  </si>
  <si>
    <t>Mexico</t>
  </si>
  <si>
    <t>Nigeria</t>
  </si>
  <si>
    <t>Oman</t>
  </si>
  <si>
    <t>Pakistan</t>
  </si>
  <si>
    <t>Philippines</t>
  </si>
  <si>
    <t>Romania</t>
  </si>
  <si>
    <t>Russian Federation</t>
  </si>
  <si>
    <t>Saudi Arabia</t>
  </si>
  <si>
    <t>Spain</t>
  </si>
  <si>
    <t>Taiwan, China</t>
  </si>
  <si>
    <t>Thailand</t>
  </si>
  <si>
    <t>Turkey</t>
  </si>
  <si>
    <t>Ukraine</t>
  </si>
  <si>
    <t>United Arab Emirates</t>
  </si>
  <si>
    <t>Vietnam</t>
  </si>
  <si>
    <t>Laptop/Desktop</t>
    <phoneticPr fontId="1" type="noConversion"/>
  </si>
  <si>
    <t>Mobile</t>
    <phoneticPr fontId="1" type="noConversion"/>
  </si>
  <si>
    <t>Total</t>
    <phoneticPr fontId="1" type="noConversion"/>
  </si>
  <si>
    <t>FREE</t>
    <phoneticPr fontId="1" type="noConversion"/>
  </si>
  <si>
    <t>Freedoms</t>
    <phoneticPr fontId="1" type="noConversion"/>
  </si>
  <si>
    <t>NOT FREE</t>
    <phoneticPr fontId="1" type="noConversion"/>
  </si>
  <si>
    <t>PARTLY FREE</t>
    <phoneticPr fontId="1" type="noConversion"/>
  </si>
  <si>
    <t>Free nums</t>
    <phoneticPr fontId="1" type="noConversion"/>
  </si>
  <si>
    <t>R-Values</t>
    <phoneticPr fontId="1" type="noConversion"/>
  </si>
  <si>
    <t>Grades</t>
    <phoneticPr fontId="1" type="noConversion"/>
  </si>
  <si>
    <t>Times</t>
    <phoneticPr fontId="1" type="noConversion"/>
  </si>
  <si>
    <t>Frees</t>
    <phoneticPr fontId="1" type="noConversion"/>
  </si>
  <si>
    <t>For Partly Free</t>
    <phoneticPr fontId="1" type="noConversion"/>
  </si>
  <si>
    <t>T-Values</t>
    <phoneticPr fontId="1" type="noConversion"/>
  </si>
  <si>
    <t>P-Values</t>
    <phoneticPr fontId="1" type="noConversion"/>
  </si>
  <si>
    <t>Sig.</t>
    <phoneticPr fontId="1" type="noConversion"/>
  </si>
  <si>
    <t>R</t>
    <phoneticPr fontId="1" type="noConversion"/>
  </si>
  <si>
    <t>T</t>
    <phoneticPr fontId="1" type="noConversion"/>
  </si>
  <si>
    <t>P</t>
    <phoneticPr fontId="1" type="noConversion"/>
  </si>
  <si>
    <t>For differ Grades</t>
    <phoneticPr fontId="1" type="noConversion"/>
  </si>
  <si>
    <t>Lis</t>
    <phoneticPr fontId="1" type="noConversion"/>
  </si>
  <si>
    <t>Read</t>
    <phoneticPr fontId="1" type="noConversion"/>
  </si>
  <si>
    <t>Wri</t>
    <phoneticPr fontId="1" type="noConversion"/>
  </si>
  <si>
    <t>Speak</t>
    <phoneticPr fontId="1" type="noConversion"/>
  </si>
  <si>
    <t>Time</t>
    <phoneticPr fontId="1" type="noConversion"/>
  </si>
  <si>
    <t>T-values</t>
    <phoneticPr fontId="1" type="noConversion"/>
  </si>
  <si>
    <t>P-values</t>
    <phoneticPr fontId="1" type="noConversion"/>
  </si>
  <si>
    <t>SIGNIFICANT!!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</si>
</sst>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Grades v.s. Internet Usage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(工作表1!$F$2,工作表1!$F$3,工作表1!$F$7,工作表1!$F$8,工作表1!$F$9,工作表1!$F$11,工作表1!$F$15,工作表1!$F$16,工作表1!$F$19,工作表1!$F$27,工作表1!$F$30,工作表1!$F$31)</c:f>
              <c:numCache>
                <c:formatCode>General</c:formatCode>
                <c:ptCount val="12"/>
                <c:pt idx="0">
                  <c:v>6.65</c:v>
                </c:pt>
                <c:pt idx="1">
                  <c:v>6.86</c:v>
                </c:pt>
                <c:pt idx="2">
                  <c:v>6.71</c:v>
                </c:pt>
                <c:pt idx="3">
                  <c:v>7.37</c:v>
                </c:pt>
                <c:pt idx="4">
                  <c:v>6.97</c:v>
                </c:pt>
                <c:pt idx="5">
                  <c:v>6.04</c:v>
                </c:pt>
                <c:pt idx="6">
                  <c:v>6.7</c:v>
                </c:pt>
                <c:pt idx="7">
                  <c:v>5.81</c:v>
                </c:pt>
                <c:pt idx="8">
                  <c:v>5.97</c:v>
                </c:pt>
                <c:pt idx="9">
                  <c:v>6.77</c:v>
                </c:pt>
                <c:pt idx="10">
                  <c:v>6.81</c:v>
                </c:pt>
                <c:pt idx="11">
                  <c:v>6.08</c:v>
                </c:pt>
              </c:numCache>
            </c:numRef>
          </c:xVal>
          <c:yVal>
            <c:numRef>
              <c:f>(工作表1!$J$2,工作表1!$J$3,工作表1!$J$7,工作表1!$J$8,工作表1!$J$9,工作表1!$J$11,工作表1!$J$15,工作表1!$J$16,工作表1!$J$19,工作表1!$J$27,工作表1!$J$30,工作表1!$J$31)</c:f>
              <c:numCache>
                <c:formatCode>General</c:formatCode>
                <c:ptCount val="12"/>
                <c:pt idx="0">
                  <c:v>8.52</c:v>
                </c:pt>
                <c:pt idx="1">
                  <c:v>4.71</c:v>
                </c:pt>
                <c:pt idx="2">
                  <c:v>4.21</c:v>
                </c:pt>
                <c:pt idx="3">
                  <c:v>4.51</c:v>
                </c:pt>
                <c:pt idx="4">
                  <c:v>4.7300000000000004</c:v>
                </c:pt>
                <c:pt idx="5">
                  <c:v>5.75</c:v>
                </c:pt>
                <c:pt idx="6">
                  <c:v>4.7300000000000004</c:v>
                </c:pt>
                <c:pt idx="7">
                  <c:v>3.6199999999999997</c:v>
                </c:pt>
                <c:pt idx="8">
                  <c:v>3.6100000000000003</c:v>
                </c:pt>
                <c:pt idx="9">
                  <c:v>4.76</c:v>
                </c:pt>
                <c:pt idx="10">
                  <c:v>4.71</c:v>
                </c:pt>
                <c:pt idx="11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9-47B9-A3D7-EF68DECCF44F}"/>
            </c:ext>
          </c:extLst>
        </c:ser>
        <c:ser>
          <c:idx val="1"/>
          <c:order val="1"/>
          <c:tx>
            <c:v>PARTLY FREE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(工作表1!$F$5,工作表1!$F$10,工作表1!$F$12,工作表1!$F$17,工作表1!$F$20,工作表1!$F$21,工作表1!$F$22,工作表1!$F$23,工作表1!$F$25,工作表1!$F$26,工作表1!$F$33,工作表1!$F$34)</c:f>
              <c:numCache>
                <c:formatCode>General</c:formatCode>
                <c:ptCount val="12"/>
                <c:pt idx="0">
                  <c:v>6.4</c:v>
                </c:pt>
                <c:pt idx="1">
                  <c:v>6.53</c:v>
                </c:pt>
                <c:pt idx="2">
                  <c:v>6.38</c:v>
                </c:pt>
                <c:pt idx="3">
                  <c:v>6.06</c:v>
                </c:pt>
                <c:pt idx="4">
                  <c:v>5.36</c:v>
                </c:pt>
                <c:pt idx="5">
                  <c:v>6.89</c:v>
                </c:pt>
                <c:pt idx="6">
                  <c:v>6.48</c:v>
                </c:pt>
                <c:pt idx="7">
                  <c:v>6.79</c:v>
                </c:pt>
                <c:pt idx="8">
                  <c:v>6.35</c:v>
                </c:pt>
                <c:pt idx="9">
                  <c:v>6.84</c:v>
                </c:pt>
                <c:pt idx="10">
                  <c:v>6.24</c:v>
                </c:pt>
                <c:pt idx="11">
                  <c:v>6.48</c:v>
                </c:pt>
              </c:numCache>
            </c:numRef>
          </c:xVal>
          <c:yVal>
            <c:numRef>
              <c:f>(工作表1!$J$5,工作表1!$J$10,工作表1!$J$12,工作表1!$J$17,工作表1!$J$20,工作表1!$J$21,工作表1!$J$22,工作表1!$J$23,工作表1!$J$25,工作表1!$J$26,工作表1!$J$33,工作表1!$J$34)</c:f>
              <c:numCache>
                <c:formatCode>General</c:formatCode>
                <c:ptCount val="12"/>
                <c:pt idx="0">
                  <c:v>7.72</c:v>
                </c:pt>
                <c:pt idx="1">
                  <c:v>4.75</c:v>
                </c:pt>
                <c:pt idx="2">
                  <c:v>7.6300000000000008</c:v>
                </c:pt>
                <c:pt idx="3">
                  <c:v>7.13</c:v>
                </c:pt>
                <c:pt idx="4">
                  <c:v>5.7200000000000006</c:v>
                </c:pt>
                <c:pt idx="5">
                  <c:v>7.7</c:v>
                </c:pt>
                <c:pt idx="6">
                  <c:v>7.72</c:v>
                </c:pt>
                <c:pt idx="7">
                  <c:v>6.6000000000000005</c:v>
                </c:pt>
                <c:pt idx="8">
                  <c:v>5.75</c:v>
                </c:pt>
                <c:pt idx="9">
                  <c:v>8.8000000000000007</c:v>
                </c:pt>
                <c:pt idx="10">
                  <c:v>6.48</c:v>
                </c:pt>
                <c:pt idx="11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9-47B9-A3D7-EF68DECCF44F}"/>
            </c:ext>
          </c:extLst>
        </c:ser>
        <c:ser>
          <c:idx val="2"/>
          <c:order val="2"/>
          <c:tx>
            <c:v>NOT FREE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(工作表1!$F$4,工作表1!$F$6,工作表1!$F$13,工作表1!$F$14,工作表1!$F$18,工作表1!$F$24,工作表1!$F$28,工作表1!$F$29,工作表1!$F$32,工作表1!$F$35,工作表1!$F$36)</c:f>
              <c:numCache>
                <c:formatCode>General</c:formatCode>
                <c:ptCount val="11"/>
                <c:pt idx="0">
                  <c:v>5.76</c:v>
                </c:pt>
                <c:pt idx="1">
                  <c:v>6.44</c:v>
                </c:pt>
                <c:pt idx="2">
                  <c:v>6.12</c:v>
                </c:pt>
                <c:pt idx="3">
                  <c:v>5.56</c:v>
                </c:pt>
                <c:pt idx="4">
                  <c:v>6.01</c:v>
                </c:pt>
                <c:pt idx="5">
                  <c:v>5.22</c:v>
                </c:pt>
                <c:pt idx="6">
                  <c:v>6.69</c:v>
                </c:pt>
                <c:pt idx="7">
                  <c:v>5.26</c:v>
                </c:pt>
                <c:pt idx="8">
                  <c:v>5.98</c:v>
                </c:pt>
                <c:pt idx="9">
                  <c:v>4.9000000000000004</c:v>
                </c:pt>
                <c:pt idx="10">
                  <c:v>5.92</c:v>
                </c:pt>
              </c:numCache>
            </c:numRef>
          </c:xVal>
          <c:yVal>
            <c:numRef>
              <c:f>(工作表1!$J$4,工作表1!$J$6,工作表1!$J$13,工作表1!$J$14,工作表1!$J$18,工作表1!$J$24,工作表1!$J$28,工作表1!$J$29,工作表1!$J$32,工作表1!$J$35,工作表1!$J$36)</c:f>
              <c:numCache>
                <c:formatCode>General</c:formatCode>
                <c:ptCount val="11"/>
                <c:pt idx="0">
                  <c:v>4.84</c:v>
                </c:pt>
                <c:pt idx="1">
                  <c:v>5.8599999999999994</c:v>
                </c:pt>
                <c:pt idx="2">
                  <c:v>4.84</c:v>
                </c:pt>
                <c:pt idx="3">
                  <c:v>5.8599999999999994</c:v>
                </c:pt>
                <c:pt idx="4">
                  <c:v>5.34</c:v>
                </c:pt>
                <c:pt idx="5">
                  <c:v>6.48</c:v>
                </c:pt>
                <c:pt idx="6">
                  <c:v>5.34</c:v>
                </c:pt>
                <c:pt idx="7">
                  <c:v>5.7200000000000006</c:v>
                </c:pt>
                <c:pt idx="8">
                  <c:v>8.629999999999999</c:v>
                </c:pt>
                <c:pt idx="9">
                  <c:v>7.13</c:v>
                </c:pt>
                <c:pt idx="10">
                  <c:v>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9-47B9-A3D7-EF68DECC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05199"/>
        <c:axId val="2127505615"/>
      </c:scatterChart>
      <c:valAx>
        <c:axId val="2127505199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7505615"/>
        <c:crosses val="autoZero"/>
        <c:crossBetween val="midCat"/>
      </c:valAx>
      <c:valAx>
        <c:axId val="2127505615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Internet Usage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750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Partly Free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工作表1!$Y$4:$Y$15</c:f>
              <c:numCache>
                <c:formatCode>General</c:formatCode>
                <c:ptCount val="12"/>
                <c:pt idx="0">
                  <c:v>6.4</c:v>
                </c:pt>
                <c:pt idx="1">
                  <c:v>6.53</c:v>
                </c:pt>
                <c:pt idx="2">
                  <c:v>6.38</c:v>
                </c:pt>
                <c:pt idx="3">
                  <c:v>6.06</c:v>
                </c:pt>
                <c:pt idx="4">
                  <c:v>5.36</c:v>
                </c:pt>
                <c:pt idx="5">
                  <c:v>6.89</c:v>
                </c:pt>
                <c:pt idx="6">
                  <c:v>6.48</c:v>
                </c:pt>
                <c:pt idx="7">
                  <c:v>6.79</c:v>
                </c:pt>
                <c:pt idx="8">
                  <c:v>6.35</c:v>
                </c:pt>
                <c:pt idx="9">
                  <c:v>6.84</c:v>
                </c:pt>
                <c:pt idx="10">
                  <c:v>6.24</c:v>
                </c:pt>
                <c:pt idx="11">
                  <c:v>6.48</c:v>
                </c:pt>
              </c:numCache>
            </c:numRef>
          </c:xVal>
          <c:yVal>
            <c:numRef>
              <c:f>工作表1!$AC$4:$AC$15</c:f>
              <c:numCache>
                <c:formatCode>General</c:formatCode>
                <c:ptCount val="12"/>
                <c:pt idx="0">
                  <c:v>7.72</c:v>
                </c:pt>
                <c:pt idx="1">
                  <c:v>4.75</c:v>
                </c:pt>
                <c:pt idx="2">
                  <c:v>7.6300000000000008</c:v>
                </c:pt>
                <c:pt idx="3">
                  <c:v>7.13</c:v>
                </c:pt>
                <c:pt idx="4">
                  <c:v>5.7200000000000006</c:v>
                </c:pt>
                <c:pt idx="5">
                  <c:v>7.7</c:v>
                </c:pt>
                <c:pt idx="6">
                  <c:v>7.72</c:v>
                </c:pt>
                <c:pt idx="7">
                  <c:v>6.6000000000000005</c:v>
                </c:pt>
                <c:pt idx="8">
                  <c:v>5.75</c:v>
                </c:pt>
                <c:pt idx="9">
                  <c:v>8.8000000000000007</c:v>
                </c:pt>
                <c:pt idx="10">
                  <c:v>6.48</c:v>
                </c:pt>
                <c:pt idx="11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A-4403-8D84-7E3D165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6672"/>
        <c:axId val="843364176"/>
      </c:scatterChart>
      <c:valAx>
        <c:axId val="8433666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364176"/>
        <c:crosses val="autoZero"/>
        <c:crossBetween val="midCat"/>
      </c:valAx>
      <c:valAx>
        <c:axId val="843364176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Internet Usage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3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501226</xdr:colOff>
      <xdr:row>23</xdr:row>
      <xdr:rowOff>81999</xdr:rowOff>
    </xdr:from>
    <xdr:to>
      <xdr:col>25</xdr:col>
      <xdr:colOff>378643</xdr:colOff>
      <xdr:row>43</xdr:row>
      <xdr:rowOff>162960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8983A4-A282-4E8D-A835-F2F7E6B05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356088</xdr:colOff>
      <xdr:row>25</xdr:row>
      <xdr:rowOff>10258</xdr:rowOff>
    </xdr:from>
    <xdr:to>
      <xdr:col>34</xdr:col>
      <xdr:colOff>57883</xdr:colOff>
      <xdr:row>38</xdr:row>
      <xdr:rowOff>183907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50DA72-6186-479C-883D-A82F4512B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topLeftCell="H1" zoomScale="115" zoomScaleNormal="115" workbookViewId="0">
      <selection activeCell="Y21" sqref="Y21"/>
    </sheetView>
  </sheetViews>
  <sheetFormatPr defaultRowHeight="15.75" x14ac:dyDescent="0.25"/>
  <cols>
    <col min="1" max="1" width="25.42578125" style="1" customWidth="1"/>
    <col min="2" max="6" width="9.140625" style="1"/>
    <col min="7" max="7" width="9.5703125" style="1" bestFit="1" customWidth="1"/>
    <col min="8" max="8" width="15" style="1" customWidth="1"/>
    <col min="9" max="11" width="9.140625" style="1"/>
    <col min="12" max="12" width="16" style="1" customWidth="1"/>
    <col min="13" max="13" width="10.140625" style="1" customWidth="1"/>
    <col min="14" max="15" width="9.140625" style="1"/>
    <col min="16" max="16" width="13.28515625" style="1" customWidth="1"/>
    <col min="17" max="17" width="16.28515625" style="1" customWidth="1"/>
    <col min="18" max="18" width="16.85546875" style="1" customWidth="1"/>
    <col min="19" max="19" width="12.7109375" style="1" customWidth="1"/>
    <col min="20" max="20" width="9.140625" style="1"/>
    <col min="21" max="22" width="18" style="1" customWidth="1"/>
    <col min="23" max="16384" width="9.140625" style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H1" s="1" t="s">
        <v>40</v>
      </c>
      <c r="I1" s="1" t="s">
        <v>41</v>
      </c>
      <c r="J1" s="2" t="s">
        <v>42</v>
      </c>
      <c r="L1" s="1" t="s">
        <v>44</v>
      </c>
      <c r="M1" s="2" t="s">
        <v>47</v>
      </c>
    </row>
    <row r="2" spans="1:31" x14ac:dyDescent="0.25">
      <c r="A2" s="1" t="s">
        <v>5</v>
      </c>
      <c r="B2" s="1">
        <v>6.74</v>
      </c>
      <c r="C2" s="1">
        <v>6.91</v>
      </c>
      <c r="D2" s="1">
        <v>5.98</v>
      </c>
      <c r="E2" s="1">
        <v>6.72</v>
      </c>
      <c r="F2" s="2">
        <v>6.65</v>
      </c>
      <c r="H2" s="1">
        <v>3.43</v>
      </c>
      <c r="I2" s="1">
        <v>5.09</v>
      </c>
      <c r="J2" s="2">
        <f t="shared" ref="J2:J22" si="0">SUM(H2:I2)</f>
        <v>8.52</v>
      </c>
      <c r="L2" s="1" t="s">
        <v>43</v>
      </c>
      <c r="M2" s="2">
        <f>IF(L2="FREE",2,IF(L2="NOT FREE",0,1))</f>
        <v>2</v>
      </c>
    </row>
    <row r="3" spans="1:31" x14ac:dyDescent="0.25">
      <c r="A3" s="1" t="s">
        <v>6</v>
      </c>
      <c r="B3" s="1">
        <v>7.09</v>
      </c>
      <c r="C3" s="1">
        <v>6.78</v>
      </c>
      <c r="D3" s="1">
        <v>6.16</v>
      </c>
      <c r="E3" s="1">
        <v>7.15</v>
      </c>
      <c r="F3" s="2">
        <v>6.86</v>
      </c>
      <c r="H3" s="1">
        <v>1.46</v>
      </c>
      <c r="I3" s="1">
        <v>3.25</v>
      </c>
      <c r="J3" s="2">
        <f t="shared" si="0"/>
        <v>4.71</v>
      </c>
      <c r="L3" s="1" t="s">
        <v>43</v>
      </c>
      <c r="M3" s="2">
        <f t="shared" ref="M3:M36" si="1">IF(L3="FREE",2,IF(L3="NOT FREE",0,1))</f>
        <v>2</v>
      </c>
      <c r="P3" s="3" t="s">
        <v>48</v>
      </c>
      <c r="Q3" s="3" t="s">
        <v>49</v>
      </c>
      <c r="R3" s="3" t="s">
        <v>50</v>
      </c>
      <c r="S3" s="3" t="s">
        <v>51</v>
      </c>
      <c r="U3" s="1" t="s">
        <v>59</v>
      </c>
      <c r="V3" s="1" t="s">
        <v>64</v>
      </c>
      <c r="W3" s="1" t="s">
        <v>51</v>
      </c>
      <c r="Y3" s="1" t="s">
        <v>52</v>
      </c>
    </row>
    <row r="4" spans="1:31" x14ac:dyDescent="0.25">
      <c r="A4" s="1" t="s">
        <v>7</v>
      </c>
      <c r="B4" s="1">
        <v>5.9</v>
      </c>
      <c r="C4" s="1">
        <v>6.11</v>
      </c>
      <c r="D4" s="1">
        <v>5.37</v>
      </c>
      <c r="E4" s="1">
        <v>5.39</v>
      </c>
      <c r="F4" s="2">
        <v>5.76</v>
      </c>
      <c r="H4" s="1">
        <v>1.53</v>
      </c>
      <c r="I4" s="1">
        <v>3.31</v>
      </c>
      <c r="J4" s="2">
        <f t="shared" si="0"/>
        <v>4.84</v>
      </c>
      <c r="L4" s="1" t="s">
        <v>45</v>
      </c>
      <c r="M4" s="2">
        <f t="shared" si="1"/>
        <v>0</v>
      </c>
      <c r="P4" s="3" t="s">
        <v>49</v>
      </c>
      <c r="Q4" s="3">
        <f>CORREL(F2:F36, F2:F36)</f>
        <v>0.99999999999999978</v>
      </c>
      <c r="R4" s="3">
        <f>CORREL(F2:F36, J2:J36)</f>
        <v>-7.1926996284460226E-2</v>
      </c>
      <c r="S4" s="3">
        <f>CORREL(F2:F36, M2:M36)</f>
        <v>0.54640107183629372</v>
      </c>
      <c r="U4" s="1" t="s">
        <v>60</v>
      </c>
      <c r="V4" s="1">
        <f>CORREL(B2:B36, J2:J36)</f>
        <v>-9.3643669157165627E-2</v>
      </c>
      <c r="W4" s="1">
        <f>CORREL(B2:B36,M2:M36)</f>
        <v>0.53877173109821941</v>
      </c>
      <c r="Y4" s="2">
        <v>6.4</v>
      </c>
      <c r="AA4" s="1">
        <v>3.46</v>
      </c>
      <c r="AB4" s="1">
        <v>4.26</v>
      </c>
      <c r="AC4" s="2">
        <v>7.72</v>
      </c>
      <c r="AE4" s="1" t="s">
        <v>56</v>
      </c>
    </row>
    <row r="5" spans="1:31" x14ac:dyDescent="0.25">
      <c r="A5" s="1" t="s">
        <v>8</v>
      </c>
      <c r="B5" s="1">
        <v>6.35</v>
      </c>
      <c r="C5" s="1">
        <v>6.72</v>
      </c>
      <c r="D5" s="1">
        <v>5.78</v>
      </c>
      <c r="E5" s="1">
        <v>6.49</v>
      </c>
      <c r="F5" s="2">
        <v>6.4</v>
      </c>
      <c r="H5" s="1">
        <v>3.46</v>
      </c>
      <c r="I5" s="1">
        <v>4.26</v>
      </c>
      <c r="J5" s="2">
        <f t="shared" si="0"/>
        <v>7.72</v>
      </c>
      <c r="L5" s="1" t="s">
        <v>46</v>
      </c>
      <c r="M5" s="2">
        <f t="shared" si="1"/>
        <v>1</v>
      </c>
      <c r="P5" s="3" t="s">
        <v>50</v>
      </c>
      <c r="Q5" s="3">
        <f>CORREL(J2:J36, F2:F36)</f>
        <v>-7.1926996284460226E-2</v>
      </c>
      <c r="R5" s="3">
        <f>CORREL(J2:J36, J2:J36)</f>
        <v>1.0000000000000002</v>
      </c>
      <c r="S5" s="3">
        <f>CORREL(J2:J36, M2:M36)</f>
        <v>-0.26021713276203245</v>
      </c>
      <c r="U5" s="1" t="s">
        <v>61</v>
      </c>
      <c r="V5" s="1">
        <f>CORREL(C2:C36, J2:J36)</f>
        <v>-0.11488702178610591</v>
      </c>
      <c r="W5" s="1">
        <f>CORREL(C2:C36,M2:M36)</f>
        <v>0.55476939246058887</v>
      </c>
      <c r="Y5" s="2">
        <v>6.53</v>
      </c>
      <c r="AA5" s="1">
        <v>1.47</v>
      </c>
      <c r="AB5" s="1">
        <v>3.28</v>
      </c>
      <c r="AC5" s="2">
        <v>4.75</v>
      </c>
      <c r="AE5" s="1">
        <f>CORREL(Y4:Y15, AC4:AC15)</f>
        <v>0.34257605047898582</v>
      </c>
    </row>
    <row r="6" spans="1:31" x14ac:dyDescent="0.25">
      <c r="A6" s="1" t="s">
        <v>9</v>
      </c>
      <c r="B6" s="1">
        <v>6.74</v>
      </c>
      <c r="C6" s="1">
        <v>6.43</v>
      </c>
      <c r="D6" s="1">
        <v>5.87</v>
      </c>
      <c r="E6" s="1">
        <v>6.46</v>
      </c>
      <c r="F6" s="2">
        <v>6.44</v>
      </c>
      <c r="H6" s="1">
        <v>2.35</v>
      </c>
      <c r="I6" s="1">
        <v>3.51</v>
      </c>
      <c r="J6" s="2">
        <f t="shared" si="0"/>
        <v>5.8599999999999994</v>
      </c>
      <c r="L6" s="1" t="s">
        <v>45</v>
      </c>
      <c r="M6" s="2">
        <f t="shared" si="1"/>
        <v>0</v>
      </c>
      <c r="P6" s="3" t="s">
        <v>51</v>
      </c>
      <c r="Q6" s="3">
        <f>CORREL(M2:M36, F2:F36)</f>
        <v>0.54640107183629372</v>
      </c>
      <c r="R6" s="3">
        <f>CORREL(M2:M36, J2:J36)</f>
        <v>-0.26021713276203245</v>
      </c>
      <c r="S6" s="3">
        <f>CORREL(M2:M36, M2:M36)</f>
        <v>1</v>
      </c>
      <c r="U6" s="1" t="s">
        <v>62</v>
      </c>
      <c r="V6" s="1">
        <f>CORREL(D2:D36, J2:J36)</f>
        <v>-7.9486637910840555E-2</v>
      </c>
      <c r="W6" s="1">
        <f>CORREL(D2:D36,M2:M36)</f>
        <v>0.52188813193634387</v>
      </c>
      <c r="Y6" s="2">
        <v>6.38</v>
      </c>
      <c r="AA6" s="1">
        <v>3.15</v>
      </c>
      <c r="AB6" s="1">
        <v>4.4800000000000004</v>
      </c>
      <c r="AC6" s="2">
        <v>7.6300000000000008</v>
      </c>
      <c r="AE6" s="1" t="s">
        <v>57</v>
      </c>
    </row>
    <row r="7" spans="1:31" x14ac:dyDescent="0.25">
      <c r="A7" s="1" t="s">
        <v>10</v>
      </c>
      <c r="B7" s="1">
        <v>6.95</v>
      </c>
      <c r="C7" s="1">
        <v>7.04</v>
      </c>
      <c r="D7" s="1">
        <v>6.02</v>
      </c>
      <c r="E7" s="1">
        <v>6.56</v>
      </c>
      <c r="F7" s="2">
        <v>6.71</v>
      </c>
      <c r="H7" s="1">
        <v>1.1499999999999999</v>
      </c>
      <c r="I7" s="1">
        <v>3.06</v>
      </c>
      <c r="J7" s="2">
        <f t="shared" si="0"/>
        <v>4.21</v>
      </c>
      <c r="L7" s="1" t="s">
        <v>43</v>
      </c>
      <c r="M7" s="2">
        <f t="shared" si="1"/>
        <v>2</v>
      </c>
      <c r="P7" s="3"/>
      <c r="Q7" s="3"/>
      <c r="R7" s="3"/>
      <c r="S7" s="3"/>
      <c r="U7" s="1" t="s">
        <v>63</v>
      </c>
      <c r="V7" s="1">
        <f>CORREL(E2:E36, J2:J36)</f>
        <v>2.75894150742363E-2</v>
      </c>
      <c r="W7" s="1">
        <f>CORREL(E2:E36,M2:M36)</f>
        <v>0.47639758133149884</v>
      </c>
      <c r="Y7" s="2">
        <v>6.06</v>
      </c>
      <c r="AA7" s="1">
        <v>3</v>
      </c>
      <c r="AB7" s="1">
        <v>4.13</v>
      </c>
      <c r="AC7" s="2">
        <v>7.13</v>
      </c>
      <c r="AE7" s="3">
        <f>IF(AE5=1, "N/A", (AE5*SQRT(35-2)) / SQRT(1-AE5^2))</f>
        <v>2.0946996475551916</v>
      </c>
    </row>
    <row r="8" spans="1:31" x14ac:dyDescent="0.25">
      <c r="A8" s="1" t="s">
        <v>11</v>
      </c>
      <c r="B8" s="1">
        <v>7.76</v>
      </c>
      <c r="C8" s="1">
        <v>7.52</v>
      </c>
      <c r="D8" s="1">
        <v>6.6</v>
      </c>
      <c r="E8" s="1">
        <v>7.36</v>
      </c>
      <c r="F8" s="2">
        <v>7.37</v>
      </c>
      <c r="H8" s="1">
        <v>1.26</v>
      </c>
      <c r="I8" s="1">
        <v>3.25</v>
      </c>
      <c r="J8" s="2">
        <f t="shared" si="0"/>
        <v>4.51</v>
      </c>
      <c r="L8" s="1" t="s">
        <v>43</v>
      </c>
      <c r="M8" s="2">
        <f t="shared" si="1"/>
        <v>2</v>
      </c>
      <c r="P8" s="3" t="s">
        <v>53</v>
      </c>
      <c r="Q8" s="3" t="s">
        <v>49</v>
      </c>
      <c r="R8" s="3" t="s">
        <v>50</v>
      </c>
      <c r="S8" s="3" t="s">
        <v>51</v>
      </c>
      <c r="Y8" s="2">
        <v>5.36</v>
      </c>
      <c r="AA8" s="1">
        <v>2.25</v>
      </c>
      <c r="AB8" s="1">
        <v>3.47</v>
      </c>
      <c r="AC8" s="2">
        <v>5.7200000000000006</v>
      </c>
      <c r="AE8" s="1" t="s">
        <v>58</v>
      </c>
    </row>
    <row r="9" spans="1:31" x14ac:dyDescent="0.25">
      <c r="A9" s="1" t="s">
        <v>12</v>
      </c>
      <c r="B9" s="1">
        <v>7.43</v>
      </c>
      <c r="C9" s="1">
        <v>7.16</v>
      </c>
      <c r="D9" s="1">
        <v>6.27</v>
      </c>
      <c r="E9" s="1">
        <v>6.76</v>
      </c>
      <c r="F9" s="2">
        <v>6.97</v>
      </c>
      <c r="H9" s="1">
        <v>1.44</v>
      </c>
      <c r="I9" s="1">
        <v>3.29</v>
      </c>
      <c r="J9" s="2">
        <f t="shared" si="0"/>
        <v>4.7300000000000004</v>
      </c>
      <c r="L9" s="1" t="s">
        <v>43</v>
      </c>
      <c r="M9" s="2">
        <f t="shared" si="1"/>
        <v>2</v>
      </c>
      <c r="P9" s="3" t="s">
        <v>49</v>
      </c>
      <c r="Q9" s="3" t="str">
        <f t="shared" ref="Q9:S11" si="2">IF(Q4=1, "N/A", (Q4*SQRT(35-2)) / SQRT(1-Q4^2))</f>
        <v>N/A</v>
      </c>
      <c r="R9" s="3">
        <f t="shared" si="2"/>
        <v>-0.41426211673528129</v>
      </c>
      <c r="S9" s="3">
        <f t="shared" si="2"/>
        <v>3.747757066303754</v>
      </c>
      <c r="U9" s="1" t="s">
        <v>65</v>
      </c>
      <c r="V9" s="3">
        <f t="shared" ref="V9:W12" si="3">IF(V4=1, "N/A", (V4*SQRT(200-2)) / SQRT(1-V4^2))</f>
        <v>-1.323498974480912</v>
      </c>
      <c r="W9" s="3">
        <f t="shared" si="3"/>
        <v>8.9989603296726823</v>
      </c>
      <c r="Y9" s="2">
        <v>6.89</v>
      </c>
      <c r="AA9" s="1">
        <v>3.24</v>
      </c>
      <c r="AB9" s="1">
        <v>4.46</v>
      </c>
      <c r="AC9" s="2">
        <v>7.7</v>
      </c>
      <c r="AE9" s="1">
        <f>IF(ISNUMBER(AE7), _xlfn.T.DIST.2T(ABS(AE7), 35-2), 0)</f>
        <v>4.3954767304868157E-2</v>
      </c>
    </row>
    <row r="10" spans="1:31" x14ac:dyDescent="0.25">
      <c r="A10" s="1" t="s">
        <v>13</v>
      </c>
      <c r="B10" s="1">
        <v>6.9</v>
      </c>
      <c r="C10" s="1">
        <v>6.76</v>
      </c>
      <c r="D10" s="1">
        <v>5.97</v>
      </c>
      <c r="E10" s="1">
        <v>6.25</v>
      </c>
      <c r="F10" s="2">
        <v>6.53</v>
      </c>
      <c r="H10" s="1">
        <v>1.47</v>
      </c>
      <c r="I10" s="1">
        <v>3.28</v>
      </c>
      <c r="J10" s="2">
        <f t="shared" si="0"/>
        <v>4.75</v>
      </c>
      <c r="L10" s="1" t="s">
        <v>46</v>
      </c>
      <c r="M10" s="2">
        <f t="shared" si="1"/>
        <v>1</v>
      </c>
      <c r="P10" s="3" t="s">
        <v>50</v>
      </c>
      <c r="Q10" s="3">
        <f t="shared" si="2"/>
        <v>-0.41426211673528129</v>
      </c>
      <c r="R10" s="3" t="str">
        <f t="shared" si="2"/>
        <v>N/A</v>
      </c>
      <c r="S10" s="3">
        <f t="shared" si="2"/>
        <v>-1.5481678083884518</v>
      </c>
      <c r="V10" s="3">
        <f t="shared" si="3"/>
        <v>-1.627379279839547</v>
      </c>
      <c r="W10" s="3">
        <f t="shared" si="3"/>
        <v>9.3825219701048201</v>
      </c>
      <c r="Y10" s="2">
        <v>6.48</v>
      </c>
      <c r="AA10" s="1">
        <v>3.46</v>
      </c>
      <c r="AB10" s="1">
        <v>4.26</v>
      </c>
      <c r="AC10" s="2">
        <v>7.72</v>
      </c>
      <c r="AE10" s="1" t="s">
        <v>67</v>
      </c>
    </row>
    <row r="11" spans="1:31" x14ac:dyDescent="0.25">
      <c r="A11" s="1" t="s">
        <v>14</v>
      </c>
      <c r="B11" s="1">
        <v>6.3</v>
      </c>
      <c r="C11" s="1">
        <v>5.82</v>
      </c>
      <c r="D11" s="1">
        <v>5.77</v>
      </c>
      <c r="E11" s="1">
        <v>6.01</v>
      </c>
      <c r="F11" s="2">
        <v>6.04</v>
      </c>
      <c r="H11" s="1">
        <v>1.58</v>
      </c>
      <c r="I11" s="1">
        <v>4.17</v>
      </c>
      <c r="J11" s="2">
        <f t="shared" si="0"/>
        <v>5.75</v>
      </c>
      <c r="L11" s="1" t="s">
        <v>43</v>
      </c>
      <c r="M11" s="2">
        <f t="shared" si="1"/>
        <v>2</v>
      </c>
      <c r="P11" s="3" t="s">
        <v>51</v>
      </c>
      <c r="Q11" s="3">
        <f t="shared" si="2"/>
        <v>3.747757066303754</v>
      </c>
      <c r="R11" s="3">
        <f t="shared" si="2"/>
        <v>-1.5481678083884518</v>
      </c>
      <c r="S11" s="3" t="str">
        <f t="shared" si="2"/>
        <v>N/A</v>
      </c>
      <c r="V11" s="3">
        <f t="shared" si="3"/>
        <v>-1.1220263055104844</v>
      </c>
      <c r="W11" s="3">
        <f t="shared" si="3"/>
        <v>8.6090234086184942</v>
      </c>
      <c r="Y11" s="2">
        <v>6.79</v>
      </c>
      <c r="AA11" s="1">
        <v>2.41</v>
      </c>
      <c r="AB11" s="1">
        <v>4.1900000000000004</v>
      </c>
      <c r="AC11" s="2">
        <v>6.6000000000000005</v>
      </c>
    </row>
    <row r="12" spans="1:31" x14ac:dyDescent="0.25">
      <c r="A12" s="1" t="s">
        <v>15</v>
      </c>
      <c r="B12" s="1">
        <v>6.55</v>
      </c>
      <c r="C12" s="1">
        <v>6.67</v>
      </c>
      <c r="D12" s="1">
        <v>5.78</v>
      </c>
      <c r="E12" s="1">
        <v>6.27</v>
      </c>
      <c r="F12" s="2">
        <v>6.38</v>
      </c>
      <c r="H12" s="1">
        <v>3.15</v>
      </c>
      <c r="I12" s="1">
        <v>4.4800000000000004</v>
      </c>
      <c r="J12" s="2">
        <f t="shared" si="0"/>
        <v>7.6300000000000008</v>
      </c>
      <c r="L12" s="1" t="s">
        <v>46</v>
      </c>
      <c r="M12" s="2">
        <f t="shared" si="1"/>
        <v>1</v>
      </c>
      <c r="V12" s="3">
        <f t="shared" si="3"/>
        <v>0.388365317088191</v>
      </c>
      <c r="W12" s="3">
        <f t="shared" si="3"/>
        <v>7.6242944168218836</v>
      </c>
      <c r="Y12" s="2">
        <v>6.35</v>
      </c>
      <c r="AA12" s="1">
        <v>1.58</v>
      </c>
      <c r="AB12" s="1">
        <v>4.17</v>
      </c>
      <c r="AC12" s="2">
        <v>5.75</v>
      </c>
    </row>
    <row r="13" spans="1:31" x14ac:dyDescent="0.25">
      <c r="A13" s="1" t="s">
        <v>16</v>
      </c>
      <c r="B13" s="1">
        <v>6.24</v>
      </c>
      <c r="C13" s="1">
        <v>5.98</v>
      </c>
      <c r="D13" s="1">
        <v>5.58</v>
      </c>
      <c r="E13" s="1">
        <v>6.43</v>
      </c>
      <c r="F13" s="2">
        <v>6.12</v>
      </c>
      <c r="H13" s="1">
        <v>1.53</v>
      </c>
      <c r="I13" s="1">
        <v>3.31</v>
      </c>
      <c r="J13" s="2">
        <f t="shared" si="0"/>
        <v>4.84</v>
      </c>
      <c r="L13" s="1" t="s">
        <v>45</v>
      </c>
      <c r="M13" s="2">
        <f t="shared" si="1"/>
        <v>0</v>
      </c>
      <c r="P13" s="1" t="s">
        <v>54</v>
      </c>
      <c r="Q13" s="3" t="s">
        <v>49</v>
      </c>
      <c r="R13" s="3" t="s">
        <v>50</v>
      </c>
      <c r="S13" s="3" t="s">
        <v>51</v>
      </c>
      <c r="Y13" s="2">
        <v>6.84</v>
      </c>
      <c r="AA13" s="1">
        <v>3.55</v>
      </c>
      <c r="AB13" s="1">
        <v>5.25</v>
      </c>
      <c r="AC13" s="2">
        <v>8.8000000000000007</v>
      </c>
    </row>
    <row r="14" spans="1:31" x14ac:dyDescent="0.25">
      <c r="A14" s="1" t="s">
        <v>17</v>
      </c>
      <c r="B14" s="1">
        <v>5.54</v>
      </c>
      <c r="C14" s="1">
        <v>5.44</v>
      </c>
      <c r="D14" s="1">
        <v>5.13</v>
      </c>
      <c r="E14" s="1">
        <v>5.86</v>
      </c>
      <c r="F14" s="2">
        <v>5.56</v>
      </c>
      <c r="H14" s="1">
        <v>2.35</v>
      </c>
      <c r="I14" s="1">
        <v>3.51</v>
      </c>
      <c r="J14" s="2">
        <f t="shared" si="0"/>
        <v>5.8599999999999994</v>
      </c>
      <c r="L14" s="1" t="s">
        <v>45</v>
      </c>
      <c r="M14" s="2">
        <f t="shared" si="1"/>
        <v>0</v>
      </c>
      <c r="P14" s="3" t="s">
        <v>49</v>
      </c>
      <c r="Q14" s="1">
        <f t="shared" ref="Q14:S16" si="4">IF(ISNUMBER(Q9), _xlfn.T.DIST.2T(ABS(Q9), 35-2), 0)</f>
        <v>0</v>
      </c>
      <c r="R14" s="1">
        <f t="shared" si="4"/>
        <v>0.6813626013085613</v>
      </c>
      <c r="S14" s="1">
        <f t="shared" si="4"/>
        <v>6.8427992847488745E-4</v>
      </c>
      <c r="U14" s="1" t="s">
        <v>66</v>
      </c>
      <c r="V14" s="1">
        <f t="shared" ref="V14:W17" si="5">IF(ISNUMBER(V9), _xlfn.T.DIST.2T(ABS(V9), 200-2), 0)</f>
        <v>0.1871956443382522</v>
      </c>
      <c r="W14" s="4">
        <f t="shared" si="5"/>
        <v>1.8811274085262874E-16</v>
      </c>
      <c r="Y14" s="2">
        <v>6.24</v>
      </c>
      <c r="AA14" s="1">
        <v>3.04</v>
      </c>
      <c r="AB14" s="1">
        <v>3.44</v>
      </c>
      <c r="AC14" s="2">
        <v>6.48</v>
      </c>
    </row>
    <row r="15" spans="1:31" x14ac:dyDescent="0.25">
      <c r="A15" s="1" t="s">
        <v>18</v>
      </c>
      <c r="B15" s="1">
        <v>6.83</v>
      </c>
      <c r="C15" s="1">
        <v>7.2</v>
      </c>
      <c r="D15" s="1">
        <v>5.99</v>
      </c>
      <c r="E15" s="1">
        <v>6.54</v>
      </c>
      <c r="F15" s="2">
        <v>6.7</v>
      </c>
      <c r="H15" s="1">
        <v>1.44</v>
      </c>
      <c r="I15" s="1">
        <v>3.29</v>
      </c>
      <c r="J15" s="2">
        <f t="shared" si="0"/>
        <v>4.7300000000000004</v>
      </c>
      <c r="L15" s="1" t="s">
        <v>43</v>
      </c>
      <c r="M15" s="2">
        <f t="shared" si="1"/>
        <v>2</v>
      </c>
      <c r="P15" s="3" t="s">
        <v>50</v>
      </c>
      <c r="Q15" s="1">
        <f t="shared" si="4"/>
        <v>0.6813626013085613</v>
      </c>
      <c r="R15" s="1">
        <f t="shared" si="4"/>
        <v>0</v>
      </c>
      <c r="S15" s="1">
        <f t="shared" si="4"/>
        <v>0.13111980443624835</v>
      </c>
      <c r="V15" s="1">
        <f t="shared" si="5"/>
        <v>0.10524684335005881</v>
      </c>
      <c r="W15" s="4">
        <f t="shared" si="5"/>
        <v>1.5453964246463267E-17</v>
      </c>
      <c r="Y15" s="2">
        <v>6.48</v>
      </c>
      <c r="AA15" s="1">
        <v>1.47</v>
      </c>
      <c r="AB15" s="1">
        <v>3.25</v>
      </c>
      <c r="AC15" s="2">
        <v>4.72</v>
      </c>
    </row>
    <row r="16" spans="1:31" x14ac:dyDescent="0.25">
      <c r="A16" s="1" t="s">
        <v>19</v>
      </c>
      <c r="B16" s="1">
        <v>5.91</v>
      </c>
      <c r="C16" s="1">
        <v>6.09</v>
      </c>
      <c r="D16" s="1">
        <v>5.41</v>
      </c>
      <c r="E16" s="1">
        <v>5.59</v>
      </c>
      <c r="F16" s="2">
        <v>5.81</v>
      </c>
      <c r="H16" s="1">
        <v>0.56999999999999995</v>
      </c>
      <c r="I16" s="1">
        <v>3.05</v>
      </c>
      <c r="J16" s="2">
        <f t="shared" si="0"/>
        <v>3.6199999999999997</v>
      </c>
      <c r="L16" s="1" t="s">
        <v>43</v>
      </c>
      <c r="M16" s="2">
        <f t="shared" si="1"/>
        <v>2</v>
      </c>
      <c r="P16" s="3" t="s">
        <v>51</v>
      </c>
      <c r="Q16" s="1">
        <f t="shared" si="4"/>
        <v>6.8427992847488745E-4</v>
      </c>
      <c r="R16" s="1">
        <f t="shared" si="4"/>
        <v>0.13111980443624835</v>
      </c>
      <c r="S16" s="1">
        <f t="shared" si="4"/>
        <v>0</v>
      </c>
      <c r="V16" s="1">
        <f t="shared" si="5"/>
        <v>0.26321008117321382</v>
      </c>
      <c r="W16" s="4">
        <f t="shared" si="5"/>
        <v>2.2865140828146031E-15</v>
      </c>
    </row>
    <row r="17" spans="1:23" x14ac:dyDescent="0.25">
      <c r="A17" s="1" t="s">
        <v>20</v>
      </c>
      <c r="B17" s="1">
        <v>6.27</v>
      </c>
      <c r="C17" s="1">
        <v>5.89</v>
      </c>
      <c r="D17" s="1">
        <v>5.47</v>
      </c>
      <c r="E17" s="1">
        <v>6.35</v>
      </c>
      <c r="F17" s="2">
        <v>6.06</v>
      </c>
      <c r="H17" s="1">
        <v>3</v>
      </c>
      <c r="I17" s="1">
        <v>4.13</v>
      </c>
      <c r="J17" s="2">
        <f t="shared" si="0"/>
        <v>7.13</v>
      </c>
      <c r="L17" s="1" t="s">
        <v>46</v>
      </c>
      <c r="M17" s="2">
        <f t="shared" si="1"/>
        <v>1</v>
      </c>
      <c r="V17" s="1">
        <f t="shared" si="5"/>
        <v>0.69816296245600773</v>
      </c>
      <c r="W17" s="4">
        <f t="shared" si="5"/>
        <v>1.0006295862965634E-12</v>
      </c>
    </row>
    <row r="18" spans="1:23" x14ac:dyDescent="0.25">
      <c r="A18" s="1" t="s">
        <v>21</v>
      </c>
      <c r="B18" s="1">
        <v>6.17</v>
      </c>
      <c r="C18" s="1">
        <v>6.16</v>
      </c>
      <c r="D18" s="1">
        <v>5.57</v>
      </c>
      <c r="E18" s="1">
        <v>5.91</v>
      </c>
      <c r="F18" s="2">
        <v>6.01</v>
      </c>
      <c r="H18" s="1">
        <v>2.04</v>
      </c>
      <c r="I18" s="1">
        <v>3.3</v>
      </c>
      <c r="J18" s="2">
        <f t="shared" si="0"/>
        <v>5.34</v>
      </c>
      <c r="L18" s="1" t="s">
        <v>45</v>
      </c>
      <c r="M18" s="2">
        <f t="shared" si="1"/>
        <v>0</v>
      </c>
      <c r="P18" s="1" t="s">
        <v>55</v>
      </c>
      <c r="Q18" s="3" t="s">
        <v>49</v>
      </c>
      <c r="R18" s="3" t="s">
        <v>50</v>
      </c>
      <c r="S18" s="3" t="s">
        <v>51</v>
      </c>
    </row>
    <row r="19" spans="1:23" x14ac:dyDescent="0.25">
      <c r="A19" s="1" t="s">
        <v>22</v>
      </c>
      <c r="B19" s="1">
        <v>6.2</v>
      </c>
      <c r="C19" s="1">
        <v>6.2</v>
      </c>
      <c r="D19" s="1">
        <v>5.46</v>
      </c>
      <c r="E19" s="1">
        <v>5.79</v>
      </c>
      <c r="F19" s="2">
        <v>5.97</v>
      </c>
      <c r="H19" s="1">
        <v>0.51</v>
      </c>
      <c r="I19" s="1">
        <v>3.1</v>
      </c>
      <c r="J19" s="2">
        <f t="shared" si="0"/>
        <v>3.6100000000000003</v>
      </c>
      <c r="L19" s="1" t="s">
        <v>43</v>
      </c>
      <c r="M19" s="2">
        <f t="shared" si="1"/>
        <v>2</v>
      </c>
      <c r="P19" s="3" t="s">
        <v>49</v>
      </c>
      <c r="Q19" s="1" t="str">
        <f t="shared" ref="Q19:S21" si="6">IF(Q14=0, "N/A", IF(Q14&lt;0.05, "Significant", "Not Significant"))</f>
        <v>N/A</v>
      </c>
      <c r="R19" s="1" t="str">
        <f t="shared" si="6"/>
        <v>Not Significant</v>
      </c>
      <c r="S19" s="1" t="str">
        <f t="shared" si="6"/>
        <v>Significant</v>
      </c>
    </row>
    <row r="20" spans="1:23" x14ac:dyDescent="0.25">
      <c r="A20" s="1" t="s">
        <v>23</v>
      </c>
      <c r="B20" s="1">
        <v>5.47</v>
      </c>
      <c r="C20" s="1">
        <v>5.08</v>
      </c>
      <c r="D20" s="1">
        <v>4.84</v>
      </c>
      <c r="E20" s="1">
        <v>5.79</v>
      </c>
      <c r="F20" s="2">
        <v>5.36</v>
      </c>
      <c r="H20" s="1">
        <v>2.25</v>
      </c>
      <c r="I20" s="1">
        <v>3.47</v>
      </c>
      <c r="J20" s="2">
        <f t="shared" si="0"/>
        <v>5.7200000000000006</v>
      </c>
      <c r="L20" s="1" t="s">
        <v>46</v>
      </c>
      <c r="M20" s="2">
        <f t="shared" si="1"/>
        <v>1</v>
      </c>
      <c r="P20" s="3" t="s">
        <v>50</v>
      </c>
      <c r="Q20" s="1" t="str">
        <f t="shared" si="6"/>
        <v>Not Significant</v>
      </c>
      <c r="R20" s="1" t="str">
        <f t="shared" si="6"/>
        <v>N/A</v>
      </c>
      <c r="S20" s="1" t="str">
        <f t="shared" si="6"/>
        <v>Not Significant</v>
      </c>
    </row>
    <row r="21" spans="1:23" x14ac:dyDescent="0.25">
      <c r="A21" s="1" t="s">
        <v>24</v>
      </c>
      <c r="B21" s="1">
        <v>7.27</v>
      </c>
      <c r="C21" s="1">
        <v>7.07</v>
      </c>
      <c r="D21" s="1">
        <v>6.25</v>
      </c>
      <c r="E21" s="1">
        <v>6.71</v>
      </c>
      <c r="F21" s="2">
        <v>6.89</v>
      </c>
      <c r="H21" s="1">
        <v>3.24</v>
      </c>
      <c r="I21" s="1">
        <v>4.46</v>
      </c>
      <c r="J21" s="2">
        <f t="shared" si="0"/>
        <v>7.7</v>
      </c>
      <c r="L21" s="1" t="s">
        <v>46</v>
      </c>
      <c r="M21" s="2">
        <f t="shared" si="1"/>
        <v>1</v>
      </c>
      <c r="P21" s="3" t="s">
        <v>51</v>
      </c>
      <c r="Q21" s="1" t="str">
        <f t="shared" si="6"/>
        <v>Significant</v>
      </c>
      <c r="R21" s="1" t="str">
        <f t="shared" si="6"/>
        <v>Not Significant</v>
      </c>
      <c r="S21" s="1" t="str">
        <f t="shared" si="6"/>
        <v>N/A</v>
      </c>
    </row>
    <row r="22" spans="1:23" x14ac:dyDescent="0.25">
      <c r="A22" s="1" t="s">
        <v>25</v>
      </c>
      <c r="B22" s="1">
        <v>6.54</v>
      </c>
      <c r="C22" s="1">
        <v>6.78</v>
      </c>
      <c r="D22" s="1">
        <v>5.81</v>
      </c>
      <c r="E22" s="1">
        <v>6.54</v>
      </c>
      <c r="F22" s="2">
        <v>6.48</v>
      </c>
      <c r="H22" s="1">
        <v>3.46</v>
      </c>
      <c r="I22" s="1">
        <v>4.26</v>
      </c>
      <c r="J22" s="2">
        <f t="shared" si="0"/>
        <v>7.72</v>
      </c>
      <c r="L22" s="1" t="s">
        <v>46</v>
      </c>
      <c r="M22" s="2">
        <f t="shared" si="1"/>
        <v>1</v>
      </c>
    </row>
    <row r="23" spans="1:23" x14ac:dyDescent="0.25">
      <c r="A23" s="1" t="s">
        <v>26</v>
      </c>
      <c r="B23" s="1">
        <v>6.82</v>
      </c>
      <c r="C23" s="1">
        <v>6.46</v>
      </c>
      <c r="D23" s="1">
        <v>6.51</v>
      </c>
      <c r="E23" s="1">
        <v>7.11</v>
      </c>
      <c r="F23" s="2">
        <v>6.79</v>
      </c>
      <c r="H23" s="1">
        <v>2.41</v>
      </c>
      <c r="I23" s="1">
        <v>4.1900000000000004</v>
      </c>
      <c r="J23" s="2">
        <f t="shared" ref="J23:J36" si="7">SUM(H23:I23)</f>
        <v>6.6000000000000005</v>
      </c>
      <c r="L23" s="1" t="s">
        <v>46</v>
      </c>
      <c r="M23" s="2">
        <f t="shared" si="1"/>
        <v>1</v>
      </c>
    </row>
    <row r="24" spans="1:23" x14ac:dyDescent="0.25">
      <c r="A24" s="1" t="s">
        <v>27</v>
      </c>
      <c r="B24" s="1">
        <v>5.1100000000000003</v>
      </c>
      <c r="C24" s="1">
        <v>4.9800000000000004</v>
      </c>
      <c r="D24" s="1">
        <v>4.9000000000000004</v>
      </c>
      <c r="E24" s="1">
        <v>5.62</v>
      </c>
      <c r="F24" s="2">
        <v>5.22</v>
      </c>
      <c r="H24" s="1">
        <v>3.04</v>
      </c>
      <c r="I24" s="1">
        <v>3.44</v>
      </c>
      <c r="J24" s="2">
        <f t="shared" si="7"/>
        <v>6.48</v>
      </c>
      <c r="L24" s="1" t="s">
        <v>45</v>
      </c>
      <c r="M24" s="2">
        <f t="shared" si="1"/>
        <v>0</v>
      </c>
    </row>
    <row r="25" spans="1:23" x14ac:dyDescent="0.25">
      <c r="A25" s="1" t="s">
        <v>28</v>
      </c>
      <c r="B25" s="1">
        <v>6.57</v>
      </c>
      <c r="C25" s="1">
        <v>6.2</v>
      </c>
      <c r="D25" s="1">
        <v>5.95</v>
      </c>
      <c r="E25" s="1">
        <v>6.43</v>
      </c>
      <c r="F25" s="2">
        <v>6.35</v>
      </c>
      <c r="H25" s="1">
        <v>1.58</v>
      </c>
      <c r="I25" s="1">
        <v>4.17</v>
      </c>
      <c r="J25" s="2">
        <f t="shared" si="7"/>
        <v>5.75</v>
      </c>
      <c r="L25" s="1" t="s">
        <v>46</v>
      </c>
      <c r="M25" s="2">
        <f t="shared" si="1"/>
        <v>1</v>
      </c>
    </row>
    <row r="26" spans="1:23" x14ac:dyDescent="0.25">
      <c r="A26" s="1" t="s">
        <v>29</v>
      </c>
      <c r="B26" s="1">
        <v>7.27</v>
      </c>
      <c r="C26" s="1">
        <v>6.8</v>
      </c>
      <c r="D26" s="1">
        <v>6.2</v>
      </c>
      <c r="E26" s="1">
        <v>6.85</v>
      </c>
      <c r="F26" s="2">
        <v>6.84</v>
      </c>
      <c r="H26" s="1">
        <v>3.55</v>
      </c>
      <c r="I26" s="1">
        <v>5.25</v>
      </c>
      <c r="J26" s="2">
        <f t="shared" si="7"/>
        <v>8.8000000000000007</v>
      </c>
      <c r="L26" s="1" t="s">
        <v>46</v>
      </c>
      <c r="M26" s="2">
        <f t="shared" si="1"/>
        <v>1</v>
      </c>
    </row>
    <row r="27" spans="1:23" x14ac:dyDescent="0.25">
      <c r="A27" s="1" t="s">
        <v>30</v>
      </c>
      <c r="B27" s="1">
        <v>7.03</v>
      </c>
      <c r="C27" s="1">
        <v>6.89</v>
      </c>
      <c r="D27" s="1">
        <v>6.12</v>
      </c>
      <c r="E27" s="1">
        <v>6.78</v>
      </c>
      <c r="F27" s="2">
        <v>6.77</v>
      </c>
      <c r="H27" s="1">
        <v>1.53</v>
      </c>
      <c r="I27" s="1">
        <v>3.23</v>
      </c>
      <c r="J27" s="2">
        <f t="shared" si="7"/>
        <v>4.76</v>
      </c>
      <c r="L27" s="1" t="s">
        <v>43</v>
      </c>
      <c r="M27" s="2">
        <f t="shared" si="1"/>
        <v>2</v>
      </c>
    </row>
    <row r="28" spans="1:23" x14ac:dyDescent="0.25">
      <c r="A28" s="1" t="s">
        <v>31</v>
      </c>
      <c r="B28" s="1">
        <v>6.93</v>
      </c>
      <c r="C28" s="1">
        <v>6.91</v>
      </c>
      <c r="D28" s="1">
        <v>5.99</v>
      </c>
      <c r="E28" s="1">
        <v>6.67</v>
      </c>
      <c r="F28" s="2">
        <v>6.69</v>
      </c>
      <c r="H28" s="1">
        <v>2.04</v>
      </c>
      <c r="I28" s="1">
        <v>3.3</v>
      </c>
      <c r="J28" s="2">
        <f t="shared" si="7"/>
        <v>5.34</v>
      </c>
      <c r="L28" s="1" t="s">
        <v>45</v>
      </c>
      <c r="M28" s="2">
        <f t="shared" si="1"/>
        <v>0</v>
      </c>
    </row>
    <row r="29" spans="1:23" x14ac:dyDescent="0.25">
      <c r="A29" s="1" t="s">
        <v>32</v>
      </c>
      <c r="B29" s="1">
        <v>5.26</v>
      </c>
      <c r="C29" s="1">
        <v>5.05</v>
      </c>
      <c r="D29" s="1">
        <v>4.78</v>
      </c>
      <c r="E29" s="1">
        <v>5.69</v>
      </c>
      <c r="F29" s="2">
        <v>5.26</v>
      </c>
      <c r="H29" s="1">
        <v>2.25</v>
      </c>
      <c r="I29" s="1">
        <v>3.47</v>
      </c>
      <c r="J29" s="2">
        <f t="shared" si="7"/>
        <v>5.7200000000000006</v>
      </c>
      <c r="L29" s="1" t="s">
        <v>45</v>
      </c>
      <c r="M29" s="2">
        <f t="shared" si="1"/>
        <v>0</v>
      </c>
    </row>
    <row r="30" spans="1:23" x14ac:dyDescent="0.25">
      <c r="A30" s="1" t="s">
        <v>33</v>
      </c>
      <c r="B30" s="1">
        <v>7.02</v>
      </c>
      <c r="C30" s="1">
        <v>7.16</v>
      </c>
      <c r="D30" s="1">
        <v>6.11</v>
      </c>
      <c r="E30" s="1">
        <v>6.71</v>
      </c>
      <c r="F30" s="2">
        <v>6.81</v>
      </c>
      <c r="H30" s="1">
        <v>1.46</v>
      </c>
      <c r="I30" s="1">
        <v>3.25</v>
      </c>
      <c r="J30" s="2">
        <f t="shared" si="7"/>
        <v>4.71</v>
      </c>
      <c r="L30" s="1" t="s">
        <v>43</v>
      </c>
      <c r="M30" s="2">
        <f t="shared" si="1"/>
        <v>2</v>
      </c>
    </row>
    <row r="31" spans="1:23" x14ac:dyDescent="0.25">
      <c r="A31" s="1" t="s">
        <v>34</v>
      </c>
      <c r="B31" s="1">
        <v>6.16</v>
      </c>
      <c r="C31" s="1">
        <v>6.21</v>
      </c>
      <c r="D31" s="1">
        <v>5.6</v>
      </c>
      <c r="E31" s="1">
        <v>6.08</v>
      </c>
      <c r="F31" s="2">
        <v>6.08</v>
      </c>
      <c r="H31" s="1">
        <v>4.43</v>
      </c>
      <c r="I31" s="1">
        <v>3</v>
      </c>
      <c r="J31" s="2">
        <f t="shared" si="7"/>
        <v>7.43</v>
      </c>
      <c r="L31" s="1" t="s">
        <v>43</v>
      </c>
      <c r="M31" s="2">
        <f t="shared" si="1"/>
        <v>2</v>
      </c>
    </row>
    <row r="32" spans="1:23" x14ac:dyDescent="0.25">
      <c r="A32" s="1" t="s">
        <v>35</v>
      </c>
      <c r="B32" s="1">
        <v>6.25</v>
      </c>
      <c r="C32" s="1">
        <v>6.03</v>
      </c>
      <c r="D32" s="1">
        <v>5.46</v>
      </c>
      <c r="E32" s="1">
        <v>5.91</v>
      </c>
      <c r="F32" s="2">
        <v>5.98</v>
      </c>
      <c r="H32" s="1">
        <v>4.1399999999999997</v>
      </c>
      <c r="I32" s="1">
        <v>4.49</v>
      </c>
      <c r="J32" s="2">
        <f t="shared" si="7"/>
        <v>8.629999999999999</v>
      </c>
      <c r="L32" s="1" t="s">
        <v>45</v>
      </c>
      <c r="M32" s="2">
        <f t="shared" si="1"/>
        <v>0</v>
      </c>
    </row>
    <row r="33" spans="1:13" x14ac:dyDescent="0.25">
      <c r="A33" s="1" t="s">
        <v>36</v>
      </c>
      <c r="B33" s="1">
        <v>6.4</v>
      </c>
      <c r="C33" s="1">
        <v>6.42</v>
      </c>
      <c r="D33" s="1">
        <v>5.69</v>
      </c>
      <c r="E33" s="1">
        <v>6.21</v>
      </c>
      <c r="F33" s="2">
        <v>6.24</v>
      </c>
      <c r="H33" s="1">
        <v>3.04</v>
      </c>
      <c r="I33" s="1">
        <v>3.44</v>
      </c>
      <c r="J33" s="2">
        <f t="shared" si="7"/>
        <v>6.48</v>
      </c>
      <c r="L33" s="1" t="s">
        <v>46</v>
      </c>
      <c r="M33" s="2">
        <f t="shared" si="1"/>
        <v>1</v>
      </c>
    </row>
    <row r="34" spans="1:13" x14ac:dyDescent="0.25">
      <c r="A34" s="1" t="s">
        <v>37</v>
      </c>
      <c r="B34" s="1">
        <v>6.65</v>
      </c>
      <c r="C34" s="1">
        <v>6.58</v>
      </c>
      <c r="D34" s="1">
        <v>5.94</v>
      </c>
      <c r="E34" s="1">
        <v>6.49</v>
      </c>
      <c r="F34" s="2">
        <v>6.48</v>
      </c>
      <c r="H34" s="1">
        <v>1.47</v>
      </c>
      <c r="I34" s="1">
        <v>3.25</v>
      </c>
      <c r="J34" s="2">
        <f t="shared" si="7"/>
        <v>4.72</v>
      </c>
      <c r="L34" s="1" t="s">
        <v>46</v>
      </c>
      <c r="M34" s="2">
        <f t="shared" si="1"/>
        <v>1</v>
      </c>
    </row>
    <row r="35" spans="1:13" x14ac:dyDescent="0.25">
      <c r="A35" s="1" t="s">
        <v>38</v>
      </c>
      <c r="B35" s="1">
        <v>4.88</v>
      </c>
      <c r="C35" s="1">
        <v>4.7</v>
      </c>
      <c r="D35" s="1">
        <v>4.4800000000000004</v>
      </c>
      <c r="E35" s="1">
        <v>5.27</v>
      </c>
      <c r="F35" s="2">
        <v>4.9000000000000004</v>
      </c>
      <c r="H35" s="1">
        <v>3</v>
      </c>
      <c r="I35" s="1">
        <v>4.13</v>
      </c>
      <c r="J35" s="2">
        <f t="shared" si="7"/>
        <v>7.13</v>
      </c>
      <c r="L35" s="1" t="s">
        <v>45</v>
      </c>
      <c r="M35" s="2">
        <f t="shared" si="1"/>
        <v>0</v>
      </c>
    </row>
    <row r="36" spans="1:13" x14ac:dyDescent="0.25">
      <c r="A36" s="1" t="s">
        <v>39</v>
      </c>
      <c r="B36" s="1">
        <v>5.97</v>
      </c>
      <c r="C36" s="1">
        <v>6.17</v>
      </c>
      <c r="D36" s="1">
        <v>5.59</v>
      </c>
      <c r="E36" s="1">
        <v>5.71</v>
      </c>
      <c r="F36" s="2">
        <v>5.92</v>
      </c>
      <c r="H36" s="1">
        <v>2.29</v>
      </c>
      <c r="I36" s="1">
        <v>3.45</v>
      </c>
      <c r="J36" s="2">
        <f t="shared" si="7"/>
        <v>5.74</v>
      </c>
      <c r="L36" s="1" t="s">
        <v>45</v>
      </c>
      <c r="M36" s="2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HarryLi</dc:creator>
  <cp:lastModifiedBy>MSTR - Lee Chen Ming</cp:lastModifiedBy>
  <dcterms:created xsi:type="dcterms:W3CDTF">2015-06-05T18:19:34Z</dcterms:created>
  <dcterms:modified xsi:type="dcterms:W3CDTF">2025-06-04T14:03:56Z</dcterms:modified>
</cp:coreProperties>
</file>