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defaultThemeVersion="124226"/>
  <mc:AlternateContent xmlns:mc="http://schemas.openxmlformats.org/markup-compatibility/2006">
    <mc:Choice Requires="x15">
      <x15ac:absPath xmlns:x15ac="http://schemas.microsoft.com/office/spreadsheetml/2010/11/ac" url="D:\Dev\PDFExtractCombiner\"/>
    </mc:Choice>
  </mc:AlternateContent>
  <xr:revisionPtr revIDLastSave="0" documentId="13_ncr:1_{A0F51EEC-2C29-4B97-9924-FA410D13F44B}" xr6:coauthVersionLast="47" xr6:coauthVersionMax="47" xr10:uidLastSave="{00000000-0000-0000-0000-000000000000}"/>
  <bookViews>
    <workbookView xWindow="28680" yWindow="-120" windowWidth="29040" windowHeight="15720" tabRatio="966" activeTab="2" xr2:uid="{00000000-000D-0000-FFFF-FFFF00000000}"/>
  </bookViews>
  <sheets>
    <sheet name="Table of Contents" sheetId="1" r:id="rId1"/>
    <sheet name="Glance" sheetId="57" r:id="rId2"/>
    <sheet name="Summary" sheetId="55" r:id="rId3"/>
    <sheet name="Comp" sheetId="76" r:id="rId4"/>
    <sheet name="Response" sheetId="13" r:id="rId5"/>
    <sheet name="Day of Week" sheetId="60" r:id="rId6"/>
    <sheet name="Daily by Month" sheetId="47" r:id="rId7"/>
    <sheet name="Segmentation Glance" sheetId="77" r:id="rId8"/>
    <sheet name="Segmentation Occ" sheetId="78" r:id="rId9"/>
    <sheet name="Segmentation ADR" sheetId="79" r:id="rId10"/>
    <sheet name="Segmentation RevPAR" sheetId="80" r:id="rId11"/>
    <sheet name="Segmentation Indexes" sheetId="81" r:id="rId12"/>
    <sheet name="Segmentation Ranking" sheetId="82" r:id="rId13"/>
    <sheet name="Segmentation DOW Month" sheetId="83" r:id="rId14"/>
    <sheet name="Segmentation DOW YTD" sheetId="84" r:id="rId15"/>
    <sheet name="Segmentation DOW Run 3" sheetId="85" r:id="rId16"/>
    <sheet name="Segmentation DOW Run 12" sheetId="86" r:id="rId17"/>
    <sheet name="Add Rev ADR" sheetId="65" r:id="rId18"/>
    <sheet name="Add Rev RevPAR" sheetId="66" r:id="rId19"/>
    <sheet name="Segmentation Response" sheetId="87" r:id="rId20"/>
    <sheet name="Help" sheetId="74" r:id="rId21"/>
  </sheets>
  <definedNames>
    <definedName name="_xlnm.Print_Area" localSheetId="17">'Add Rev ADR'!$A$1:$AH$46</definedName>
    <definedName name="_xlnm.Print_Area" localSheetId="18">'Add Rev RevPAR'!$A$1:$AH$45</definedName>
    <definedName name="_xlnm.Print_Area" localSheetId="3">Comp!$A$1:$AG$57</definedName>
    <definedName name="_xlnm.Print_Area" localSheetId="6">'Daily by Month'!$A$1:$AH$57</definedName>
    <definedName name="_xlnm.Print_Area" localSheetId="5">'Day of Week'!$A$1:$V$78</definedName>
    <definedName name="_xlnm.Print_Area" localSheetId="1">Glance!$A$1:$T$34</definedName>
    <definedName name="_xlnm.Print_Area" localSheetId="20">Help!$A$1:$J$16</definedName>
    <definedName name="_xlnm.Print_Area" localSheetId="4">Response!$A$1:$AR$106</definedName>
    <definedName name="_xlnm.Print_Area" localSheetId="9">'Segmentation ADR'!$A$1:$AB$44</definedName>
    <definedName name="_xlnm.Print_Area" localSheetId="13">'Segmentation DOW Month'!$A$1:$AB$53</definedName>
    <definedName name="_xlnm.Print_Area" localSheetId="16">'Segmentation DOW Run 12'!$A$1:$AB$53</definedName>
    <definedName name="_xlnm.Print_Area" localSheetId="15">'Segmentation DOW Run 3'!$A$1:$AB$53</definedName>
    <definedName name="_xlnm.Print_Area" localSheetId="14">'Segmentation DOW YTD'!$A$1:$AB$53</definedName>
    <definedName name="_xlnm.Print_Area" localSheetId="7">'Segmentation Glance'!$A$1:$T$41</definedName>
    <definedName name="_xlnm.Print_Area" localSheetId="11">'Segmentation Indexes'!$A$1:$AB$44</definedName>
    <definedName name="_xlnm.Print_Area" localSheetId="8">'Segmentation Occ'!$A$1:$AB$45</definedName>
    <definedName name="_xlnm.Print_Area" localSheetId="12">'Segmentation Ranking'!$A$1:$AB$44</definedName>
    <definedName name="_xlnm.Print_Area" localSheetId="19">'Segmentation Response'!$A$1:$AR$106</definedName>
    <definedName name="_xlnm.Print_Area" localSheetId="10">'Segmentation RevPAR'!$A$1:$AB$44</definedName>
    <definedName name="_xlnm.Print_Area" localSheetId="2">Summary!$A$1:$U$45</definedName>
    <definedName name="_xlnm.Print_Area" localSheetId="0">'Table of Contents'!$A$1:$H$63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7" i="60" l="1"/>
  <c r="AE17" i="60"/>
  <c r="AD17" i="60"/>
  <c r="AC17" i="60"/>
  <c r="AB17" i="60"/>
  <c r="AA17" i="60"/>
  <c r="Z17" i="60"/>
  <c r="Y17" i="60"/>
  <c r="X17" i="60"/>
  <c r="AF16" i="60"/>
  <c r="AE16" i="60"/>
  <c r="AD16" i="60"/>
  <c r="AC16" i="60"/>
  <c r="AB16" i="60"/>
  <c r="AA16" i="60"/>
  <c r="Z16" i="60"/>
  <c r="Y16" i="60"/>
  <c r="X16" i="60"/>
  <c r="AF15" i="60"/>
  <c r="AE15" i="60"/>
  <c r="AD15" i="60"/>
  <c r="AC15" i="60"/>
  <c r="AB15" i="60"/>
  <c r="AA15" i="60"/>
  <c r="Z15" i="60"/>
  <c r="Y15" i="60"/>
  <c r="X15" i="60"/>
  <c r="AF14" i="60"/>
  <c r="AE14" i="60"/>
  <c r="AD14" i="60"/>
  <c r="AC14" i="60"/>
  <c r="AB14" i="60"/>
  <c r="AA14" i="60"/>
  <c r="Z14" i="60"/>
  <c r="Y14" i="60"/>
  <c r="X14" i="60"/>
  <c r="C27" i="1"/>
  <c r="B27" i="1"/>
  <c r="C26" i="1"/>
  <c r="B26" i="1"/>
  <c r="C25" i="1"/>
  <c r="B25" i="1"/>
  <c r="C24" i="1"/>
  <c r="B24" i="1"/>
  <c r="C23" i="1"/>
  <c r="B23" i="1"/>
  <c r="C22" i="1"/>
  <c r="B22" i="1"/>
  <c r="C21" i="1"/>
  <c r="B21" i="1"/>
  <c r="C20" i="1"/>
  <c r="B20" i="1"/>
  <c r="C19" i="1"/>
  <c r="B19" i="1"/>
  <c r="C18" i="1"/>
  <c r="B18" i="1"/>
  <c r="C17" i="1"/>
  <c r="B17" i="1"/>
  <c r="C16" i="1"/>
  <c r="B16" i="1"/>
  <c r="C15" i="1"/>
  <c r="B15" i="1"/>
  <c r="C14" i="1"/>
  <c r="B14" i="1"/>
  <c r="C13" i="1"/>
  <c r="B13" i="1"/>
  <c r="C12" i="1"/>
  <c r="B12" i="1"/>
  <c r="C11" i="1"/>
  <c r="B11" i="1"/>
  <c r="C10" i="1"/>
  <c r="B10" i="1"/>
  <c r="C9" i="1"/>
  <c r="B9" i="1"/>
  <c r="C8" i="1"/>
  <c r="B8" i="1"/>
</calcChain>
</file>

<file path=xl/sharedStrings.xml><?xml version="1.0" encoding="utf-8"?>
<sst xmlns="http://schemas.openxmlformats.org/spreadsheetml/2006/main" count="2056" uniqueCount="220">
  <si>
    <t>Sun</t>
  </si>
  <si>
    <t>Mon</t>
  </si>
  <si>
    <t>Tue</t>
  </si>
  <si>
    <t>Wed</t>
  </si>
  <si>
    <t>Thu</t>
  </si>
  <si>
    <t>Fri</t>
  </si>
  <si>
    <t>Sat</t>
  </si>
  <si>
    <t>This Year</t>
  </si>
  <si>
    <t>Last Year</t>
  </si>
  <si>
    <t>ADR</t>
  </si>
  <si>
    <t>RevPAR</t>
  </si>
  <si>
    <t>Transient</t>
  </si>
  <si>
    <t>Total</t>
  </si>
  <si>
    <t>Group</t>
  </si>
  <si>
    <t>Contract</t>
  </si>
  <si>
    <t>Comp Set</t>
  </si>
  <si>
    <t>Comp set</t>
  </si>
  <si>
    <t>Other</t>
  </si>
  <si>
    <t>F&amp;B</t>
  </si>
  <si>
    <t>My Property</t>
  </si>
  <si>
    <t>Room</t>
  </si>
  <si>
    <t>Name</t>
  </si>
  <si>
    <t>Occupancy (%)</t>
  </si>
  <si>
    <t>Rank</t>
  </si>
  <si>
    <t>% Chg</t>
  </si>
  <si>
    <t>My Prop</t>
  </si>
  <si>
    <t>Market Scale</t>
  </si>
  <si>
    <t xml:space="preserve"> </t>
  </si>
  <si>
    <t>Supply</t>
  </si>
  <si>
    <t>Demand</t>
  </si>
  <si>
    <t>Census/Sample - Properties &amp; Rooms</t>
  </si>
  <si>
    <t>Census</t>
  </si>
  <si>
    <t>Sample</t>
  </si>
  <si>
    <t>Properties</t>
  </si>
  <si>
    <t>Rooms</t>
  </si>
  <si>
    <t>Competitive Set</t>
  </si>
  <si>
    <t>Sample %</t>
  </si>
  <si>
    <t>Year to Date</t>
  </si>
  <si>
    <t>Revenue</t>
  </si>
  <si>
    <t>Day of Week</t>
  </si>
  <si>
    <t>Weekday</t>
  </si>
  <si>
    <t>Time Period</t>
  </si>
  <si>
    <t>Current Month</t>
  </si>
  <si>
    <t>Sunday</t>
  </si>
  <si>
    <t>Running 3 Month</t>
  </si>
  <si>
    <t>Running 12 Month</t>
  </si>
  <si>
    <t>Monday</t>
  </si>
  <si>
    <t>Tuesday</t>
  </si>
  <si>
    <t>Wednesday</t>
  </si>
  <si>
    <t>Thursday</t>
  </si>
  <si>
    <t>Friday</t>
  </si>
  <si>
    <t>Saturday</t>
  </si>
  <si>
    <t>Weekend</t>
  </si>
  <si>
    <t>Occ</t>
  </si>
  <si>
    <t>Indexes</t>
  </si>
  <si>
    <t>(Fri-Sat)</t>
  </si>
  <si>
    <t xml:space="preserve">Pipeline </t>
  </si>
  <si>
    <t>Weekday/Weekend</t>
  </si>
  <si>
    <t>Year To Date</t>
  </si>
  <si>
    <t xml:space="preserve">  Year To Date</t>
  </si>
  <si>
    <t>Zip</t>
  </si>
  <si>
    <t>Phone</t>
  </si>
  <si>
    <t>Open Date</t>
  </si>
  <si>
    <t>Month % Chg</t>
  </si>
  <si>
    <t>YTD % Chg</t>
  </si>
  <si>
    <t>Run 3 Mon % Chg</t>
  </si>
  <si>
    <t>Run 12 Mon % Chg</t>
  </si>
  <si>
    <t>(Sun-Thu)</t>
  </si>
  <si>
    <t xml:space="preserve">     % Chg</t>
  </si>
  <si>
    <t>Percent Change (%)</t>
  </si>
  <si>
    <t>STR#</t>
  </si>
  <si>
    <t>Occupancy</t>
  </si>
  <si>
    <t>Competitive Set: Competitors</t>
  </si>
  <si>
    <t xml:space="preserve">     Weekday</t>
  </si>
  <si>
    <t xml:space="preserve">     Weekend</t>
  </si>
  <si>
    <t>Ranking</t>
  </si>
  <si>
    <t>My Prop vs. Comp Set</t>
  </si>
  <si>
    <t>Exchange Rate*</t>
  </si>
  <si>
    <t>Average Daily Rate</t>
  </si>
  <si>
    <t>Revenue Per Rooms Sold</t>
  </si>
  <si>
    <t>Revenue Per Rooms Available</t>
  </si>
  <si>
    <t xml:space="preserve">City, State </t>
  </si>
  <si>
    <t>Index (MPI)</t>
  </si>
  <si>
    <t>Index (ARI)</t>
  </si>
  <si>
    <t>Index (RGI)</t>
  </si>
  <si>
    <t>Exchange Rate</t>
  </si>
  <si>
    <t>Total (TrevPOR**)</t>
  </si>
  <si>
    <t xml:space="preserve">** TrevPOR = Total revenue per occupied room (sum of Room, F&amp;B, and Other revenue divided by total occupied rooms).  </t>
  </si>
  <si>
    <t>Total (TrevPAR**)</t>
  </si>
  <si>
    <t xml:space="preserve">** TrevPAR = Total revenue per available room (sum of Room, F&amp;B, and Other revenue divided by total available rooms).  </t>
  </si>
  <si>
    <t>Table Of Contents</t>
  </si>
  <si>
    <t>Occupancy Index</t>
  </si>
  <si>
    <t>ADR Index</t>
  </si>
  <si>
    <t>RevPAR Index</t>
  </si>
  <si>
    <t>support@str.com     www.str.com</t>
  </si>
  <si>
    <t>Glossary:</t>
  </si>
  <si>
    <t>Frequently Asked Questions (FAQ):</t>
  </si>
  <si>
    <r>
      <t xml:space="preserve">For the latest in industry news, visit </t>
    </r>
    <r>
      <rPr>
        <u/>
        <sz val="11"/>
        <rFont val="Arial"/>
        <family val="2"/>
      </rPr>
      <t>HotelNewsNow.com</t>
    </r>
    <r>
      <rPr>
        <sz val="11"/>
        <rFont val="Arial"/>
        <family val="2"/>
      </rPr>
      <t>.</t>
    </r>
  </si>
  <si>
    <r>
      <t xml:space="preserve">To learn more about the Hotel Data Conference, visit </t>
    </r>
    <r>
      <rPr>
        <u/>
        <sz val="11"/>
        <rFont val="Arial"/>
        <family val="2"/>
      </rPr>
      <t>HotelDataConference.com</t>
    </r>
    <r>
      <rPr>
        <sz val="11"/>
        <rFont val="Arial"/>
        <family val="2"/>
      </rPr>
      <t>.</t>
    </r>
  </si>
  <si>
    <t>Corporate North American Headquarters</t>
  </si>
  <si>
    <t>International Headquarters</t>
  </si>
  <si>
    <t>T: +44 (0) 207 922 1930</t>
  </si>
  <si>
    <r>
      <t xml:space="preserve">For all STR definitions, please click here or visit </t>
    </r>
    <r>
      <rPr>
        <u/>
        <sz val="11"/>
        <rFont val="Arial"/>
        <family val="2"/>
      </rPr>
      <t>www.str.com/data-insights/resources/glossary</t>
    </r>
  </si>
  <si>
    <r>
      <t xml:space="preserve">For all STR FAQs, please click here or visit </t>
    </r>
    <r>
      <rPr>
        <u/>
        <sz val="11"/>
        <rFont val="Arial"/>
        <family val="2"/>
      </rPr>
      <t>www.str.com/data-insights/resources/FAQ</t>
    </r>
  </si>
  <si>
    <r>
      <t xml:space="preserve">For additional support, please </t>
    </r>
    <r>
      <rPr>
        <u/>
        <sz val="11"/>
        <rFont val="Arial"/>
        <family val="2"/>
      </rPr>
      <t>contact</t>
    </r>
    <r>
      <rPr>
        <sz val="11"/>
        <rFont val="Arial"/>
        <family val="2"/>
      </rPr>
      <t xml:space="preserve"> your regional office.</t>
    </r>
  </si>
  <si>
    <t>T: +1 (615) 824 8664</t>
  </si>
  <si>
    <t>hotelinfo@str.com     www.str.com</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</si>
  <si>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</si>
  <si>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Tab 2 - Monthly Performance at a Glance - My Property vs. Competitive Set</t>
  </si>
  <si>
    <t>Tab 3 - STAR Summary - My Property vs. Comp Set and Industry Segments</t>
  </si>
  <si>
    <t>Tab 4 - Competitive Set Report</t>
  </si>
  <si>
    <t>Tab 5 - Response Report</t>
  </si>
  <si>
    <t>Tab 6 - Day of Week and Weekday/Weekend Report</t>
  </si>
  <si>
    <t>Tab 7 - Daily Data for the Month</t>
  </si>
  <si>
    <t>Tab 8 - Segmentation at a Glance - My Property vs. Competitive Set</t>
  </si>
  <si>
    <t>Tab 9 - Segmentation Occupancy Analysis</t>
  </si>
  <si>
    <t>Tab 10 - Segmentation ADR Analysis</t>
  </si>
  <si>
    <t>Tab 11 - Segmentation RevPAR Analysis</t>
  </si>
  <si>
    <t>Tab 12 - Segmentation Index Analysis</t>
  </si>
  <si>
    <t>Tab 13 - Segmentation Ranking Analysis</t>
  </si>
  <si>
    <t>Tab 14 - Segmentation Day Of Week - Current Month</t>
  </si>
  <si>
    <t>Tab 15 - Segmentation Day Of Week - Year to Date</t>
  </si>
  <si>
    <t>Tab 16 - Segmentation Day Of Week - Running 3 Month</t>
  </si>
  <si>
    <t>Tab 17 - Segmentation Day Of Week - Running 12 Month</t>
  </si>
  <si>
    <t>Tab 18 - Additional Revenue ADR Analysis (TrevPOR)</t>
  </si>
  <si>
    <t>Tab 19 - Additional Revenue RevPAR Analysis (TrevPAR)</t>
  </si>
  <si>
    <t>Tab 20 - Segmentation Response Report</t>
  </si>
  <si>
    <t>Monthly STAR Report : AC Hotels by Marriott Austin Hill Country</t>
  </si>
  <si>
    <t>STR # 71388 / Created April 19, 2023</t>
  </si>
  <si>
    <t>For the Month of: March 2023</t>
  </si>
  <si>
    <t>Currency: US Dollar  /  Competitive Set Data Excludes Subject Property</t>
  </si>
  <si>
    <t>AC Hotels by Marriott Austin Hill Country        7415 Southwest Pky        Austin, TX 78735-8998        Phone: (512) 551-4009</t>
  </si>
  <si>
    <t>STR # 71388        ChainID: AUSAT        MgtCo: Peachtree Hotel Group        Owner: Dwight Curry</t>
  </si>
  <si>
    <t>For the Month of: March 2023        Date Created: April 19, 2023        Monthly Competitive Set Data Excludes Subject Property</t>
  </si>
  <si>
    <t>March 2023</t>
  </si>
  <si>
    <t>March 2023 vs. 2022 Percent Change (%)</t>
  </si>
  <si>
    <t>AC Hotels by Marriott Austin Hill Country</t>
  </si>
  <si>
    <t>Market: Austin, TX</t>
  </si>
  <si>
    <t>Market Class: Upscale Class</t>
  </si>
  <si>
    <t>Submarket: South Austin/Airport, TX</t>
  </si>
  <si>
    <t>Submarket Scale: Upscale Chains</t>
  </si>
  <si>
    <t>Oct</t>
  </si>
  <si>
    <t>Nov</t>
  </si>
  <si>
    <t>6 of 6</t>
  </si>
  <si>
    <t>3 of 6</t>
  </si>
  <si>
    <t>Dec</t>
  </si>
  <si>
    <t>2 of 6</t>
  </si>
  <si>
    <t>5 of 6</t>
  </si>
  <si>
    <t>Jan</t>
  </si>
  <si>
    <t>4 of 6</t>
  </si>
  <si>
    <t>Feb</t>
  </si>
  <si>
    <t>Mar</t>
  </si>
  <si>
    <t>1 of 6</t>
  </si>
  <si>
    <t>Apr</t>
  </si>
  <si>
    <t>May</t>
  </si>
  <si>
    <t>Jun</t>
  </si>
  <si>
    <t>Jul</t>
  </si>
  <si>
    <t>Aug</t>
  </si>
  <si>
    <t>Sep</t>
  </si>
  <si>
    <t>For the Month of: March 2023        Date Created: April 19, 2023</t>
  </si>
  <si>
    <t>City, State</t>
  </si>
  <si>
    <t>March 2023 (This Year)</t>
  </si>
  <si>
    <t>March 2022 (Last Year)</t>
  </si>
  <si>
    <t>Mar 17th - St. Patrick's Day</t>
  </si>
  <si>
    <t>Mar 23rd - First Day of Ramadan</t>
  </si>
  <si>
    <t>Austin, TX</t>
  </si>
  <si>
    <t>78735-8998</t>
  </si>
  <si>
    <t>(512) 551-4009</t>
  </si>
  <si>
    <t>135</t>
  </si>
  <si>
    <t>202111</t>
  </si>
  <si>
    <t/>
  </si>
  <si>
    <t>○</t>
  </si>
  <si>
    <t>●</t>
  </si>
  <si>
    <t>La Quinta Inn &amp; Suites by Wyndham Austin Southwest</t>
  </si>
  <si>
    <t>78735-6706</t>
  </si>
  <si>
    <t>(512) 899-3000</t>
  </si>
  <si>
    <t>128</t>
  </si>
  <si>
    <t>199712</t>
  </si>
  <si>
    <t>Holiday Inn Express &amp; Suites Austin Southwest Sunset Valley</t>
  </si>
  <si>
    <t>Sunset Valley, TX</t>
  </si>
  <si>
    <t>78735</t>
  </si>
  <si>
    <t>(512) 891-9500</t>
  </si>
  <si>
    <t>99</t>
  </si>
  <si>
    <t>200309</t>
  </si>
  <si>
    <t>Hampton by Hilton Inn Austin/Oak Hill</t>
  </si>
  <si>
    <t>(512) 891-7474</t>
  </si>
  <si>
    <t>106</t>
  </si>
  <si>
    <t>201302</t>
  </si>
  <si>
    <t>Sonesta Bee Cave Austin</t>
  </si>
  <si>
    <t>Bee Cave, TX</t>
  </si>
  <si>
    <t>78738</t>
  </si>
  <si>
    <t>(512) 483-5900</t>
  </si>
  <si>
    <t>195</t>
  </si>
  <si>
    <t>201507</t>
  </si>
  <si>
    <t>Residence Inn Austin Southwest</t>
  </si>
  <si>
    <t>(512) 892-0577</t>
  </si>
  <si>
    <t>108</t>
  </si>
  <si>
    <t>201704</t>
  </si>
  <si>
    <t xml:space="preserve">Data received: </t>
  </si>
  <si>
    <t>= Monthly Only</t>
  </si>
  <si>
    <t>= Monthly &amp; Daily</t>
  </si>
  <si>
    <t>For the Month of: March 2023        Date Created: April 19, 2023        Daily Competitive Set Data Excludes Subject Property</t>
  </si>
  <si>
    <t>We</t>
  </si>
  <si>
    <t>March</t>
  </si>
  <si>
    <t>Th</t>
  </si>
  <si>
    <t>Fr</t>
  </si>
  <si>
    <t>Sa</t>
  </si>
  <si>
    <t>Su</t>
  </si>
  <si>
    <t>Mo</t>
  </si>
  <si>
    <t>Tu</t>
  </si>
  <si>
    <t>Market Scale: Austin, TX Upscale Chains</t>
  </si>
  <si>
    <t>3 of 4</t>
  </si>
  <si>
    <t>1 of 4</t>
  </si>
  <si>
    <t>2 of 4</t>
  </si>
  <si>
    <t>B</t>
  </si>
  <si>
    <t>s</t>
  </si>
  <si>
    <t>= Segmentation (Transient, Group, Contract) Only</t>
  </si>
  <si>
    <t>r</t>
  </si>
  <si>
    <t>= Additional Revenue Only</t>
  </si>
  <si>
    <t>= Both Segmentation &amp; Additional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</si>
</sst>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mmm\ d\,\ yyyy"/>
    <numFmt numFmtId="165" formatCode="0.0%"/>
    <numFmt numFmtId="166" formatCode="0.0"/>
    <numFmt numFmtId="167" formatCode="&quot;$&quot;#,##0.00"/>
    <numFmt numFmtId="168" formatCode="#,##0.0_);\(#,##0.0\);_(* &quot;&quot;??_);"/>
    <numFmt numFmtId="169" formatCode="0.00_);\(0.00\)"/>
    <numFmt numFmtId="170" formatCode="mm/dd/yy;@"/>
    <numFmt numFmtId="171" formatCode="00000"/>
  </numFmts>
  <fonts count="87" x14ac:knownFonts="1">
    <font>
      <sz val="10"/>
      <name val="Arial"/>
    </font>
    <font>
      <sz val="24"/>
      <color indexed="9"/>
      <name val="Arial"/>
      <family val="2"/>
    </font>
    <font>
      <sz val="11"/>
      <name val="Arial"/>
      <family val="2"/>
    </font>
    <font>
      <sz val="8"/>
      <name val="Arial"/>
      <family val="2"/>
    </font>
    <font>
      <sz val="7"/>
      <name val="Arial"/>
      <family val="2"/>
    </font>
    <font>
      <b/>
      <sz val="12"/>
      <color indexed="8"/>
      <name val="Arial"/>
      <family val="2"/>
    </font>
    <font>
      <b/>
      <sz val="14"/>
      <color indexed="8"/>
      <name val="Arial"/>
      <family val="2"/>
    </font>
    <font>
      <b/>
      <sz val="9"/>
      <color indexed="8"/>
      <name val="Arial"/>
      <family val="2"/>
    </font>
    <font>
      <sz val="13"/>
      <name val="Arial"/>
      <family val="2"/>
    </font>
    <font>
      <sz val="8"/>
      <name val="Wingdings"/>
      <charset val="2"/>
    </font>
    <font>
      <b/>
      <sz val="14"/>
      <color indexed="9"/>
      <name val="Arial"/>
      <family val="2"/>
    </font>
    <font>
      <b/>
      <sz val="8"/>
      <name val="Arial"/>
      <family val="2"/>
    </font>
    <font>
      <b/>
      <sz val="9"/>
      <name val="Arial"/>
      <family val="2"/>
    </font>
    <font>
      <sz val="7"/>
      <name val="Webdings"/>
      <family val="1"/>
      <charset val="2"/>
    </font>
    <font>
      <sz val="10"/>
      <name val="Webdings"/>
      <family val="1"/>
      <charset val="2"/>
    </font>
    <font>
      <sz val="24"/>
      <name val="Arial"/>
      <family val="2"/>
    </font>
    <font>
      <u/>
      <sz val="10"/>
      <color indexed="36"/>
      <name val="Arial"/>
      <family val="2"/>
    </font>
    <font>
      <u/>
      <sz val="10"/>
      <color indexed="39"/>
      <name val="Arial"/>
      <family val="2"/>
    </font>
    <font>
      <b/>
      <sz val="13"/>
      <name val="Arial"/>
      <family val="2"/>
    </font>
    <font>
      <sz val="14"/>
      <name val="Arial"/>
      <family val="2"/>
    </font>
    <font>
      <sz val="16"/>
      <name val="Arial"/>
      <family val="2"/>
    </font>
    <font>
      <b/>
      <sz val="10"/>
      <color indexed="8"/>
      <name val="Arial"/>
      <family val="2"/>
    </font>
    <font>
      <b/>
      <sz val="12"/>
      <color indexed="9"/>
      <name val="Arial"/>
      <family val="2"/>
    </font>
    <font>
      <b/>
      <sz val="10"/>
      <name val="Arial"/>
      <family val="2"/>
    </font>
    <font>
      <sz val="12"/>
      <name val="Arial"/>
      <family val="2"/>
    </font>
    <font>
      <b/>
      <i/>
      <sz val="10"/>
      <name val="Arial"/>
      <family val="2"/>
    </font>
    <font>
      <b/>
      <i/>
      <sz val="10"/>
      <color indexed="9"/>
      <name val="Arial"/>
      <family val="2"/>
    </font>
    <font>
      <b/>
      <sz val="10"/>
      <color indexed="9"/>
      <name val="Arial"/>
      <family val="2"/>
    </font>
    <font>
      <sz val="18"/>
      <name val="Arial"/>
      <family val="2"/>
    </font>
    <font>
      <b/>
      <sz val="12"/>
      <name val="Arial"/>
      <family val="2"/>
    </font>
    <font>
      <b/>
      <sz val="11"/>
      <color indexed="9"/>
      <name val="Arial"/>
      <family val="2"/>
    </font>
    <font>
      <sz val="10"/>
      <color indexed="9"/>
      <name val="Arial"/>
      <family val="2"/>
    </font>
    <font>
      <b/>
      <sz val="14"/>
      <name val="Arial"/>
      <family val="2"/>
    </font>
    <font>
      <sz val="10"/>
      <color indexed="8"/>
      <name val="Arial"/>
      <family val="2"/>
    </font>
    <font>
      <sz val="9"/>
      <color indexed="9"/>
      <name val="Arial"/>
      <family val="2"/>
    </font>
    <font>
      <b/>
      <sz val="16"/>
      <name val="Arial"/>
      <family val="2"/>
    </font>
    <font>
      <b/>
      <sz val="12"/>
      <color indexed="39"/>
      <name val="Arial"/>
      <family val="2"/>
    </font>
    <font>
      <sz val="12"/>
      <color indexed="39"/>
      <name val="Arial"/>
      <family val="2"/>
    </font>
    <font>
      <sz val="10"/>
      <color indexed="39"/>
      <name val="Arial"/>
      <family val="2"/>
    </font>
    <font>
      <sz val="10"/>
      <color indexed="33"/>
      <name val="Arial"/>
      <family val="2"/>
    </font>
    <font>
      <sz val="14"/>
      <color indexed="9"/>
      <name val="Arial"/>
      <family val="2"/>
    </font>
    <font>
      <sz val="11"/>
      <color indexed="8"/>
      <name val="Calibri"/>
      <family val="2"/>
    </font>
    <font>
      <sz val="11"/>
      <color indexed="9"/>
      <name val="Calibri"/>
      <family val="2"/>
    </font>
    <font>
      <sz val="11"/>
      <color indexed="3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28"/>
      <name val="Calibri"/>
      <family val="2"/>
    </font>
    <font>
      <b/>
      <sz val="18"/>
      <color indexed="62"/>
      <name val="Cambria"/>
      <family val="2"/>
    </font>
    <font>
      <b/>
      <sz val="11"/>
      <color indexed="8"/>
      <name val="Calibri"/>
      <family val="2"/>
    </font>
    <font>
      <sz val="11"/>
      <color indexed="10"/>
      <name val="Calibri"/>
      <family val="2"/>
    </font>
    <font>
      <sz val="9"/>
      <name val="Arial"/>
      <family val="2"/>
    </font>
    <font>
      <sz val="8"/>
      <name val="Arial"/>
      <family val="2"/>
    </font>
    <font>
      <sz val="8"/>
      <color indexed="9"/>
      <name val="Arial"/>
      <family val="2"/>
    </font>
    <font>
      <sz val="19"/>
      <color indexed="9"/>
      <name val="Arial"/>
      <family val="2"/>
    </font>
    <font>
      <u/>
      <sz val="11"/>
      <name val="Arial"/>
      <family val="2"/>
    </font>
    <font>
      <sz val="8"/>
      <color indexed="8"/>
      <name val="Arial"/>
      <family val="2"/>
    </font>
    <font>
      <sz val="10"/>
      <name val="Arial"/>
      <family val="2"/>
    </font>
    <font>
      <sz val="10"/>
      <color indexed="57"/>
      <name val="Arial"/>
      <family val="2"/>
    </font>
    <font>
      <u/>
      <sz val="10"/>
      <color indexed="60"/>
      <name val="Arial"/>
      <family val="2"/>
    </font>
    <font>
      <u/>
      <sz val="10"/>
      <color indexed="62"/>
      <name val="Arial"/>
      <family val="2"/>
    </font>
    <font>
      <sz val="11"/>
      <color indexed="55"/>
      <name val="Calibri"/>
      <family val="2"/>
    </font>
    <font>
      <b/>
      <sz val="11"/>
      <color indexed="53"/>
      <name val="Calibri"/>
      <family val="2"/>
    </font>
    <font>
      <b/>
      <sz val="18"/>
      <color indexed="62"/>
      <name val="Cambria"/>
      <family val="1"/>
    </font>
    <font>
      <u/>
      <sz val="11"/>
      <color theme="10"/>
      <name val="Calibri"/>
      <family val="2"/>
      <scheme val="minor"/>
    </font>
    <font>
      <sz val="11"/>
      <color theme="1"/>
      <name val="Calibri"/>
      <family val="2"/>
      <scheme val="minor"/>
    </font>
    <font>
      <b/>
      <sz val="18"/>
      <color theme="1"/>
      <name val="Arial"/>
      <family val="2"/>
    </font>
    <font>
      <sz val="18"/>
      <color theme="1"/>
      <name val="Arial"/>
      <family val="2"/>
    </font>
    <font>
      <sz val="11"/>
      <color rgb="FFFF0000"/>
      <name val="Calibri"/>
      <family val="2"/>
      <scheme val="minor"/>
    </font>
    <font>
      <b/>
      <sz val="11"/>
      <color theme="1"/>
      <name val="Arial"/>
      <family val="2"/>
    </font>
    <font>
      <sz val="11"/>
      <color theme="1"/>
      <name val="Arial"/>
      <family val="2"/>
    </font>
    <font>
      <b/>
      <sz val="12"/>
      <color rgb="FFFFFFFF"/>
      <name val="Arial"/>
    </font>
    <font>
      <b/>
      <sz val="10"/>
      <name val="Arial"/>
    </font>
    <font>
      <b/>
      <sz val="10"/>
      <name val="Arial"/>
    </font>
    <font>
      <sz val="10"/>
      <color rgb="FFFFFFFF"/>
      <name val="Arial"/>
    </font>
    <font>
      <sz val="10"/>
      <color rgb="FFA0A0A0"/>
      <name val="Arial"/>
    </font>
    <font>
      <sz val="10"/>
      <name val="Arial"/>
    </font>
    <font>
      <sz val="18"/>
      <name val="Arial"/>
    </font>
    <font>
      <sz val="10"/>
      <color rgb="FF000000"/>
      <name val="Arial"/>
    </font>
    <font>
      <sz val="10"/>
      <name val="Arial"/>
    </font>
  </fonts>
  <fills count="40">
    <fill>
      <patternFill patternType="none"/>
    </fill>
    <fill>
      <patternFill patternType="gray125"/>
    </fill>
    <fill>
      <patternFill patternType="solid">
        <fgColor indexed="22"/>
      </patternFill>
    </fill>
    <fill>
      <patternFill patternType="solid">
        <fgColor indexed="56"/>
      </patternFill>
    </fill>
    <fill>
      <patternFill patternType="solid">
        <fgColor indexed="29"/>
      </patternFill>
    </fill>
    <fill>
      <patternFill patternType="solid">
        <fgColor indexed="54"/>
      </patternFill>
    </fill>
    <fill>
      <patternFill patternType="solid">
        <fgColor indexed="41"/>
      </patternFill>
    </fill>
    <fill>
      <patternFill patternType="solid">
        <fgColor indexed="41"/>
      </patternFill>
    </fill>
    <fill>
      <patternFill patternType="solid">
        <fgColor indexed="47"/>
      </patternFill>
    </fill>
    <fill>
      <patternFill patternType="solid">
        <fgColor indexed="47"/>
      </patternFill>
    </fill>
    <fill>
      <patternFill patternType="solid">
        <fgColor indexed="44"/>
      </patternFill>
    </fill>
    <fill>
      <patternFill patternType="solid">
        <fgColor indexed="44"/>
      </patternFill>
    </fill>
    <fill>
      <patternFill patternType="solid">
        <fgColor indexed="49"/>
      </patternFill>
    </fill>
    <fill>
      <patternFill patternType="solid">
        <fgColor indexed="49"/>
      </patternFill>
    </fill>
    <fill>
      <patternFill patternType="solid">
        <fgColor indexed="33"/>
      </patternFill>
    </fill>
    <fill>
      <patternFill patternType="solid">
        <fgColor indexed="57"/>
      </patternFill>
    </fill>
    <fill>
      <patternFill patternType="solid">
        <fgColor indexed="37"/>
      </patternFill>
    </fill>
    <fill>
      <patternFill patternType="solid">
        <fgColor indexed="61"/>
      </patternFill>
    </fill>
    <fill>
      <patternFill patternType="solid">
        <fgColor indexed="36"/>
      </patternFill>
    </fill>
    <fill>
      <patternFill patternType="solid">
        <fgColor indexed="60"/>
      </patternFill>
    </fill>
    <fill>
      <patternFill patternType="solid">
        <fgColor indexed="54"/>
      </patternFill>
    </fill>
    <fill>
      <patternFill patternType="solid">
        <fgColor indexed="53"/>
      </patternFill>
    </fill>
    <fill>
      <patternFill patternType="solid">
        <fgColor indexed="53"/>
      </patternFill>
    </fill>
    <fill>
      <patternFill patternType="solid">
        <fgColor indexed="45"/>
      </patternFill>
    </fill>
    <fill>
      <patternFill patternType="solid">
        <fgColor indexed="63"/>
      </patternFill>
    </fill>
    <fill>
      <patternFill patternType="solid">
        <fgColor indexed="42"/>
      </patternFill>
    </fill>
    <fill>
      <patternFill patternType="solid">
        <fgColor indexed="42"/>
      </patternFill>
    </fill>
    <fill>
      <patternFill patternType="solid">
        <fgColor indexed="43"/>
      </patternFill>
    </fill>
    <fill>
      <patternFill patternType="solid">
        <fgColor indexed="43"/>
      </patternFill>
    </fill>
    <fill>
      <patternFill patternType="solid">
        <fgColor indexed="59"/>
      </patternFill>
    </fill>
    <fill>
      <patternFill patternType="solid">
        <fgColor indexed="9"/>
      </patternFill>
    </fill>
    <fill>
      <patternFill patternType="solid">
        <fgColor indexed="37"/>
      </patternFill>
    </fill>
    <fill>
      <patternFill patternType="solid">
        <fgColor indexed="55"/>
      </patternFill>
    </fill>
    <fill>
      <patternFill patternType="solid">
        <fgColor indexed="22"/>
      </patternFill>
    </fill>
    <fill>
      <patternFill patternType="solid">
        <fgColor indexed="33"/>
      </patternFill>
    </fill>
    <fill>
      <patternFill patternType="solid">
        <fgColor indexed="45"/>
      </patternFill>
    </fill>
    <fill>
      <patternFill patternType="solid">
        <fgColor theme="0"/>
      </patternFill>
    </fill>
    <fill>
      <patternFill patternType="solid">
        <fgColor rgb="FFFFFFFF"/>
      </patternFill>
    </fill>
    <fill>
      <patternFill patternType="solid">
        <fgColor rgb="FFA0A0A0"/>
      </patternFill>
    </fill>
    <fill>
      <patternFill patternType="solid">
        <fgColor rgb="FFEAEAEA"/>
      </patternFill>
    </fill>
  </fills>
  <borders count="75">
    <border>
      <left/>
      <right/>
      <top/>
      <bottom/>
      <diagonal/>
    </border>
    <border>
      <left style="thin">
        <color indexed="23"/>
      </left>
      <right style="thin">
        <color indexed="23"/>
      </right>
      <top style="thin">
        <color indexed="23"/>
      </top>
      <bottom style="thin">
        <color indexed="23"/>
      </bottom>
      <diagonal/>
    </border>
    <border>
      <left style="double">
        <color indexed="28"/>
      </left>
      <right style="double">
        <color indexed="28"/>
      </right>
      <top style="double">
        <color indexed="28"/>
      </top>
      <bottom style="double">
        <color indexed="28"/>
      </bottom>
      <diagonal/>
    </border>
    <border>
      <left style="double">
        <color indexed="53"/>
      </left>
      <right style="double">
        <color indexed="53"/>
      </right>
      <top style="double">
        <color indexed="53"/>
      </top>
      <bottom style="double">
        <color indexed="53"/>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33"/>
      </left>
      <right style="thin">
        <color indexed="33"/>
      </right>
      <top style="thin">
        <color indexed="33"/>
      </top>
      <bottom style="thin">
        <color indexed="33"/>
      </bottom>
      <diagonal/>
    </border>
    <border>
      <left style="thin">
        <color indexed="57"/>
      </left>
      <right style="thin">
        <color indexed="57"/>
      </right>
      <top style="thin">
        <color indexed="57"/>
      </top>
      <bottom style="thin">
        <color indexed="57"/>
      </bottom>
      <diagonal/>
    </border>
    <border>
      <left style="thin">
        <color indexed="28"/>
      </left>
      <right style="thin">
        <color indexed="28"/>
      </right>
      <top style="thin">
        <color indexed="28"/>
      </top>
      <bottom style="thin">
        <color indexed="28"/>
      </bottom>
      <diagonal/>
    </border>
    <border>
      <left style="thin">
        <color indexed="53"/>
      </left>
      <right style="thin">
        <color indexed="53"/>
      </right>
      <top style="thin">
        <color indexed="53"/>
      </top>
      <bottom style="thin">
        <color indexed="53"/>
      </bottom>
      <diagonal/>
    </border>
    <border>
      <left style="thin">
        <color indexed="55"/>
      </left>
      <right style="thin">
        <color indexed="55"/>
      </right>
      <top style="thin">
        <color indexed="55"/>
      </top>
      <bottom style="thin">
        <color indexed="55"/>
      </bottom>
      <diagonal/>
    </border>
    <border>
      <left/>
      <right/>
      <top style="thin">
        <color indexed="55"/>
      </top>
      <bottom style="thin">
        <color indexed="55"/>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right/>
      <top style="thin">
        <color indexed="57"/>
      </top>
      <bottom style="thin">
        <color indexed="57"/>
      </bottom>
      <diagonal/>
    </border>
    <border>
      <left style="thin">
        <color indexed="57"/>
      </left>
      <right/>
      <top style="thin">
        <color indexed="57"/>
      </top>
      <bottom style="thin">
        <color indexed="57"/>
      </bottom>
      <diagonal/>
    </border>
    <border>
      <left/>
      <right style="thin">
        <color indexed="57"/>
      </right>
      <top style="thin">
        <color indexed="57"/>
      </top>
      <bottom style="thin">
        <color indexed="57"/>
      </bottom>
      <diagonal/>
    </border>
    <border>
      <left/>
      <right/>
      <top style="thin">
        <color indexed="49"/>
      </top>
      <bottom style="double">
        <color indexed="49"/>
      </bottom>
      <diagonal/>
    </border>
    <border>
      <left/>
      <right style="thin">
        <color indexed="55"/>
      </right>
      <top/>
      <bottom/>
      <diagonal/>
    </border>
    <border>
      <left style="thin">
        <color indexed="22"/>
      </left>
      <right/>
      <top style="thin">
        <color indexed="22"/>
      </top>
      <bottom/>
      <diagonal/>
    </border>
    <border>
      <left style="thin">
        <color indexed="22"/>
      </left>
      <right/>
      <top/>
      <bottom/>
      <diagonal/>
    </border>
    <border>
      <left style="thin">
        <color indexed="22"/>
      </left>
      <right/>
      <top/>
      <bottom style="thin">
        <color indexed="22"/>
      </bottom>
      <diagonal/>
    </border>
    <border>
      <left/>
      <right/>
      <top/>
      <bottom style="thin">
        <color indexed="55"/>
      </bottom>
      <diagonal/>
    </border>
    <border>
      <left style="thin">
        <color indexed="33"/>
      </left>
      <right/>
      <top style="thin">
        <color indexed="33"/>
      </top>
      <bottom/>
      <diagonal/>
    </border>
    <border>
      <left/>
      <right style="thin">
        <color indexed="33"/>
      </right>
      <top style="thin">
        <color indexed="33"/>
      </top>
      <bottom/>
      <diagonal/>
    </border>
    <border>
      <left style="thin">
        <color indexed="33"/>
      </left>
      <right/>
      <top/>
      <bottom/>
      <diagonal/>
    </border>
    <border>
      <left/>
      <right style="thin">
        <color indexed="33"/>
      </right>
      <top/>
      <bottom/>
      <diagonal/>
    </border>
    <border>
      <left style="thin">
        <color indexed="33"/>
      </left>
      <right/>
      <top/>
      <bottom style="thin">
        <color indexed="33"/>
      </bottom>
      <diagonal/>
    </border>
    <border>
      <left/>
      <right style="thin">
        <color indexed="33"/>
      </right>
      <top/>
      <bottom style="thin">
        <color indexed="33"/>
      </bottom>
      <diagonal/>
    </border>
    <border>
      <left/>
      <right/>
      <top style="thin">
        <color indexed="33"/>
      </top>
      <bottom/>
      <diagonal/>
    </border>
    <border>
      <left/>
      <right/>
      <top/>
      <bottom style="thin">
        <color indexed="33"/>
      </bottom>
      <diagonal/>
    </border>
    <border>
      <left style="thin">
        <color indexed="33"/>
      </left>
      <right/>
      <top style="thin">
        <color indexed="33"/>
      </top>
      <bottom style="thin">
        <color indexed="33"/>
      </bottom>
      <diagonal/>
    </border>
    <border>
      <left/>
      <right/>
      <top style="thin">
        <color indexed="33"/>
      </top>
      <bottom style="thin">
        <color indexed="33"/>
      </bottom>
      <diagonal/>
    </border>
    <border>
      <left/>
      <right style="thin">
        <color indexed="33"/>
      </right>
      <top style="thin">
        <color indexed="33"/>
      </top>
      <bottom style="thin">
        <color indexed="33"/>
      </bottom>
      <diagonal/>
    </border>
    <border>
      <left style="thin">
        <color indexed="33"/>
      </left>
      <right style="thin">
        <color indexed="33"/>
      </right>
      <top style="thin">
        <color indexed="33"/>
      </top>
      <bottom/>
      <diagonal/>
    </border>
    <border>
      <left style="thin">
        <color indexed="33"/>
      </left>
      <right style="thin">
        <color indexed="33"/>
      </right>
      <top/>
      <bottom/>
      <diagonal/>
    </border>
    <border>
      <left style="thin">
        <color indexed="33"/>
      </left>
      <right style="thin">
        <color indexed="33"/>
      </right>
      <top/>
      <bottom style="thin">
        <color indexed="33"/>
      </bottom>
      <diagonal/>
    </border>
    <border>
      <left/>
      <right style="thin">
        <color indexed="23"/>
      </right>
      <top/>
      <bottom/>
      <diagonal/>
    </border>
    <border>
      <left style="thin">
        <color indexed="55"/>
      </left>
      <right/>
      <top/>
      <bottom/>
      <diagonal/>
    </border>
    <border>
      <left style="thin">
        <color indexed="23"/>
      </left>
      <right/>
      <top/>
      <bottom/>
      <diagonal/>
    </border>
    <border>
      <left style="thin">
        <color indexed="33"/>
      </left>
      <right/>
      <top/>
      <bottom style="thin">
        <color indexed="55"/>
      </bottom>
      <diagonal/>
    </border>
    <border>
      <left/>
      <right style="thin">
        <color indexed="33"/>
      </right>
      <top/>
      <bottom style="thin">
        <color indexed="55"/>
      </bottom>
      <diagonal/>
    </border>
    <border>
      <left/>
      <right/>
      <top style="thin">
        <color indexed="55"/>
      </top>
      <bottom style="thin">
        <color indexed="33"/>
      </bottom>
      <diagonal/>
    </border>
    <border>
      <left style="thin">
        <color indexed="33"/>
      </left>
      <right style="dashed">
        <color indexed="33"/>
      </right>
      <top style="thin">
        <color indexed="33"/>
      </top>
      <bottom/>
      <diagonal/>
    </border>
    <border>
      <left style="thin">
        <color indexed="33"/>
      </left>
      <right style="thin">
        <color indexed="55"/>
      </right>
      <top style="thin">
        <color indexed="33"/>
      </top>
      <bottom style="thin">
        <color indexed="33"/>
      </bottom>
      <diagonal/>
    </border>
    <border>
      <left style="thin">
        <color indexed="55"/>
      </left>
      <right style="thin">
        <color indexed="55"/>
      </right>
      <top style="thin">
        <color indexed="33"/>
      </top>
      <bottom style="thin">
        <color indexed="33"/>
      </bottom>
      <diagonal/>
    </border>
    <border>
      <left style="thin">
        <color indexed="55"/>
      </left>
      <right style="thin">
        <color indexed="33"/>
      </right>
      <top style="thin">
        <color indexed="33"/>
      </top>
      <bottom style="thin">
        <color indexed="33"/>
      </bottom>
      <diagonal/>
    </border>
    <border>
      <left/>
      <right style="thin">
        <color indexed="64"/>
      </right>
      <top/>
      <bottom/>
      <diagonal/>
    </border>
    <border>
      <left style="thin">
        <color indexed="33"/>
      </left>
      <right style="dashed">
        <color indexed="33"/>
      </right>
      <top style="thin">
        <color indexed="33"/>
      </top>
      <bottom style="thin">
        <color indexed="33"/>
      </bottom>
      <diagonal/>
    </border>
    <border>
      <left style="thin">
        <color indexed="33"/>
      </left>
      <right style="thin">
        <color rgb="FFA0A0A0"/>
      </right>
      <top style="thin">
        <color indexed="33"/>
      </top>
      <bottom style="thin">
        <color indexed="33"/>
      </bottom>
      <diagonal/>
    </border>
    <border>
      <left/>
      <right style="thin">
        <color rgb="FFA0A0A0"/>
      </right>
      <top style="thin">
        <color indexed="33"/>
      </top>
      <bottom style="thin">
        <color indexed="33"/>
      </bottom>
      <diagonal/>
    </border>
    <border>
      <left/>
      <right/>
      <top/>
      <bottom/>
      <diagonal/>
    </border>
    <border diagonalUp="1" diagonalDown="1">
      <left style="thin">
        <color rgb="FFA0A0A0"/>
      </left>
      <right style="thin">
        <color rgb="FFA0A0A0"/>
      </right>
      <top style="thin">
        <color rgb="FFA0A0A0"/>
      </top>
      <bottom style="thin">
        <color rgb="FFA0A0A0"/>
      </bottom>
      <diagonal/>
    </border>
    <border>
      <left/>
      <right style="thin">
        <color rgb="FFA0A0A0"/>
      </right>
      <top style="thin">
        <color indexed="33"/>
      </top>
      <bottom/>
      <diagonal/>
    </border>
    <border>
      <left style="thin">
        <color indexed="33"/>
      </left>
      <right style="thin">
        <color indexed="33"/>
      </right>
      <top style="thin">
        <color indexed="33"/>
      </top>
      <bottom/>
      <diagonal/>
    </border>
    <border>
      <left/>
      <right style="thin">
        <color rgb="FFA0A0A0"/>
      </right>
      <top/>
      <bottom style="thin">
        <color indexed="33"/>
      </bottom>
      <diagonal/>
    </border>
    <border>
      <left/>
      <right style="thin">
        <color rgb="FFA0A0A0"/>
      </right>
      <top style="thin">
        <color indexed="33"/>
      </top>
      <bottom/>
      <diagonal/>
    </border>
    <border>
      <left/>
      <right style="thin">
        <color rgb="FFA0A0A0"/>
      </right>
      <top/>
      <bottom/>
      <diagonal/>
    </border>
    <border diagonalUp="1" diagonalDown="1">
      <left/>
      <right/>
      <top/>
      <bottom/>
      <diagonal/>
    </border>
    <border>
      <left/>
      <right style="thin">
        <color rgb="FFA0A0A0"/>
      </right>
      <top style="thin">
        <color indexed="33"/>
      </top>
      <bottom style="thin">
        <color indexed="33"/>
      </bottom>
      <diagonal/>
    </border>
    <border diagonalUp="1" diagonalDown="1">
      <left style="thin">
        <color rgb="FFA0A0A0"/>
      </left>
      <right/>
      <top style="thin">
        <color rgb="FFA0A0A0"/>
      </top>
      <bottom style="thin">
        <color rgb="FFA0A0A0"/>
      </bottom>
      <diagonal/>
    </border>
    <border diagonalUp="1" diagonalDown="1">
      <left/>
      <right/>
      <top style="thin">
        <color rgb="FFA0A0A0"/>
      </top>
      <bottom style="thin">
        <color rgb="FFA0A0A0"/>
      </bottom>
      <diagonal/>
    </border>
    <border diagonalUp="1" diagonalDown="1">
      <left/>
      <right style="thin">
        <color rgb="FFA0A0A0"/>
      </right>
      <top style="thin">
        <color rgb="FFA0A0A0"/>
      </top>
      <bottom style="thin">
        <color rgb="FFA0A0A0"/>
      </bottom>
      <diagonal/>
    </border>
    <border>
      <left/>
      <right style="thin">
        <color indexed="55"/>
      </right>
      <top/>
      <bottom/>
      <diagonal/>
    </border>
    <border>
      <left style="thin">
        <color indexed="33"/>
      </left>
      <right style="thin">
        <color indexed="33"/>
      </right>
      <top/>
      <bottom/>
      <diagonal/>
    </border>
    <border>
      <left style="thin">
        <color indexed="33"/>
      </left>
      <right style="thin">
        <color indexed="33"/>
      </right>
      <top/>
      <bottom style="thin">
        <color indexed="33"/>
      </bottom>
      <diagonal/>
    </border>
    <border>
      <left style="thin">
        <color indexed="33"/>
      </left>
      <right/>
      <top style="thin">
        <color indexed="33"/>
      </top>
      <bottom/>
      <diagonal/>
    </border>
    <border>
      <left/>
      <right/>
      <top style="thin">
        <color indexed="33"/>
      </top>
      <bottom/>
      <diagonal/>
    </border>
    <border>
      <left/>
      <right style="thin">
        <color indexed="33"/>
      </right>
      <top style="thin">
        <color indexed="33"/>
      </top>
      <bottom/>
      <diagonal/>
    </border>
    <border>
      <left style="thin">
        <color indexed="33"/>
      </left>
      <right/>
      <top/>
      <bottom/>
      <diagonal/>
    </border>
    <border>
      <left/>
      <right style="thin">
        <color indexed="33"/>
      </right>
      <top/>
      <bottom/>
      <diagonal/>
    </border>
    <border>
      <left style="thin">
        <color indexed="33"/>
      </left>
      <right/>
      <top/>
      <bottom style="thin">
        <color indexed="33"/>
      </bottom>
      <diagonal/>
    </border>
    <border>
      <left/>
      <right/>
      <top/>
      <bottom style="thin">
        <color indexed="33"/>
      </bottom>
      <diagonal/>
    </border>
    <border>
      <left/>
      <right style="thin">
        <color indexed="33"/>
      </right>
      <top/>
      <bottom style="thin">
        <color indexed="33"/>
      </bottom>
      <diagonal/>
    </border>
  </borders>
  <cellStyleXfs count="783">
    <xf numFmtId="0" fontId="0" fillId="0" borderId="0"/>
    <xf numFmtId="0" fontId="41" fillId="2" borderId="0" applyNumberFormat="0" applyBorder="0"/>
    <xf numFmtId="0" fontId="41" fillId="3" borderId="0" applyNumberFormat="0" applyBorder="0"/>
    <xf numFmtId="0" fontId="41" fillId="4" borderId="0" applyNumberFormat="0" applyBorder="0"/>
    <xf numFmtId="0" fontId="41" fillId="5" borderId="0" applyNumberFormat="0" applyBorder="0"/>
    <xf numFmtId="0" fontId="41" fillId="4" borderId="0" applyNumberFormat="0" applyBorder="0"/>
    <xf numFmtId="0" fontId="41" fillId="5" borderId="0" applyNumberFormat="0" applyBorder="0"/>
    <xf numFmtId="0" fontId="41" fillId="2" borderId="0" applyNumberFormat="0" applyBorder="0"/>
    <xf numFmtId="0" fontId="41" fillId="3" borderId="0" applyNumberFormat="0" applyBorder="0"/>
    <xf numFmtId="0" fontId="41" fillId="6" borderId="0" applyNumberFormat="0" applyBorder="0"/>
    <xf numFmtId="0" fontId="41" fillId="7" borderId="0" applyNumberFormat="0" applyBorder="0"/>
    <xf numFmtId="0" fontId="41" fillId="8" borderId="0" applyNumberFormat="0" applyBorder="0"/>
    <xf numFmtId="0" fontId="41" fillId="9" borderId="0" applyNumberFormat="0" applyBorder="0"/>
    <xf numFmtId="0" fontId="41" fillId="2" borderId="0" applyNumberFormat="0" applyBorder="0"/>
    <xf numFmtId="0" fontId="41" fillId="3" borderId="0" applyNumberFormat="0" applyBorder="0"/>
    <xf numFmtId="0" fontId="41" fillId="4" borderId="0" applyNumberFormat="0" applyBorder="0"/>
    <xf numFmtId="0" fontId="41" fillId="5" borderId="0" applyNumberFormat="0" applyBorder="0"/>
    <xf numFmtId="0" fontId="41" fillId="4" borderId="0" applyNumberFormat="0" applyBorder="0"/>
    <xf numFmtId="0" fontId="41" fillId="5" borderId="0" applyNumberFormat="0" applyBorder="0"/>
    <xf numFmtId="0" fontId="41" fillId="2" borderId="0" applyNumberFormat="0" applyBorder="0"/>
    <xf numFmtId="0" fontId="41" fillId="3" borderId="0" applyNumberFormat="0" applyBorder="0"/>
    <xf numFmtId="0" fontId="41" fillId="10" borderId="0" applyNumberFormat="0" applyBorder="0"/>
    <xf numFmtId="0" fontId="41" fillId="11" borderId="0" applyNumberFormat="0" applyBorder="0"/>
    <xf numFmtId="0" fontId="41" fillId="8" borderId="0" applyNumberFormat="0" applyBorder="0"/>
    <xf numFmtId="0" fontId="41" fillId="9" borderId="0" applyNumberFormat="0" applyBorder="0"/>
    <xf numFmtId="0" fontId="42" fillId="12" borderId="0" applyNumberFormat="0" applyBorder="0"/>
    <xf numFmtId="0" fontId="42" fillId="13" borderId="0" applyNumberFormat="0" applyBorder="0"/>
    <xf numFmtId="0" fontId="42" fillId="4" borderId="0" applyNumberFormat="0" applyBorder="0"/>
    <xf numFmtId="0" fontId="42" fillId="5" borderId="0" applyNumberFormat="0" applyBorder="0"/>
    <xf numFmtId="0" fontId="42" fillId="4" borderId="0" applyNumberFormat="0" applyBorder="0"/>
    <xf numFmtId="0" fontId="42" fillId="5" borderId="0" applyNumberFormat="0" applyBorder="0"/>
    <xf numFmtId="0" fontId="42" fillId="14" borderId="0" applyNumberFormat="0" applyBorder="0"/>
    <xf numFmtId="0" fontId="42" fillId="15" borderId="0" applyNumberFormat="0" applyBorder="0"/>
    <xf numFmtId="0" fontId="42" fillId="12" borderId="0" applyNumberFormat="0" applyBorder="0"/>
    <xf numFmtId="0" fontId="42" fillId="13" borderId="0" applyNumberFormat="0" applyBorder="0"/>
    <xf numFmtId="0" fontId="42" fillId="8" borderId="0" applyNumberFormat="0" applyBorder="0"/>
    <xf numFmtId="0" fontId="42" fillId="9" borderId="0" applyNumberFormat="0" applyBorder="0"/>
    <xf numFmtId="0" fontId="42" fillId="12" borderId="0" applyNumberFormat="0" applyBorder="0"/>
    <xf numFmtId="0" fontId="42" fillId="13" borderId="0" applyNumberFormat="0" applyBorder="0"/>
    <xf numFmtId="0" fontId="42" fillId="16" borderId="0" applyNumberFormat="0" applyBorder="0"/>
    <xf numFmtId="0" fontId="42" fillId="17" borderId="0" applyNumberFormat="0" applyBorder="0"/>
    <xf numFmtId="0" fontId="42" fillId="18" borderId="0" applyNumberFormat="0" applyBorder="0"/>
    <xf numFmtId="0" fontId="42" fillId="19" borderId="0" applyNumberFormat="0" applyBorder="0"/>
    <xf numFmtId="0" fontId="42" fillId="20" borderId="0" applyNumberFormat="0" applyBorder="0"/>
    <xf numFmtId="0" fontId="42" fillId="5" borderId="0" applyNumberFormat="0" applyBorder="0"/>
    <xf numFmtId="0" fontId="42" fillId="12" borderId="0" applyNumberFormat="0" applyBorder="0"/>
    <xf numFmtId="0" fontId="42" fillId="13" borderId="0" applyNumberFormat="0" applyBorder="0"/>
    <xf numFmtId="0" fontId="42" fillId="21" borderId="0" applyNumberFormat="0" applyBorder="0"/>
    <xf numFmtId="0" fontId="42" fillId="22" borderId="0" applyNumberFormat="0" applyBorder="0"/>
    <xf numFmtId="0" fontId="43" fillId="23" borderId="0" applyNumberFormat="0" applyBorder="0"/>
    <xf numFmtId="0" fontId="68" fillId="24" borderId="0" applyNumberFormat="0" applyBorder="0"/>
    <xf numFmtId="0" fontId="44" fillId="2" borderId="1" applyNumberFormat="0"/>
    <xf numFmtId="0" fontId="44" fillId="3" borderId="1" applyNumberFormat="0"/>
    <xf numFmtId="0" fontId="45" fillId="14" borderId="2" applyNumberFormat="0"/>
    <xf numFmtId="0" fontId="45" fillId="15" borderId="3" applyNumberFormat="0"/>
    <xf numFmtId="43" fontId="64" fillId="0" borderId="0" applyBorder="0"/>
    <xf numFmtId="44" fontId="64" fillId="0" borderId="0" applyBorder="0"/>
    <xf numFmtId="0" fontId="46" fillId="0" borderId="0" applyNumberFormat="0" applyBorder="0"/>
    <xf numFmtId="0" fontId="46" fillId="0" borderId="0" applyNumberFormat="0" applyBorder="0"/>
    <xf numFmtId="0" fontId="64" fillId="0" borderId="0"/>
    <xf numFmtId="0" fontId="64" fillId="0" borderId="0"/>
    <xf numFmtId="0" fontId="64" fillId="0" borderId="0"/>
    <xf numFmtId="0" fontId="64" fillId="0" borderId="0"/>
    <xf numFmtId="43" fontId="64" fillId="0" borderId="0" applyBorder="0"/>
    <xf numFmtId="43" fontId="64" fillId="0" borderId="0" applyBorder="0"/>
    <xf numFmtId="43" fontId="64" fillId="0" borderId="0" applyBorder="0"/>
    <xf numFmtId="43" fontId="64" fillId="0" borderId="0" applyBorder="0"/>
    <xf numFmtId="41" fontId="64" fillId="0" borderId="0" applyBorder="0"/>
    <xf numFmtId="41" fontId="64" fillId="0" borderId="0" applyBorder="0"/>
    <xf numFmtId="41" fontId="64" fillId="0" borderId="0" applyBorder="0"/>
    <xf numFmtId="41" fontId="64" fillId="0" borderId="0" applyBorder="0"/>
    <xf numFmtId="44" fontId="64" fillId="0" borderId="0" applyBorder="0"/>
    <xf numFmtId="44" fontId="64" fillId="0" borderId="0" applyBorder="0"/>
    <xf numFmtId="44" fontId="64" fillId="0" borderId="0" applyBorder="0"/>
    <xf numFmtId="44" fontId="64" fillId="0" borderId="0" applyBorder="0"/>
    <xf numFmtId="42" fontId="64" fillId="0" borderId="0" applyBorder="0"/>
    <xf numFmtId="42" fontId="64" fillId="0" borderId="0" applyBorder="0"/>
    <xf numFmtId="42" fontId="64" fillId="0" borderId="0" applyBorder="0"/>
    <xf numFmtId="42" fontId="64" fillId="0" borderId="0" applyBorder="0"/>
    <xf numFmtId="0" fontId="16" fillId="0" borderId="0" applyNumberFormat="0" applyBorder="0"/>
    <xf numFmtId="0" fontId="66" fillId="0" borderId="0" applyNumberFormat="0" applyBorder="0"/>
    <xf numFmtId="0" fontId="17" fillId="0" borderId="0" applyNumberFormat="0" applyBorder="0"/>
    <xf numFmtId="0" fontId="67" fillId="0" borderId="0" applyNumberFormat="0" applyBorder="0"/>
    <xf numFmtId="9" fontId="64" fillId="0" borderId="0" applyBorder="0"/>
    <xf numFmtId="9" fontId="64" fillId="0" borderId="0" applyBorder="0"/>
    <xf numFmtId="9" fontId="64" fillId="0" borderId="0" applyBorder="0"/>
    <xf numFmtId="9" fontId="64" fillId="0" borderId="0" applyBorder="0"/>
    <xf numFmtId="0" fontId="16" fillId="0" borderId="0" applyNumberFormat="0" applyBorder="0"/>
    <xf numFmtId="0" fontId="66" fillId="0" borderId="0" applyNumberFormat="0" applyBorder="0"/>
    <xf numFmtId="0" fontId="17" fillId="0" borderId="0" applyNumberFormat="0" applyBorder="0"/>
    <xf numFmtId="0" fontId="67" fillId="0" borderId="0" applyNumberFormat="0" applyBorder="0"/>
    <xf numFmtId="9" fontId="64" fillId="0" borderId="0" applyBorder="0"/>
    <xf numFmtId="9" fontId="64" fillId="0" borderId="0" applyBorder="0"/>
    <xf numFmtId="9" fontId="64" fillId="0" borderId="0" applyBorder="0"/>
    <xf numFmtId="9" fontId="64" fillId="0" borderId="0" applyBorder="0"/>
    <xf numFmtId="0" fontId="16" fillId="0" borderId="0" applyNumberFormat="0" applyBorder="0"/>
    <xf numFmtId="0" fontId="66" fillId="0" borderId="0" applyNumberFormat="0" applyBorder="0"/>
    <xf numFmtId="0" fontId="17" fillId="0" borderId="0" applyNumberFormat="0" applyBorder="0"/>
    <xf numFmtId="0" fontId="67" fillId="0" borderId="0" applyNumberFormat="0" applyBorder="0"/>
    <xf numFmtId="9" fontId="64" fillId="0" borderId="0" applyBorder="0"/>
    <xf numFmtId="9" fontId="64" fillId="0" borderId="0" applyBorder="0"/>
    <xf numFmtId="9" fontId="64" fillId="0" borderId="0" applyBorder="0"/>
    <xf numFmtId="9" fontId="64" fillId="0" borderId="0" applyBorder="0"/>
    <xf numFmtId="0" fontId="16" fillId="0" borderId="0" applyNumberFormat="0" applyBorder="0"/>
    <xf numFmtId="0" fontId="66" fillId="0" borderId="0" applyNumberFormat="0" applyBorder="0"/>
    <xf numFmtId="0" fontId="17" fillId="0" borderId="0" applyNumberFormat="0" applyBorder="0"/>
    <xf numFmtId="0" fontId="67" fillId="0" borderId="0" applyNumberFormat="0" applyBorder="0"/>
    <xf numFmtId="9" fontId="64" fillId="0" borderId="0" applyBorder="0"/>
    <xf numFmtId="9" fontId="64" fillId="0" borderId="0" applyBorder="0"/>
    <xf numFmtId="9" fontId="64" fillId="0" borderId="0" applyBorder="0"/>
    <xf numFmtId="9" fontId="64" fillId="0" borderId="0" applyBorder="0"/>
    <xf numFmtId="0" fontId="16" fillId="0" borderId="0" applyNumberFormat="0" applyBorder="0"/>
    <xf numFmtId="0" fontId="66" fillId="0" borderId="0" applyNumberFormat="0" applyBorder="0"/>
    <xf numFmtId="0" fontId="17" fillId="0" borderId="0" applyNumberFormat="0" applyBorder="0"/>
    <xf numFmtId="0" fontId="67" fillId="0" borderId="0" applyNumberFormat="0" applyBorder="0"/>
    <xf numFmtId="9" fontId="64" fillId="0" borderId="0" applyBorder="0"/>
    <xf numFmtId="9" fontId="64" fillId="0" borderId="0" applyBorder="0"/>
    <xf numFmtId="9" fontId="64" fillId="0" borderId="0" applyBorder="0"/>
    <xf numFmtId="9" fontId="64" fillId="0" borderId="0" applyBorder="0"/>
    <xf numFmtId="43" fontId="64" fillId="0" borderId="0" applyBorder="0"/>
    <xf numFmtId="41" fontId="64" fillId="0" borderId="0" applyBorder="0"/>
    <xf numFmtId="44" fontId="64" fillId="0" borderId="0" applyBorder="0"/>
    <xf numFmtId="42" fontId="64" fillId="0" borderId="0" applyBorder="0"/>
    <xf numFmtId="0" fontId="16" fillId="0" borderId="0" applyNumberFormat="0" applyBorder="0"/>
    <xf numFmtId="0" fontId="17" fillId="0" borderId="0" applyNumberFormat="0" applyBorder="0"/>
    <xf numFmtId="9" fontId="64" fillId="0" borderId="0" applyBorder="0"/>
    <xf numFmtId="0" fontId="47" fillId="25" borderId="0" applyNumberFormat="0" applyBorder="0"/>
    <xf numFmtId="0" fontId="47" fillId="26" borderId="0" applyNumberFormat="0" applyBorder="0"/>
    <xf numFmtId="0" fontId="48" fillId="0" borderId="4" applyNumberFormat="0"/>
    <xf numFmtId="0" fontId="48" fillId="0" borderId="4" applyNumberFormat="0"/>
    <xf numFmtId="0" fontId="49" fillId="0" borderId="4" applyNumberFormat="0"/>
    <xf numFmtId="0" fontId="49" fillId="0" borderId="4" applyNumberFormat="0"/>
    <xf numFmtId="0" fontId="50" fillId="0" borderId="5" applyNumberFormat="0"/>
    <xf numFmtId="0" fontId="50" fillId="0" borderId="5" applyNumberFormat="0"/>
    <xf numFmtId="0" fontId="50" fillId="0" borderId="0" applyNumberFormat="0" applyBorder="0"/>
    <xf numFmtId="0" fontId="50" fillId="0" borderId="0" applyNumberFormat="0" applyBorder="0"/>
    <xf numFmtId="0" fontId="71" fillId="0" borderId="0" applyNumberFormat="0" applyBorder="0"/>
    <xf numFmtId="0" fontId="51" fillId="8" borderId="1" applyNumberFormat="0"/>
    <xf numFmtId="0" fontId="51" fillId="9" borderId="1" applyNumberFormat="0"/>
    <xf numFmtId="0" fontId="52" fillId="0" borderId="6" applyNumberFormat="0"/>
    <xf numFmtId="0" fontId="52" fillId="0" borderId="6" applyNumberFormat="0"/>
    <xf numFmtId="0" fontId="53" fillId="27" borderId="0" applyNumberFormat="0" applyBorder="0"/>
    <xf numFmtId="0" fontId="53" fillId="28" borderId="0" applyNumberFormat="0" applyBorder="0"/>
    <xf numFmtId="0" fontId="72" fillId="0" borderId="0"/>
    <xf numFmtId="0" fontId="72" fillId="0" borderId="0"/>
    <xf numFmtId="0" fontId="64" fillId="27" borderId="7" applyNumberFormat="0"/>
    <xf numFmtId="0" fontId="64" fillId="28" borderId="8" applyNumberFormat="0"/>
    <xf numFmtId="0" fontId="64" fillId="27" borderId="7" applyNumberFormat="0"/>
    <xf numFmtId="0" fontId="64" fillId="27" borderId="7" applyNumberFormat="0"/>
    <xf numFmtId="0" fontId="54" fillId="2" borderId="9" applyNumberFormat="0"/>
    <xf numFmtId="0" fontId="69" fillId="3" borderId="10" applyNumberFormat="0"/>
    <xf numFmtId="9" fontId="64" fillId="0" borderId="0" applyBorder="0"/>
    <xf numFmtId="0" fontId="1" fillId="29" borderId="0" applyNumberFormat="0" applyBorder="0">
      <alignment horizontal="center" wrapText="1"/>
    </xf>
    <xf numFmtId="0" fontId="1" fillId="29" borderId="0" applyNumberFormat="0" applyBorder="0">
      <alignment horizontal="center" wrapText="1"/>
    </xf>
    <xf numFmtId="0" fontId="31" fillId="30" borderId="0" applyNumberFormat="0"/>
    <xf numFmtId="0" fontId="31" fillId="30" borderId="0" applyNumberFormat="0"/>
    <xf numFmtId="0" fontId="64" fillId="30" borderId="11" applyNumberFormat="0">
      <alignment horizontal="left" vertical="center"/>
    </xf>
    <xf numFmtId="0" fontId="64" fillId="30" borderId="11" applyNumberFormat="0">
      <alignment horizontal="left" vertical="center"/>
    </xf>
    <xf numFmtId="0" fontId="64" fillId="30" borderId="11" applyNumberFormat="0">
      <alignment horizontal="left" vertical="center"/>
    </xf>
    <xf numFmtId="0" fontId="64" fillId="30" borderId="11" applyNumberFormat="0">
      <alignment horizontal="left" vertical="center"/>
    </xf>
    <xf numFmtId="0" fontId="64" fillId="30" borderId="12" applyNumberFormat="0">
      <alignment horizontal="center" vertical="center"/>
    </xf>
    <xf numFmtId="0" fontId="64" fillId="30" borderId="12" applyNumberFormat="0">
      <alignment horizontal="center" vertical="center"/>
    </xf>
    <xf numFmtId="0" fontId="64" fillId="30" borderId="12" applyNumberFormat="0">
      <alignment horizontal="center" vertical="center"/>
    </xf>
    <xf numFmtId="0" fontId="64" fillId="30" borderId="12" applyNumberFormat="0">
      <alignment horizontal="center" vertical="center"/>
    </xf>
    <xf numFmtId="0" fontId="64" fillId="30" borderId="13" applyNumberFormat="0">
      <alignment horizontal="center" vertical="center"/>
    </xf>
    <xf numFmtId="0" fontId="64" fillId="30" borderId="13" applyNumberFormat="0">
      <alignment horizontal="center" vertical="center"/>
    </xf>
    <xf numFmtId="0" fontId="64" fillId="30" borderId="13" applyNumberFormat="0">
      <alignment horizontal="center" vertical="center"/>
    </xf>
    <xf numFmtId="0" fontId="64" fillId="30" borderId="13" applyNumberFormat="0">
      <alignment horizontal="center" vertical="center"/>
    </xf>
    <xf numFmtId="0" fontId="64" fillId="30" borderId="14" applyNumberFormat="0">
      <alignment horizontal="center" vertical="center"/>
    </xf>
    <xf numFmtId="0" fontId="64" fillId="30" borderId="14" applyNumberFormat="0">
      <alignment horizontal="center" vertical="center"/>
    </xf>
    <xf numFmtId="0" fontId="64" fillId="30" borderId="14" applyNumberFormat="0">
      <alignment horizontal="center" vertical="center"/>
    </xf>
    <xf numFmtId="0" fontId="64" fillId="30" borderId="14" applyNumberFormat="0">
      <alignment horizontal="center" vertical="center"/>
    </xf>
    <xf numFmtId="0" fontId="64" fillId="24" borderId="11" applyNumberFormat="0">
      <alignment horizontal="left" vertical="center"/>
    </xf>
    <xf numFmtId="0" fontId="64" fillId="31" borderId="11" applyNumberFormat="0">
      <alignment horizontal="left" vertical="center"/>
    </xf>
    <xf numFmtId="0" fontId="64" fillId="24" borderId="11" applyNumberFormat="0">
      <alignment horizontal="left" vertical="center"/>
    </xf>
    <xf numFmtId="0" fontId="64" fillId="24" borderId="11" applyNumberFormat="0">
      <alignment horizontal="left" vertical="center"/>
    </xf>
    <xf numFmtId="0" fontId="64" fillId="24" borderId="12" applyNumberFormat="0">
      <alignment horizontal="center" vertical="center"/>
    </xf>
    <xf numFmtId="0" fontId="64" fillId="31" borderId="12" applyNumberFormat="0">
      <alignment horizontal="center" vertical="center"/>
    </xf>
    <xf numFmtId="0" fontId="64" fillId="24" borderId="12" applyNumberFormat="0">
      <alignment horizontal="center" vertical="center"/>
    </xf>
    <xf numFmtId="0" fontId="64" fillId="24" borderId="12" applyNumberFormat="0">
      <alignment horizontal="center" vertical="center"/>
    </xf>
    <xf numFmtId="0" fontId="64" fillId="24" borderId="13" applyNumberFormat="0">
      <alignment horizontal="center" vertical="center"/>
    </xf>
    <xf numFmtId="0" fontId="64" fillId="31" borderId="13" applyNumberFormat="0">
      <alignment horizontal="center" vertical="center"/>
    </xf>
    <xf numFmtId="0" fontId="64" fillId="24" borderId="13" applyNumberFormat="0">
      <alignment horizontal="center" vertical="center"/>
    </xf>
    <xf numFmtId="0" fontId="64" fillId="24" borderId="13" applyNumberFormat="0">
      <alignment horizontal="center" vertical="center"/>
    </xf>
    <xf numFmtId="0" fontId="64" fillId="24" borderId="14" applyNumberFormat="0">
      <alignment horizontal="center" vertical="center"/>
    </xf>
    <xf numFmtId="0" fontId="64" fillId="31" borderId="14" applyNumberFormat="0">
      <alignment horizontal="center" vertical="center"/>
    </xf>
    <xf numFmtId="0" fontId="64" fillId="24" borderId="14" applyNumberFormat="0">
      <alignment horizontal="center" vertical="center"/>
    </xf>
    <xf numFmtId="0" fontId="64" fillId="24" borderId="14" applyNumberFormat="0">
      <alignment horizontal="center" vertical="center"/>
    </xf>
    <xf numFmtId="0" fontId="64" fillId="32" borderId="14" applyNumberFormat="0">
      <alignment horizontal="center" vertical="center"/>
    </xf>
    <xf numFmtId="0" fontId="64" fillId="32" borderId="14" applyNumberFormat="0">
      <alignment horizontal="center" vertical="center"/>
    </xf>
    <xf numFmtId="0" fontId="64" fillId="32" borderId="14" applyNumberFormat="0">
      <alignment horizontal="center" vertical="center"/>
    </xf>
    <xf numFmtId="0" fontId="64" fillId="32" borderId="14" applyNumberFormat="0">
      <alignment horizontal="center" vertical="center"/>
    </xf>
    <xf numFmtId="0" fontId="64" fillId="24" borderId="14" applyNumberFormat="0">
      <alignment horizontal="center" vertical="center"/>
    </xf>
    <xf numFmtId="0" fontId="64" fillId="31" borderId="14" applyNumberFormat="0">
      <alignment horizontal="center" vertical="center"/>
    </xf>
    <xf numFmtId="0" fontId="64" fillId="24" borderId="14" applyNumberFormat="0">
      <alignment horizontal="center" vertical="center"/>
    </xf>
    <xf numFmtId="0" fontId="64" fillId="24" borderId="14" applyNumberFormat="0">
      <alignment horizontal="center" vertical="center"/>
    </xf>
    <xf numFmtId="0" fontId="64" fillId="32" borderId="14" applyNumberFormat="0">
      <alignment horizontal="center" vertical="center"/>
    </xf>
    <xf numFmtId="0" fontId="64" fillId="32" borderId="14" applyNumberFormat="0">
      <alignment horizontal="center" vertical="center"/>
    </xf>
    <xf numFmtId="0" fontId="64" fillId="32" borderId="14" applyNumberFormat="0">
      <alignment horizontal="center" vertical="center"/>
    </xf>
    <xf numFmtId="0" fontId="64" fillId="32" borderId="14" applyNumberFormat="0">
      <alignment horizontal="center" vertical="center"/>
    </xf>
    <xf numFmtId="0" fontId="35" fillId="30" borderId="14" applyNumberFormat="0">
      <alignment horizontal="center" vertical="center"/>
    </xf>
    <xf numFmtId="0" fontId="35" fillId="30" borderId="14" applyNumberFormat="0">
      <alignment horizontal="center" vertical="center"/>
    </xf>
    <xf numFmtId="0" fontId="35" fillId="30" borderId="14" applyNumberFormat="0">
      <alignment horizontal="center" vertical="center"/>
    </xf>
    <xf numFmtId="0" fontId="35" fillId="30" borderId="14" applyNumberFormat="0">
      <alignment horizontal="center" vertical="center"/>
    </xf>
    <xf numFmtId="0" fontId="35" fillId="24" borderId="14" applyNumberFormat="0">
      <alignment horizontal="center" vertical="center"/>
    </xf>
    <xf numFmtId="0" fontId="35" fillId="31" borderId="14" applyNumberFormat="0">
      <alignment horizontal="center" vertical="center"/>
    </xf>
    <xf numFmtId="0" fontId="35" fillId="24" borderId="14" applyNumberFormat="0">
      <alignment horizontal="center" vertical="center"/>
    </xf>
    <xf numFmtId="0" fontId="35" fillId="24" borderId="14" applyNumberFormat="0">
      <alignment horizontal="center" vertical="center"/>
    </xf>
    <xf numFmtId="0" fontId="64" fillId="30" borderId="11" applyNumberFormat="0">
      <alignment horizontal="left" vertical="center"/>
    </xf>
    <xf numFmtId="0" fontId="64" fillId="30" borderId="11" applyNumberFormat="0">
      <alignment horizontal="left" vertical="center"/>
    </xf>
    <xf numFmtId="0" fontId="64" fillId="30" borderId="11" applyNumberFormat="0">
      <alignment horizontal="left" vertical="center"/>
    </xf>
    <xf numFmtId="0" fontId="64" fillId="30" borderId="11" applyNumberFormat="0">
      <alignment horizontal="left" vertical="center"/>
    </xf>
    <xf numFmtId="0" fontId="64" fillId="30" borderId="12" applyNumberFormat="0">
      <alignment horizontal="center" vertical="center"/>
    </xf>
    <xf numFmtId="0" fontId="64" fillId="30" borderId="12" applyNumberFormat="0">
      <alignment horizontal="center" vertical="center"/>
    </xf>
    <xf numFmtId="0" fontId="64" fillId="30" borderId="12" applyNumberFormat="0">
      <alignment horizontal="center" vertical="center"/>
    </xf>
    <xf numFmtId="0" fontId="64" fillId="30" borderId="12" applyNumberFormat="0">
      <alignment horizontal="center" vertical="center"/>
    </xf>
    <xf numFmtId="0" fontId="64" fillId="30" borderId="13" applyNumberFormat="0">
      <alignment horizontal="center" vertical="center"/>
    </xf>
    <xf numFmtId="0" fontId="64" fillId="30" borderId="13" applyNumberFormat="0">
      <alignment horizontal="center" vertical="center"/>
    </xf>
    <xf numFmtId="0" fontId="64" fillId="30" borderId="13" applyNumberFormat="0">
      <alignment horizontal="center" vertical="center"/>
    </xf>
    <xf numFmtId="0" fontId="64" fillId="30" borderId="13" applyNumberFormat="0">
      <alignment horizontal="center" vertical="center"/>
    </xf>
    <xf numFmtId="0" fontId="64" fillId="30" borderId="14" applyNumberFormat="0">
      <alignment horizontal="center" vertical="center"/>
    </xf>
    <xf numFmtId="0" fontId="64" fillId="30" borderId="14" applyNumberFormat="0">
      <alignment horizontal="center" vertical="center"/>
    </xf>
    <xf numFmtId="0" fontId="64" fillId="30" borderId="14" applyNumberFormat="0">
      <alignment horizontal="center" vertical="center"/>
    </xf>
    <xf numFmtId="0" fontId="64" fillId="30" borderId="14" applyNumberFormat="0">
      <alignment horizontal="center" vertical="center"/>
    </xf>
    <xf numFmtId="0" fontId="64" fillId="24" borderId="11" applyNumberFormat="0">
      <alignment horizontal="left" vertical="center"/>
    </xf>
    <xf numFmtId="0" fontId="64" fillId="31" borderId="11" applyNumberFormat="0">
      <alignment horizontal="left" vertical="center"/>
    </xf>
    <xf numFmtId="0" fontId="64" fillId="24" borderId="11" applyNumberFormat="0">
      <alignment horizontal="left" vertical="center"/>
    </xf>
    <xf numFmtId="0" fontId="64" fillId="24" borderId="11" applyNumberFormat="0">
      <alignment horizontal="left" vertical="center"/>
    </xf>
    <xf numFmtId="0" fontId="64" fillId="24" borderId="12" applyNumberFormat="0">
      <alignment horizontal="center" vertical="center"/>
    </xf>
    <xf numFmtId="0" fontId="64" fillId="31" borderId="12" applyNumberFormat="0">
      <alignment horizontal="center" vertical="center"/>
    </xf>
    <xf numFmtId="0" fontId="64" fillId="24" borderId="12" applyNumberFormat="0">
      <alignment horizontal="center" vertical="center"/>
    </xf>
    <xf numFmtId="0" fontId="64" fillId="24" borderId="12" applyNumberFormat="0">
      <alignment horizontal="center" vertical="center"/>
    </xf>
    <xf numFmtId="0" fontId="64" fillId="24" borderId="13" applyNumberFormat="0">
      <alignment horizontal="center" vertical="center"/>
    </xf>
    <xf numFmtId="0" fontId="64" fillId="31" borderId="13" applyNumberFormat="0">
      <alignment horizontal="center" vertical="center"/>
    </xf>
    <xf numFmtId="0" fontId="64" fillId="24" borderId="13" applyNumberFormat="0">
      <alignment horizontal="center" vertical="center"/>
    </xf>
    <xf numFmtId="0" fontId="64" fillId="24" borderId="13" applyNumberFormat="0">
      <alignment horizontal="center" vertical="center"/>
    </xf>
    <xf numFmtId="0" fontId="64" fillId="24" borderId="14" applyNumberFormat="0">
      <alignment horizontal="center" vertical="center"/>
    </xf>
    <xf numFmtId="0" fontId="64" fillId="31" borderId="14" applyNumberFormat="0">
      <alignment horizontal="center" vertical="center"/>
    </xf>
    <xf numFmtId="0" fontId="64" fillId="24" borderId="14" applyNumberFormat="0">
      <alignment horizontal="center" vertical="center"/>
    </xf>
    <xf numFmtId="0" fontId="64" fillId="24" borderId="14" applyNumberFormat="0">
      <alignment horizontal="center" vertical="center"/>
    </xf>
    <xf numFmtId="0" fontId="64" fillId="32" borderId="14" applyNumberFormat="0">
      <alignment horizontal="center" vertical="center"/>
    </xf>
    <xf numFmtId="0" fontId="64" fillId="32" borderId="14" applyNumberFormat="0">
      <alignment horizontal="center" vertical="center"/>
    </xf>
    <xf numFmtId="0" fontId="64" fillId="32" borderId="14" applyNumberFormat="0">
      <alignment horizontal="center" vertical="center"/>
    </xf>
    <xf numFmtId="0" fontId="64" fillId="32" borderId="14" applyNumberFormat="0">
      <alignment horizontal="center" vertical="center"/>
    </xf>
    <xf numFmtId="0" fontId="64" fillId="3" borderId="0" applyNumberFormat="0" applyBorder="0">
      <alignment horizontal="center"/>
    </xf>
    <xf numFmtId="0" fontId="1" fillId="29" borderId="0" applyNumberFormat="0" applyBorder="0">
      <alignment horizontal="center" wrapText="1"/>
    </xf>
    <xf numFmtId="0" fontId="1" fillId="29" borderId="0" applyNumberFormat="0" applyBorder="0">
      <alignment horizontal="center" wrapText="1"/>
    </xf>
    <xf numFmtId="0" fontId="31" fillId="30" borderId="0" applyNumberFormat="0"/>
    <xf numFmtId="0" fontId="65" fillId="15" borderId="0" applyNumberFormat="0" applyBorder="0"/>
    <xf numFmtId="0" fontId="64" fillId="30" borderId="8" applyNumberFormat="0">
      <alignment horizontal="left" vertical="center"/>
    </xf>
    <xf numFmtId="0" fontId="64" fillId="30" borderId="15" applyNumberFormat="0">
      <alignment horizontal="center" vertical="center"/>
    </xf>
    <xf numFmtId="0" fontId="64" fillId="30" borderId="16" applyNumberFormat="0">
      <alignment horizontal="center" vertical="center"/>
    </xf>
    <xf numFmtId="0" fontId="64" fillId="30" borderId="17" applyNumberFormat="0">
      <alignment horizontal="center" vertical="center"/>
    </xf>
    <xf numFmtId="0" fontId="64" fillId="3" borderId="8" applyNumberFormat="0">
      <alignment horizontal="left" vertical="center"/>
    </xf>
    <xf numFmtId="0" fontId="64" fillId="3" borderId="15" applyNumberFormat="0">
      <alignment horizontal="center" vertical="center"/>
    </xf>
    <xf numFmtId="0" fontId="64" fillId="3" borderId="16" applyNumberFormat="0">
      <alignment horizontal="center" vertical="center"/>
    </xf>
    <xf numFmtId="0" fontId="64" fillId="3" borderId="17" applyNumberFormat="0">
      <alignment horizontal="center" vertical="center"/>
    </xf>
    <xf numFmtId="0" fontId="35" fillId="30" borderId="17" applyNumberFormat="0">
      <alignment horizontal="center" vertical="center"/>
    </xf>
    <xf numFmtId="0" fontId="35" fillId="3" borderId="17" applyNumberFormat="0">
      <alignment horizontal="center" vertical="center"/>
    </xf>
    <xf numFmtId="0" fontId="64" fillId="30" borderId="11" applyNumberFormat="0">
      <alignment horizontal="left" vertical="center"/>
    </xf>
    <xf numFmtId="0" fontId="64" fillId="30" borderId="11" applyNumberFormat="0">
      <alignment horizontal="left" vertical="center"/>
    </xf>
    <xf numFmtId="0" fontId="64" fillId="30" borderId="11" applyNumberFormat="0">
      <alignment horizontal="left" vertical="center"/>
    </xf>
    <xf numFmtId="0" fontId="64" fillId="30" borderId="11" applyNumberFormat="0">
      <alignment horizontal="left" vertical="center"/>
    </xf>
    <xf numFmtId="0" fontId="64" fillId="30" borderId="12" applyNumberFormat="0">
      <alignment horizontal="center" vertical="center"/>
    </xf>
    <xf numFmtId="0" fontId="64" fillId="30" borderId="12" applyNumberFormat="0">
      <alignment horizontal="center" vertical="center"/>
    </xf>
    <xf numFmtId="0" fontId="64" fillId="30" borderId="12" applyNumberFormat="0">
      <alignment horizontal="center" vertical="center"/>
    </xf>
    <xf numFmtId="0" fontId="64" fillId="30" borderId="12" applyNumberFormat="0">
      <alignment horizontal="center" vertical="center"/>
    </xf>
    <xf numFmtId="0" fontId="64" fillId="30" borderId="13" applyNumberFormat="0">
      <alignment horizontal="center" vertical="center"/>
    </xf>
    <xf numFmtId="0" fontId="64" fillId="30" borderId="13" applyNumberFormat="0">
      <alignment horizontal="center" vertical="center"/>
    </xf>
    <xf numFmtId="0" fontId="64" fillId="30" borderId="13" applyNumberFormat="0">
      <alignment horizontal="center" vertical="center"/>
    </xf>
    <xf numFmtId="0" fontId="64" fillId="30" borderId="13" applyNumberFormat="0">
      <alignment horizontal="center" vertical="center"/>
    </xf>
    <xf numFmtId="0" fontId="64" fillId="30" borderId="14" applyNumberFormat="0">
      <alignment horizontal="center" vertical="center"/>
    </xf>
    <xf numFmtId="0" fontId="64" fillId="30" borderId="14" applyNumberFormat="0">
      <alignment horizontal="center" vertical="center"/>
    </xf>
    <xf numFmtId="0" fontId="64" fillId="30" borderId="14" applyNumberFormat="0">
      <alignment horizontal="center" vertical="center"/>
    </xf>
    <xf numFmtId="0" fontId="64" fillId="30" borderId="14" applyNumberFormat="0">
      <alignment horizontal="center" vertical="center"/>
    </xf>
    <xf numFmtId="0" fontId="64" fillId="24" borderId="11" applyNumberFormat="0">
      <alignment horizontal="left" vertical="center"/>
    </xf>
    <xf numFmtId="0" fontId="64" fillId="31" borderId="11" applyNumberFormat="0">
      <alignment horizontal="left" vertical="center"/>
    </xf>
    <xf numFmtId="0" fontId="64" fillId="24" borderId="11" applyNumberFormat="0">
      <alignment horizontal="left" vertical="center"/>
    </xf>
    <xf numFmtId="0" fontId="64" fillId="24" borderId="11" applyNumberFormat="0">
      <alignment horizontal="left" vertical="center"/>
    </xf>
    <xf numFmtId="0" fontId="64" fillId="24" borderId="12" applyNumberFormat="0">
      <alignment horizontal="center" vertical="center"/>
    </xf>
    <xf numFmtId="0" fontId="64" fillId="31" borderId="12" applyNumberFormat="0">
      <alignment horizontal="center" vertical="center"/>
    </xf>
    <xf numFmtId="0" fontId="64" fillId="24" borderId="12" applyNumberFormat="0">
      <alignment horizontal="center" vertical="center"/>
    </xf>
    <xf numFmtId="0" fontId="64" fillId="24" borderId="12" applyNumberFormat="0">
      <alignment horizontal="center" vertical="center"/>
    </xf>
    <xf numFmtId="0" fontId="64" fillId="24" borderId="13" applyNumberFormat="0">
      <alignment horizontal="center" vertical="center"/>
    </xf>
    <xf numFmtId="0" fontId="64" fillId="31" borderId="13" applyNumberFormat="0">
      <alignment horizontal="center" vertical="center"/>
    </xf>
    <xf numFmtId="0" fontId="64" fillId="24" borderId="13" applyNumberFormat="0">
      <alignment horizontal="center" vertical="center"/>
    </xf>
    <xf numFmtId="0" fontId="64" fillId="24" borderId="13" applyNumberFormat="0">
      <alignment horizontal="center" vertical="center"/>
    </xf>
    <xf numFmtId="0" fontId="64" fillId="24" borderId="14" applyNumberFormat="0">
      <alignment horizontal="center" vertical="center"/>
    </xf>
    <xf numFmtId="0" fontId="64" fillId="31" borderId="14" applyNumberFormat="0">
      <alignment horizontal="center" vertical="center"/>
    </xf>
    <xf numFmtId="0" fontId="64" fillId="24" borderId="14" applyNumberFormat="0">
      <alignment horizontal="center" vertical="center"/>
    </xf>
    <xf numFmtId="0" fontId="64" fillId="24" borderId="14" applyNumberFormat="0">
      <alignment horizontal="center" vertical="center"/>
    </xf>
    <xf numFmtId="0" fontId="64" fillId="32" borderId="14" applyNumberFormat="0">
      <alignment horizontal="center" vertical="center"/>
    </xf>
    <xf numFmtId="0" fontId="64" fillId="32" borderId="14" applyNumberFormat="0">
      <alignment horizontal="center" vertical="center"/>
    </xf>
    <xf numFmtId="0" fontId="64" fillId="32" borderId="14" applyNumberFormat="0">
      <alignment horizontal="center" vertical="center"/>
    </xf>
    <xf numFmtId="0" fontId="64" fillId="32" borderId="14" applyNumberFormat="0">
      <alignment horizontal="center" vertical="center"/>
    </xf>
    <xf numFmtId="0" fontId="64" fillId="30" borderId="11" applyNumberFormat="0">
      <alignment horizontal="left" vertical="center"/>
    </xf>
    <xf numFmtId="0" fontId="64" fillId="30" borderId="11" applyNumberFormat="0">
      <alignment horizontal="left" vertical="center"/>
    </xf>
    <xf numFmtId="0" fontId="64" fillId="30" borderId="11" applyNumberFormat="0">
      <alignment horizontal="left" vertical="center"/>
    </xf>
    <xf numFmtId="0" fontId="64" fillId="30" borderId="11" applyNumberFormat="0">
      <alignment horizontal="left" vertical="center"/>
    </xf>
    <xf numFmtId="0" fontId="64" fillId="30" borderId="12" applyNumberFormat="0">
      <alignment horizontal="center" vertical="center"/>
    </xf>
    <xf numFmtId="0" fontId="64" fillId="30" borderId="12" applyNumberFormat="0">
      <alignment horizontal="center" vertical="center"/>
    </xf>
    <xf numFmtId="0" fontId="64" fillId="30" borderId="12" applyNumberFormat="0">
      <alignment horizontal="center" vertical="center"/>
    </xf>
    <xf numFmtId="0" fontId="64" fillId="30" borderId="12" applyNumberFormat="0">
      <alignment horizontal="center" vertical="center"/>
    </xf>
    <xf numFmtId="0" fontId="64" fillId="30" borderId="13" applyNumberFormat="0">
      <alignment horizontal="center" vertical="center"/>
    </xf>
    <xf numFmtId="0" fontId="64" fillId="30" borderId="13" applyNumberFormat="0">
      <alignment horizontal="center" vertical="center"/>
    </xf>
    <xf numFmtId="0" fontId="64" fillId="30" borderId="13" applyNumberFormat="0">
      <alignment horizontal="center" vertical="center"/>
    </xf>
    <xf numFmtId="0" fontId="64" fillId="30" borderId="13" applyNumberFormat="0">
      <alignment horizontal="center" vertical="center"/>
    </xf>
    <xf numFmtId="0" fontId="64" fillId="30" borderId="14" applyNumberFormat="0">
      <alignment horizontal="center" vertical="center"/>
    </xf>
    <xf numFmtId="0" fontId="64" fillId="30" borderId="14" applyNumberFormat="0">
      <alignment horizontal="center" vertical="center"/>
    </xf>
    <xf numFmtId="0" fontId="64" fillId="30" borderId="14" applyNumberFormat="0">
      <alignment horizontal="center" vertical="center"/>
    </xf>
    <xf numFmtId="0" fontId="64" fillId="30" borderId="14" applyNumberFormat="0">
      <alignment horizontal="center" vertical="center"/>
    </xf>
    <xf numFmtId="0" fontId="64" fillId="24" borderId="11" applyNumberFormat="0">
      <alignment horizontal="left" vertical="center"/>
    </xf>
    <xf numFmtId="0" fontId="64" fillId="31" borderId="11" applyNumberFormat="0">
      <alignment horizontal="left" vertical="center"/>
    </xf>
    <xf numFmtId="0" fontId="64" fillId="24" borderId="11" applyNumberFormat="0">
      <alignment horizontal="left" vertical="center"/>
    </xf>
    <xf numFmtId="0" fontId="64" fillId="24" borderId="11" applyNumberFormat="0">
      <alignment horizontal="left" vertical="center"/>
    </xf>
    <xf numFmtId="0" fontId="64" fillId="24" borderId="12" applyNumberFormat="0">
      <alignment horizontal="center" vertical="center"/>
    </xf>
    <xf numFmtId="0" fontId="64" fillId="31" borderId="12" applyNumberFormat="0">
      <alignment horizontal="center" vertical="center"/>
    </xf>
    <xf numFmtId="0" fontId="64" fillId="24" borderId="12" applyNumberFormat="0">
      <alignment horizontal="center" vertical="center"/>
    </xf>
    <xf numFmtId="0" fontId="64" fillId="24" borderId="12" applyNumberFormat="0">
      <alignment horizontal="center" vertical="center"/>
    </xf>
    <xf numFmtId="0" fontId="64" fillId="24" borderId="13" applyNumberFormat="0">
      <alignment horizontal="center" vertical="center"/>
    </xf>
    <xf numFmtId="0" fontId="64" fillId="31" borderId="13" applyNumberFormat="0">
      <alignment horizontal="center" vertical="center"/>
    </xf>
    <xf numFmtId="0" fontId="64" fillId="24" borderId="13" applyNumberFormat="0">
      <alignment horizontal="center" vertical="center"/>
    </xf>
    <xf numFmtId="0" fontId="64" fillId="24" borderId="13" applyNumberFormat="0">
      <alignment horizontal="center" vertical="center"/>
    </xf>
    <xf numFmtId="0" fontId="64" fillId="24" borderId="14" applyNumberFormat="0">
      <alignment horizontal="center" vertical="center"/>
    </xf>
    <xf numFmtId="0" fontId="64" fillId="31" borderId="14" applyNumberFormat="0">
      <alignment horizontal="center" vertical="center"/>
    </xf>
    <xf numFmtId="0" fontId="64" fillId="24" borderId="14" applyNumberFormat="0">
      <alignment horizontal="center" vertical="center"/>
    </xf>
    <xf numFmtId="0" fontId="64" fillId="24" borderId="14" applyNumberFormat="0">
      <alignment horizontal="center" vertical="center"/>
    </xf>
    <xf numFmtId="0" fontId="64" fillId="32" borderId="14" applyNumberFormat="0">
      <alignment horizontal="center" vertical="center"/>
    </xf>
    <xf numFmtId="0" fontId="64" fillId="32" borderId="14" applyNumberFormat="0">
      <alignment horizontal="center" vertical="center"/>
    </xf>
    <xf numFmtId="0" fontId="64" fillId="32" borderId="14" applyNumberFormat="0">
      <alignment horizontal="center" vertical="center"/>
    </xf>
    <xf numFmtId="0" fontId="64" fillId="32" borderId="14" applyNumberFormat="0">
      <alignment horizontal="center" vertical="center"/>
    </xf>
    <xf numFmtId="0" fontId="35" fillId="30" borderId="14" applyNumberFormat="0">
      <alignment horizontal="center" vertical="center"/>
    </xf>
    <xf numFmtId="0" fontId="35" fillId="30" borderId="14" applyNumberFormat="0">
      <alignment horizontal="center" vertical="center"/>
    </xf>
    <xf numFmtId="0" fontId="35" fillId="30" borderId="14" applyNumberFormat="0">
      <alignment horizontal="center" vertical="center"/>
    </xf>
    <xf numFmtId="0" fontId="35" fillId="30" borderId="14" applyNumberFormat="0">
      <alignment horizontal="center" vertical="center"/>
    </xf>
    <xf numFmtId="0" fontId="35" fillId="24" borderId="14" applyNumberFormat="0">
      <alignment horizontal="center" vertical="center"/>
    </xf>
    <xf numFmtId="0" fontId="35" fillId="31" borderId="14" applyNumberFormat="0">
      <alignment horizontal="center" vertical="center"/>
    </xf>
    <xf numFmtId="0" fontId="35" fillId="24" borderId="14" applyNumberFormat="0">
      <alignment horizontal="center" vertical="center"/>
    </xf>
    <xf numFmtId="0" fontId="35" fillId="24" borderId="14" applyNumberFormat="0">
      <alignment horizontal="center" vertical="center"/>
    </xf>
    <xf numFmtId="0" fontId="64" fillId="30" borderId="8" applyNumberFormat="0">
      <alignment horizontal="left" vertical="center"/>
    </xf>
    <xf numFmtId="0" fontId="64" fillId="30" borderId="15" applyNumberFormat="0">
      <alignment horizontal="center" vertical="center"/>
    </xf>
    <xf numFmtId="0" fontId="64" fillId="30" borderId="16" applyNumberFormat="0">
      <alignment horizontal="center" vertical="center"/>
    </xf>
    <xf numFmtId="0" fontId="64" fillId="30" borderId="17" applyNumberFormat="0">
      <alignment horizontal="center" vertical="center"/>
    </xf>
    <xf numFmtId="0" fontId="64" fillId="3" borderId="8" applyNumberFormat="0">
      <alignment horizontal="left" vertical="center"/>
    </xf>
    <xf numFmtId="0" fontId="64" fillId="3" borderId="15" applyNumberFormat="0">
      <alignment horizontal="center" vertical="center"/>
    </xf>
    <xf numFmtId="0" fontId="64" fillId="3" borderId="16" applyNumberFormat="0">
      <alignment horizontal="center" vertical="center"/>
    </xf>
    <xf numFmtId="0" fontId="64" fillId="3" borderId="17" applyNumberFormat="0">
      <alignment horizontal="center" vertical="center"/>
    </xf>
    <xf numFmtId="0" fontId="35" fillId="30" borderId="17" applyNumberFormat="0">
      <alignment horizontal="center" vertical="center"/>
    </xf>
    <xf numFmtId="0" fontId="35" fillId="3" borderId="17" applyNumberFormat="0">
      <alignment horizontal="center" vertical="center"/>
    </xf>
    <xf numFmtId="0" fontId="1" fillId="29" borderId="0" applyNumberFormat="0" applyBorder="0">
      <alignment horizontal="center" wrapText="1"/>
    </xf>
    <xf numFmtId="0" fontId="1" fillId="29" borderId="0" applyNumberFormat="0" applyBorder="0">
      <alignment horizontal="center" wrapText="1"/>
    </xf>
    <xf numFmtId="0" fontId="31" fillId="30" borderId="0" applyNumberFormat="0"/>
    <xf numFmtId="0" fontId="31" fillId="30" borderId="0" applyNumberFormat="0"/>
    <xf numFmtId="0" fontId="64" fillId="30" borderId="11" applyNumberFormat="0">
      <alignment horizontal="left" vertical="center"/>
    </xf>
    <xf numFmtId="0" fontId="64" fillId="30" borderId="11" applyNumberFormat="0">
      <alignment horizontal="left" vertical="center"/>
    </xf>
    <xf numFmtId="0" fontId="64" fillId="30" borderId="11" applyNumberFormat="0">
      <alignment horizontal="left" vertical="center"/>
    </xf>
    <xf numFmtId="0" fontId="64" fillId="30" borderId="11" applyNumberFormat="0">
      <alignment horizontal="left" vertical="center"/>
    </xf>
    <xf numFmtId="0" fontId="64" fillId="30" borderId="12" applyNumberFormat="0">
      <alignment horizontal="center" vertical="center"/>
    </xf>
    <xf numFmtId="0" fontId="64" fillId="30" borderId="12" applyNumberFormat="0">
      <alignment horizontal="center" vertical="center"/>
    </xf>
    <xf numFmtId="0" fontId="64" fillId="30" borderId="12" applyNumberFormat="0">
      <alignment horizontal="center" vertical="center"/>
    </xf>
    <xf numFmtId="0" fontId="64" fillId="30" borderId="12" applyNumberFormat="0">
      <alignment horizontal="center" vertical="center"/>
    </xf>
    <xf numFmtId="0" fontId="64" fillId="30" borderId="13" applyNumberFormat="0">
      <alignment horizontal="center" vertical="center"/>
    </xf>
    <xf numFmtId="0" fontId="64" fillId="30" borderId="13" applyNumberFormat="0">
      <alignment horizontal="center" vertical="center"/>
    </xf>
    <xf numFmtId="0" fontId="64" fillId="30" borderId="13" applyNumberFormat="0">
      <alignment horizontal="center" vertical="center"/>
    </xf>
    <xf numFmtId="0" fontId="64" fillId="30" borderId="13" applyNumberFormat="0">
      <alignment horizontal="center" vertical="center"/>
    </xf>
    <xf numFmtId="0" fontId="64" fillId="30" borderId="14" applyNumberFormat="0">
      <alignment horizontal="center" vertical="center"/>
    </xf>
    <xf numFmtId="0" fontId="64" fillId="30" borderId="14" applyNumberFormat="0">
      <alignment horizontal="center" vertical="center"/>
    </xf>
    <xf numFmtId="0" fontId="64" fillId="30" borderId="14" applyNumberFormat="0">
      <alignment horizontal="center" vertical="center"/>
    </xf>
    <xf numFmtId="0" fontId="64" fillId="30" borderId="14" applyNumberFormat="0">
      <alignment horizontal="center" vertical="center"/>
    </xf>
    <xf numFmtId="0" fontId="64" fillId="24" borderId="11" applyNumberFormat="0">
      <alignment horizontal="left" vertical="center"/>
    </xf>
    <xf numFmtId="0" fontId="64" fillId="31" borderId="11" applyNumberFormat="0">
      <alignment horizontal="left" vertical="center"/>
    </xf>
    <xf numFmtId="0" fontId="64" fillId="24" borderId="11" applyNumberFormat="0">
      <alignment horizontal="left" vertical="center"/>
    </xf>
    <xf numFmtId="0" fontId="64" fillId="24" borderId="11" applyNumberFormat="0">
      <alignment horizontal="left" vertical="center"/>
    </xf>
    <xf numFmtId="0" fontId="64" fillId="24" borderId="12" applyNumberFormat="0">
      <alignment horizontal="center" vertical="center"/>
    </xf>
    <xf numFmtId="0" fontId="64" fillId="31" borderId="12" applyNumberFormat="0">
      <alignment horizontal="center" vertical="center"/>
    </xf>
    <xf numFmtId="0" fontId="64" fillId="24" borderId="12" applyNumberFormat="0">
      <alignment horizontal="center" vertical="center"/>
    </xf>
    <xf numFmtId="0" fontId="64" fillId="24" borderId="12" applyNumberFormat="0">
      <alignment horizontal="center" vertical="center"/>
    </xf>
    <xf numFmtId="0" fontId="64" fillId="24" borderId="13" applyNumberFormat="0">
      <alignment horizontal="center" vertical="center"/>
    </xf>
    <xf numFmtId="0" fontId="64" fillId="31" borderId="13" applyNumberFormat="0">
      <alignment horizontal="center" vertical="center"/>
    </xf>
    <xf numFmtId="0" fontId="64" fillId="24" borderId="13" applyNumberFormat="0">
      <alignment horizontal="center" vertical="center"/>
    </xf>
    <xf numFmtId="0" fontId="64" fillId="24" borderId="13" applyNumberFormat="0">
      <alignment horizontal="center" vertical="center"/>
    </xf>
    <xf numFmtId="0" fontId="64" fillId="24" borderId="14" applyNumberFormat="0">
      <alignment horizontal="center" vertical="center"/>
    </xf>
    <xf numFmtId="0" fontId="64" fillId="31" borderId="14" applyNumberFormat="0">
      <alignment horizontal="center" vertical="center"/>
    </xf>
    <xf numFmtId="0" fontId="64" fillId="24" borderId="14" applyNumberFormat="0">
      <alignment horizontal="center" vertical="center"/>
    </xf>
    <xf numFmtId="0" fontId="64" fillId="24" borderId="14" applyNumberFormat="0">
      <alignment horizontal="center" vertical="center"/>
    </xf>
    <xf numFmtId="0" fontId="64" fillId="32" borderId="14" applyNumberFormat="0">
      <alignment horizontal="center" vertical="center"/>
    </xf>
    <xf numFmtId="0" fontId="64" fillId="32" borderId="14" applyNumberFormat="0">
      <alignment horizontal="center" vertical="center"/>
    </xf>
    <xf numFmtId="0" fontId="64" fillId="32" borderId="14" applyNumberFormat="0">
      <alignment horizontal="center" vertical="center"/>
    </xf>
    <xf numFmtId="0" fontId="64" fillId="32" borderId="14" applyNumberFormat="0">
      <alignment horizontal="center" vertical="center"/>
    </xf>
    <xf numFmtId="0" fontId="65" fillId="15" borderId="0" applyNumberFormat="0" applyBorder="0"/>
    <xf numFmtId="0" fontId="65" fillId="15" borderId="0" applyNumberFormat="0" applyBorder="0"/>
    <xf numFmtId="0" fontId="64" fillId="30" borderId="8" applyNumberFormat="0">
      <alignment horizontal="left" vertical="center"/>
    </xf>
    <xf numFmtId="0" fontId="64" fillId="30" borderId="15" applyNumberFormat="0">
      <alignment horizontal="center" vertical="center"/>
    </xf>
    <xf numFmtId="0" fontId="64" fillId="30" borderId="16" applyNumberFormat="0">
      <alignment horizontal="center" vertical="center"/>
    </xf>
    <xf numFmtId="0" fontId="64" fillId="30" borderId="17" applyNumberFormat="0">
      <alignment horizontal="center" vertical="center"/>
    </xf>
    <xf numFmtId="0" fontId="64" fillId="3" borderId="8" applyNumberFormat="0">
      <alignment horizontal="left" vertical="center"/>
    </xf>
    <xf numFmtId="0" fontId="64" fillId="3" borderId="15" applyNumberFormat="0">
      <alignment horizontal="center" vertical="center"/>
    </xf>
    <xf numFmtId="0" fontId="64" fillId="3" borderId="16" applyNumberFormat="0">
      <alignment horizontal="center" vertical="center"/>
    </xf>
    <xf numFmtId="0" fontId="64" fillId="3" borderId="17" applyNumberFormat="0">
      <alignment horizontal="center" vertical="center"/>
    </xf>
    <xf numFmtId="0" fontId="35" fillId="30" borderId="17" applyNumberFormat="0">
      <alignment horizontal="center" vertical="center"/>
    </xf>
    <xf numFmtId="0" fontId="35" fillId="3" borderId="17" applyNumberFormat="0">
      <alignment horizontal="center" vertical="center"/>
    </xf>
    <xf numFmtId="0" fontId="64" fillId="3" borderId="0" applyNumberFormat="0" applyBorder="0">
      <alignment horizontal="center"/>
    </xf>
    <xf numFmtId="0" fontId="31" fillId="30" borderId="0" applyNumberFormat="0"/>
    <xf numFmtId="0" fontId="65" fillId="15" borderId="0" applyNumberFormat="0" applyBorder="0"/>
    <xf numFmtId="0" fontId="64" fillId="30" borderId="8" applyNumberFormat="0">
      <alignment horizontal="left" vertical="center"/>
    </xf>
    <xf numFmtId="0" fontId="64" fillId="30" borderId="15" applyNumberFormat="0">
      <alignment horizontal="center" vertical="center"/>
    </xf>
    <xf numFmtId="0" fontId="64" fillId="30" borderId="16" applyNumberFormat="0">
      <alignment horizontal="center" vertical="center"/>
    </xf>
    <xf numFmtId="0" fontId="64" fillId="30" borderId="17" applyNumberFormat="0">
      <alignment horizontal="center" vertical="center"/>
    </xf>
    <xf numFmtId="0" fontId="64" fillId="3" borderId="8" applyNumberFormat="0">
      <alignment horizontal="left" vertical="center"/>
    </xf>
    <xf numFmtId="0" fontId="64" fillId="3" borderId="15" applyNumberFormat="0">
      <alignment horizontal="center" vertical="center"/>
    </xf>
    <xf numFmtId="0" fontId="64" fillId="3" borderId="16" applyNumberFormat="0">
      <alignment horizontal="center" vertical="center"/>
    </xf>
    <xf numFmtId="0" fontId="64" fillId="3" borderId="17" applyNumberFormat="0">
      <alignment horizontal="center" vertical="center"/>
    </xf>
    <xf numFmtId="0" fontId="35" fillId="30" borderId="17" applyNumberFormat="0">
      <alignment horizontal="center" vertical="center"/>
    </xf>
    <xf numFmtId="0" fontId="35" fillId="3" borderId="17" applyNumberFormat="0">
      <alignment horizontal="center" vertical="center"/>
    </xf>
    <xf numFmtId="0" fontId="64" fillId="30" borderId="11" applyNumberFormat="0">
      <alignment horizontal="left" vertical="center"/>
    </xf>
    <xf numFmtId="0" fontId="64" fillId="30" borderId="11" applyNumberFormat="0">
      <alignment horizontal="left" vertical="center"/>
    </xf>
    <xf numFmtId="0" fontId="64" fillId="30" borderId="11" applyNumberFormat="0">
      <alignment horizontal="left" vertical="center"/>
    </xf>
    <xf numFmtId="0" fontId="64" fillId="30" borderId="11" applyNumberFormat="0">
      <alignment horizontal="left" vertical="center"/>
    </xf>
    <xf numFmtId="0" fontId="64" fillId="30" borderId="12" applyNumberFormat="0">
      <alignment horizontal="center" vertical="center"/>
    </xf>
    <xf numFmtId="0" fontId="64" fillId="30" borderId="12" applyNumberFormat="0">
      <alignment horizontal="center" vertical="center"/>
    </xf>
    <xf numFmtId="0" fontId="64" fillId="30" borderId="12" applyNumberFormat="0">
      <alignment horizontal="center" vertical="center"/>
    </xf>
    <xf numFmtId="0" fontId="64" fillId="30" borderId="12" applyNumberFormat="0">
      <alignment horizontal="center" vertical="center"/>
    </xf>
    <xf numFmtId="0" fontId="64" fillId="30" borderId="13" applyNumberFormat="0">
      <alignment horizontal="center" vertical="center"/>
    </xf>
    <xf numFmtId="0" fontId="64" fillId="30" borderId="13" applyNumberFormat="0">
      <alignment horizontal="center" vertical="center"/>
    </xf>
    <xf numFmtId="0" fontId="64" fillId="30" borderId="13" applyNumberFormat="0">
      <alignment horizontal="center" vertical="center"/>
    </xf>
    <xf numFmtId="0" fontId="64" fillId="30" borderId="13" applyNumberFormat="0">
      <alignment horizontal="center" vertical="center"/>
    </xf>
    <xf numFmtId="0" fontId="64" fillId="30" borderId="14" applyNumberFormat="0">
      <alignment horizontal="center" vertical="center"/>
    </xf>
    <xf numFmtId="0" fontId="64" fillId="30" borderId="14" applyNumberFormat="0">
      <alignment horizontal="center" vertical="center"/>
    </xf>
    <xf numFmtId="0" fontId="64" fillId="30" borderId="14" applyNumberFormat="0">
      <alignment horizontal="center" vertical="center"/>
    </xf>
    <xf numFmtId="0" fontId="64" fillId="30" borderId="14" applyNumberFormat="0">
      <alignment horizontal="center" vertical="center"/>
    </xf>
    <xf numFmtId="0" fontId="64" fillId="24" borderId="11" applyNumberFormat="0">
      <alignment horizontal="left" vertical="center"/>
    </xf>
    <xf numFmtId="0" fontId="64" fillId="31" borderId="11" applyNumberFormat="0">
      <alignment horizontal="left" vertical="center"/>
    </xf>
    <xf numFmtId="0" fontId="64" fillId="24" borderId="11" applyNumberFormat="0">
      <alignment horizontal="left" vertical="center"/>
    </xf>
    <xf numFmtId="0" fontId="64" fillId="24" borderId="11" applyNumberFormat="0">
      <alignment horizontal="left" vertical="center"/>
    </xf>
    <xf numFmtId="0" fontId="64" fillId="24" borderId="12" applyNumberFormat="0">
      <alignment horizontal="center" vertical="center"/>
    </xf>
    <xf numFmtId="0" fontId="64" fillId="31" borderId="12" applyNumberFormat="0">
      <alignment horizontal="center" vertical="center"/>
    </xf>
    <xf numFmtId="0" fontId="64" fillId="24" borderId="12" applyNumberFormat="0">
      <alignment horizontal="center" vertical="center"/>
    </xf>
    <xf numFmtId="0" fontId="64" fillId="24" borderId="12" applyNumberFormat="0">
      <alignment horizontal="center" vertical="center"/>
    </xf>
    <xf numFmtId="0" fontId="64" fillId="24" borderId="13" applyNumberFormat="0">
      <alignment horizontal="center" vertical="center"/>
    </xf>
    <xf numFmtId="0" fontId="64" fillId="31" borderId="13" applyNumberFormat="0">
      <alignment horizontal="center" vertical="center"/>
    </xf>
    <xf numFmtId="0" fontId="64" fillId="24" borderId="13" applyNumberFormat="0">
      <alignment horizontal="center" vertical="center"/>
    </xf>
    <xf numFmtId="0" fontId="64" fillId="24" borderId="13" applyNumberFormat="0">
      <alignment horizontal="center" vertical="center"/>
    </xf>
    <xf numFmtId="0" fontId="64" fillId="24" borderId="14" applyNumberFormat="0">
      <alignment horizontal="center" vertical="center"/>
    </xf>
    <xf numFmtId="0" fontId="64" fillId="31" borderId="14" applyNumberFormat="0">
      <alignment horizontal="center" vertical="center"/>
    </xf>
    <xf numFmtId="0" fontId="64" fillId="24" borderId="14" applyNumberFormat="0">
      <alignment horizontal="center" vertical="center"/>
    </xf>
    <xf numFmtId="0" fontId="64" fillId="24" borderId="14" applyNumberFormat="0">
      <alignment horizontal="center" vertical="center"/>
    </xf>
    <xf numFmtId="0" fontId="64" fillId="32" borderId="14" applyNumberFormat="0">
      <alignment horizontal="center" vertical="center"/>
    </xf>
    <xf numFmtId="0" fontId="64" fillId="32" borderId="14" applyNumberFormat="0">
      <alignment horizontal="center" vertical="center"/>
    </xf>
    <xf numFmtId="0" fontId="64" fillId="32" borderId="14" applyNumberFormat="0">
      <alignment horizontal="center" vertical="center"/>
    </xf>
    <xf numFmtId="0" fontId="64" fillId="32" borderId="14" applyNumberFormat="0">
      <alignment horizontal="center" vertical="center"/>
    </xf>
    <xf numFmtId="0" fontId="64" fillId="30" borderId="8" applyNumberFormat="0">
      <alignment horizontal="left" vertical="center"/>
    </xf>
    <xf numFmtId="0" fontId="64" fillId="30" borderId="15" applyNumberFormat="0">
      <alignment horizontal="center" vertical="center"/>
    </xf>
    <xf numFmtId="0" fontId="64" fillId="30" borderId="16" applyNumberFormat="0">
      <alignment horizontal="center" vertical="center"/>
    </xf>
    <xf numFmtId="0" fontId="64" fillId="30" borderId="17" applyNumberFormat="0">
      <alignment horizontal="center" vertical="center"/>
    </xf>
    <xf numFmtId="0" fontId="64" fillId="3" borderId="8" applyNumberFormat="0">
      <alignment horizontal="left" vertical="center"/>
    </xf>
    <xf numFmtId="0" fontId="64" fillId="3" borderId="15" applyNumberFormat="0">
      <alignment horizontal="center" vertical="center"/>
    </xf>
    <xf numFmtId="0" fontId="64" fillId="3" borderId="16" applyNumberFormat="0">
      <alignment horizontal="center" vertical="center"/>
    </xf>
    <xf numFmtId="0" fontId="64" fillId="3" borderId="17" applyNumberFormat="0">
      <alignment horizontal="center" vertical="center"/>
    </xf>
    <xf numFmtId="0" fontId="35" fillId="30" borderId="17" applyNumberFormat="0">
      <alignment horizontal="center" vertical="center"/>
    </xf>
    <xf numFmtId="0" fontId="35" fillId="3" borderId="17" applyNumberFormat="0">
      <alignment horizontal="center" vertical="center"/>
    </xf>
    <xf numFmtId="0" fontId="64" fillId="3" borderId="0" applyNumberFormat="0" applyBorder="0">
      <alignment horizontal="center"/>
    </xf>
    <xf numFmtId="0" fontId="31" fillId="30" borderId="0" applyNumberFormat="0"/>
    <xf numFmtId="0" fontId="65" fillId="15" borderId="0" applyNumberFormat="0" applyBorder="0"/>
    <xf numFmtId="0" fontId="64" fillId="30" borderId="8" applyNumberFormat="0">
      <alignment horizontal="left" vertical="center"/>
    </xf>
    <xf numFmtId="0" fontId="64" fillId="30" borderId="15" applyNumberFormat="0">
      <alignment horizontal="center" vertical="center"/>
    </xf>
    <xf numFmtId="0" fontId="64" fillId="30" borderId="16" applyNumberFormat="0">
      <alignment horizontal="center" vertical="center"/>
    </xf>
    <xf numFmtId="0" fontId="64" fillId="30" borderId="17" applyNumberFormat="0">
      <alignment horizontal="center" vertical="center"/>
    </xf>
    <xf numFmtId="0" fontId="64" fillId="3" borderId="8" applyNumberFormat="0">
      <alignment horizontal="left" vertical="center"/>
    </xf>
    <xf numFmtId="0" fontId="64" fillId="3" borderId="15" applyNumberFormat="0">
      <alignment horizontal="center" vertical="center"/>
    </xf>
    <xf numFmtId="0" fontId="64" fillId="3" borderId="16" applyNumberFormat="0">
      <alignment horizontal="center" vertical="center"/>
    </xf>
    <xf numFmtId="0" fontId="64" fillId="3" borderId="17" applyNumberFormat="0">
      <alignment horizontal="center" vertical="center"/>
    </xf>
    <xf numFmtId="0" fontId="35" fillId="30" borderId="17" applyNumberFormat="0">
      <alignment horizontal="center" vertical="center"/>
    </xf>
    <xf numFmtId="0" fontId="35" fillId="3" borderId="17" applyNumberFormat="0">
      <alignment horizontal="center" vertical="center"/>
    </xf>
    <xf numFmtId="0" fontId="65" fillId="15" borderId="0" applyNumberFormat="0" applyBorder="0"/>
    <xf numFmtId="0" fontId="65" fillId="15" borderId="0" applyNumberFormat="0" applyBorder="0"/>
    <xf numFmtId="0" fontId="64" fillId="30" borderId="8" applyNumberFormat="0">
      <alignment horizontal="left" vertical="center"/>
    </xf>
    <xf numFmtId="0" fontId="64" fillId="30" borderId="15" applyNumberFormat="0">
      <alignment horizontal="center" vertical="center"/>
    </xf>
    <xf numFmtId="0" fontId="64" fillId="30" borderId="16" applyNumberFormat="0">
      <alignment horizontal="center" vertical="center"/>
    </xf>
    <xf numFmtId="0" fontId="64" fillId="30" borderId="17" applyNumberFormat="0">
      <alignment horizontal="center" vertical="center"/>
    </xf>
    <xf numFmtId="0" fontId="64" fillId="3" borderId="8" applyNumberFormat="0">
      <alignment horizontal="left" vertical="center"/>
    </xf>
    <xf numFmtId="0" fontId="64" fillId="3" borderId="15" applyNumberFormat="0">
      <alignment horizontal="center" vertical="center"/>
    </xf>
    <xf numFmtId="0" fontId="64" fillId="3" borderId="16" applyNumberFormat="0">
      <alignment horizontal="center" vertical="center"/>
    </xf>
    <xf numFmtId="0" fontId="64" fillId="3" borderId="17" applyNumberFormat="0">
      <alignment horizontal="center" vertical="center"/>
    </xf>
    <xf numFmtId="0" fontId="35" fillId="30" borderId="17" applyNumberFormat="0">
      <alignment horizontal="center" vertical="center"/>
    </xf>
    <xf numFmtId="0" fontId="35" fillId="3" borderId="17" applyNumberFormat="0">
      <alignment horizontal="center" vertical="center"/>
    </xf>
    <xf numFmtId="0" fontId="64" fillId="30" borderId="12" applyNumberFormat="0"/>
    <xf numFmtId="0" fontId="64" fillId="30" borderId="12" applyNumberFormat="0"/>
    <xf numFmtId="0" fontId="64" fillId="33" borderId="12" applyNumberFormat="0"/>
    <xf numFmtId="0" fontId="64" fillId="3" borderId="12" applyNumberFormat="0"/>
    <xf numFmtId="0" fontId="1" fillId="29" borderId="0" applyNumberFormat="0" applyBorder="0">
      <alignment horizontal="center" wrapText="1"/>
    </xf>
    <xf numFmtId="0" fontId="1" fillId="29" borderId="0" applyNumberFormat="0" applyBorder="0">
      <alignment horizontal="center" wrapText="1"/>
    </xf>
    <xf numFmtId="0" fontId="1" fillId="29" borderId="0" applyNumberFormat="0" applyBorder="0">
      <alignment horizontal="center" wrapText="1"/>
    </xf>
    <xf numFmtId="0" fontId="1" fillId="29" borderId="0" applyNumberFormat="0" applyBorder="0">
      <alignment horizontal="center" wrapText="1"/>
    </xf>
    <xf numFmtId="0" fontId="64" fillId="30" borderId="11" applyNumberFormat="0"/>
    <xf numFmtId="0" fontId="64" fillId="30" borderId="11" applyNumberFormat="0"/>
    <xf numFmtId="0" fontId="64" fillId="30" borderId="12" applyNumberFormat="0"/>
    <xf numFmtId="0" fontId="64" fillId="30" borderId="12" applyNumberFormat="0"/>
    <xf numFmtId="0" fontId="64" fillId="30" borderId="13" applyNumberFormat="0"/>
    <xf numFmtId="0" fontId="64" fillId="30" borderId="13" applyNumberFormat="0"/>
    <xf numFmtId="0" fontId="64" fillId="30" borderId="14" applyNumberFormat="0"/>
    <xf numFmtId="0" fontId="64" fillId="30" borderId="14" applyNumberFormat="0"/>
    <xf numFmtId="0" fontId="64" fillId="33" borderId="11" applyNumberFormat="0"/>
    <xf numFmtId="0" fontId="64" fillId="3" borderId="11" applyNumberFormat="0"/>
    <xf numFmtId="0" fontId="64" fillId="33" borderId="12" applyNumberFormat="0"/>
    <xf numFmtId="0" fontId="64" fillId="3" borderId="12" applyNumberFormat="0"/>
    <xf numFmtId="0" fontId="64" fillId="33" borderId="13" applyNumberFormat="0"/>
    <xf numFmtId="0" fontId="64" fillId="3" borderId="13" applyNumberFormat="0"/>
    <xf numFmtId="0" fontId="64" fillId="33" borderId="14" applyNumberFormat="0"/>
    <xf numFmtId="0" fontId="64" fillId="3" borderId="14" applyNumberFormat="0"/>
    <xf numFmtId="0" fontId="64" fillId="30" borderId="11" applyNumberFormat="0"/>
    <xf numFmtId="0" fontId="64" fillId="30" borderId="11" applyNumberFormat="0"/>
    <xf numFmtId="0" fontId="64" fillId="30" borderId="11" applyNumberFormat="0"/>
    <xf numFmtId="0" fontId="64" fillId="30" borderId="11" applyNumberFormat="0"/>
    <xf numFmtId="0" fontId="64" fillId="30" borderId="12" applyNumberFormat="0"/>
    <xf numFmtId="0" fontId="64" fillId="30" borderId="12" applyNumberFormat="0"/>
    <xf numFmtId="0" fontId="64" fillId="30" borderId="12" applyNumberFormat="0"/>
    <xf numFmtId="0" fontId="64" fillId="30" borderId="12" applyNumberFormat="0"/>
    <xf numFmtId="0" fontId="64" fillId="30" borderId="13" applyNumberFormat="0"/>
    <xf numFmtId="0" fontId="64" fillId="30" borderId="13" applyNumberFormat="0"/>
    <xf numFmtId="0" fontId="64" fillId="30" borderId="13" applyNumberFormat="0"/>
    <xf numFmtId="0" fontId="64" fillId="30" borderId="13" applyNumberFormat="0"/>
    <xf numFmtId="0" fontId="64" fillId="30" borderId="14" applyNumberFormat="0"/>
    <xf numFmtId="0" fontId="64" fillId="30" borderId="14" applyNumberFormat="0"/>
    <xf numFmtId="0" fontId="64" fillId="30" borderId="14" applyNumberFormat="0"/>
    <xf numFmtId="0" fontId="64" fillId="30" borderId="14" applyNumberFormat="0"/>
    <xf numFmtId="0" fontId="64" fillId="24" borderId="11" applyNumberFormat="0"/>
    <xf numFmtId="0" fontId="64" fillId="31" borderId="11" applyNumberFormat="0"/>
    <xf numFmtId="0" fontId="64" fillId="24" borderId="11" applyNumberFormat="0"/>
    <xf numFmtId="0" fontId="64" fillId="24" borderId="11" applyNumberFormat="0"/>
    <xf numFmtId="0" fontId="64" fillId="24" borderId="12" applyNumberFormat="0"/>
    <xf numFmtId="0" fontId="64" fillId="31" borderId="12" applyNumberFormat="0"/>
    <xf numFmtId="0" fontId="64" fillId="24" borderId="12" applyNumberFormat="0"/>
    <xf numFmtId="0" fontId="64" fillId="24" borderId="12" applyNumberFormat="0"/>
    <xf numFmtId="0" fontId="64" fillId="24" borderId="13" applyNumberFormat="0"/>
    <xf numFmtId="0" fontId="64" fillId="31" borderId="13" applyNumberFormat="0"/>
    <xf numFmtId="0" fontId="64" fillId="24" borderId="13" applyNumberFormat="0"/>
    <xf numFmtId="0" fontId="64" fillId="24" borderId="13" applyNumberFormat="0"/>
    <xf numFmtId="0" fontId="64" fillId="24" borderId="14" applyNumberFormat="0"/>
    <xf numFmtId="0" fontId="64" fillId="31" borderId="14" applyNumberFormat="0"/>
    <xf numFmtId="0" fontId="64" fillId="24" borderId="14" applyNumberFormat="0"/>
    <xf numFmtId="0" fontId="64" fillId="24" borderId="14" applyNumberFormat="0"/>
    <xf numFmtId="0" fontId="1" fillId="29" borderId="0" applyNumberFormat="0" applyBorder="0">
      <alignment horizontal="center" wrapText="1"/>
    </xf>
    <xf numFmtId="0" fontId="1" fillId="29" borderId="0" applyNumberFormat="0" applyBorder="0">
      <alignment horizontal="center" wrapText="1"/>
    </xf>
    <xf numFmtId="0" fontId="64" fillId="30" borderId="11" applyNumberFormat="0">
      <alignment horizontal="left"/>
    </xf>
    <xf numFmtId="0" fontId="64" fillId="30" borderId="11" applyNumberFormat="0">
      <alignment horizontal="left"/>
    </xf>
    <xf numFmtId="0" fontId="64" fillId="30" borderId="11" applyNumberFormat="0">
      <alignment horizontal="left"/>
    </xf>
    <xf numFmtId="0" fontId="64" fillId="30" borderId="11" applyNumberFormat="0">
      <alignment horizontal="left"/>
    </xf>
    <xf numFmtId="0" fontId="64" fillId="30" borderId="12" applyNumberFormat="0"/>
    <xf numFmtId="0" fontId="64" fillId="30" borderId="12" applyNumberFormat="0"/>
    <xf numFmtId="0" fontId="64" fillId="30" borderId="12" applyNumberFormat="0"/>
    <xf numFmtId="0" fontId="64" fillId="30" borderId="12" applyNumberFormat="0"/>
    <xf numFmtId="0" fontId="64" fillId="30" borderId="13" applyNumberFormat="0"/>
    <xf numFmtId="0" fontId="64" fillId="30" borderId="13" applyNumberFormat="0"/>
    <xf numFmtId="0" fontId="64" fillId="30" borderId="13" applyNumberFormat="0"/>
    <xf numFmtId="0" fontId="64" fillId="30" borderId="13" applyNumberFormat="0"/>
    <xf numFmtId="0" fontId="64" fillId="30" borderId="14" applyNumberFormat="0"/>
    <xf numFmtId="0" fontId="64" fillId="30" borderId="14" applyNumberFormat="0"/>
    <xf numFmtId="0" fontId="64" fillId="30" borderId="14" applyNumberFormat="0"/>
    <xf numFmtId="0" fontId="64" fillId="30" borderId="14" applyNumberFormat="0"/>
    <xf numFmtId="0" fontId="64" fillId="24" borderId="11" applyNumberFormat="0">
      <alignment horizontal="left"/>
    </xf>
    <xf numFmtId="0" fontId="64" fillId="31" borderId="11" applyNumberFormat="0">
      <alignment horizontal="left"/>
    </xf>
    <xf numFmtId="0" fontId="64" fillId="24" borderId="11" applyNumberFormat="0">
      <alignment horizontal="left"/>
    </xf>
    <xf numFmtId="0" fontId="64" fillId="24" borderId="11" applyNumberFormat="0">
      <alignment horizontal="left"/>
    </xf>
    <xf numFmtId="0" fontId="64" fillId="24" borderId="12" applyNumberFormat="0"/>
    <xf numFmtId="0" fontId="64" fillId="31" borderId="12" applyNumberFormat="0"/>
    <xf numFmtId="0" fontId="64" fillId="24" borderId="12" applyNumberFormat="0"/>
    <xf numFmtId="0" fontId="64" fillId="24" borderId="12" applyNumberFormat="0"/>
    <xf numFmtId="0" fontId="64" fillId="24" borderId="13" applyNumberFormat="0"/>
    <xf numFmtId="0" fontId="64" fillId="31" borderId="13" applyNumberFormat="0"/>
    <xf numFmtId="0" fontId="64" fillId="24" borderId="13" applyNumberFormat="0"/>
    <xf numFmtId="0" fontId="64" fillId="24" borderId="13" applyNumberFormat="0"/>
    <xf numFmtId="0" fontId="64" fillId="24" borderId="14" applyNumberFormat="0"/>
    <xf numFmtId="0" fontId="64" fillId="31" borderId="14" applyNumberFormat="0"/>
    <xf numFmtId="0" fontId="64" fillId="24" borderId="14" applyNumberFormat="0"/>
    <xf numFmtId="0" fontId="64" fillId="24" borderId="14" applyNumberFormat="0"/>
    <xf numFmtId="0" fontId="1" fillId="29" borderId="0" applyNumberFormat="0" applyBorder="0">
      <alignment horizontal="center" wrapText="1"/>
    </xf>
    <xf numFmtId="0" fontId="1" fillId="29" borderId="0" applyNumberFormat="0" applyBorder="0">
      <alignment horizontal="center" wrapText="1"/>
    </xf>
    <xf numFmtId="0" fontId="64" fillId="15" borderId="0" applyNumberFormat="0" applyBorder="0"/>
    <xf numFmtId="0" fontId="64" fillId="15" borderId="0" applyNumberFormat="0" applyBorder="0"/>
    <xf numFmtId="0" fontId="64" fillId="15" borderId="0" applyNumberFormat="0" applyBorder="0"/>
    <xf numFmtId="0" fontId="64" fillId="15" borderId="0" applyNumberFormat="0" applyBorder="0"/>
    <xf numFmtId="0" fontId="64" fillId="15" borderId="0" applyNumberFormat="0" applyBorder="0">
      <alignment horizontal="center"/>
    </xf>
    <xf numFmtId="0" fontId="64" fillId="15" borderId="0" applyNumberFormat="0" applyBorder="0">
      <alignment horizontal="center"/>
    </xf>
    <xf numFmtId="0" fontId="64" fillId="15" borderId="0" applyNumberFormat="0" applyBorder="0">
      <alignment horizontal="center"/>
    </xf>
    <xf numFmtId="0" fontId="64" fillId="15" borderId="0" applyNumberFormat="0" applyBorder="0">
      <alignment horizontal="center"/>
    </xf>
    <xf numFmtId="0" fontId="64" fillId="30" borderId="0" applyNumberFormat="0" applyBorder="0"/>
    <xf numFmtId="0" fontId="64" fillId="30" borderId="0" applyNumberFormat="0" applyBorder="0"/>
    <xf numFmtId="0" fontId="64" fillId="30" borderId="0" applyNumberFormat="0" applyBorder="0"/>
    <xf numFmtId="0" fontId="64" fillId="30" borderId="0" applyNumberFormat="0" applyBorder="0"/>
    <xf numFmtId="0" fontId="64" fillId="32" borderId="0" applyNumberFormat="0" applyBorder="0"/>
    <xf numFmtId="0" fontId="64" fillId="32" borderId="0" applyNumberFormat="0" applyBorder="0"/>
    <xf numFmtId="0" fontId="64" fillId="32" borderId="0" applyNumberFormat="0" applyBorder="0"/>
    <xf numFmtId="0" fontId="64" fillId="32" borderId="0" applyNumberFormat="0" applyBorder="0"/>
    <xf numFmtId="0" fontId="64" fillId="15" borderId="0" applyNumberFormat="0" applyBorder="0"/>
    <xf numFmtId="0" fontId="64" fillId="15" borderId="0" applyNumberFormat="0" applyBorder="0"/>
    <xf numFmtId="0" fontId="64" fillId="15" borderId="0" applyNumberFormat="0" applyBorder="0"/>
    <xf numFmtId="0" fontId="64" fillId="15" borderId="0" applyNumberFormat="0" applyBorder="0"/>
    <xf numFmtId="0" fontId="64" fillId="15" borderId="0" applyNumberFormat="0" applyBorder="0">
      <alignment horizontal="center"/>
    </xf>
    <xf numFmtId="0" fontId="64" fillId="15" borderId="0" applyNumberFormat="0" applyBorder="0">
      <alignment horizontal="center"/>
    </xf>
    <xf numFmtId="0" fontId="64" fillId="15" borderId="0" applyNumberFormat="0" applyBorder="0">
      <alignment horizontal="center"/>
    </xf>
    <xf numFmtId="0" fontId="64" fillId="15" borderId="0" applyNumberFormat="0" applyBorder="0">
      <alignment horizontal="center"/>
    </xf>
    <xf numFmtId="0" fontId="64" fillId="30" borderId="0" applyNumberFormat="0" applyBorder="0"/>
    <xf numFmtId="0" fontId="64" fillId="30" borderId="0" applyNumberFormat="0" applyBorder="0"/>
    <xf numFmtId="0" fontId="64" fillId="30" borderId="0" applyNumberFormat="0" applyBorder="0"/>
    <xf numFmtId="0" fontId="64" fillId="30" borderId="0" applyNumberFormat="0" applyBorder="0"/>
    <xf numFmtId="0" fontId="64" fillId="32" borderId="0" applyNumberFormat="0" applyBorder="0"/>
    <xf numFmtId="0" fontId="64" fillId="32" borderId="0" applyNumberFormat="0" applyBorder="0"/>
    <xf numFmtId="0" fontId="64" fillId="32" borderId="0" applyNumberFormat="0" applyBorder="0"/>
    <xf numFmtId="0" fontId="64" fillId="32" borderId="0" applyNumberFormat="0" applyBorder="0"/>
    <xf numFmtId="0" fontId="64" fillId="15" borderId="0" applyNumberFormat="0" applyBorder="0"/>
    <xf numFmtId="0" fontId="64" fillId="15" borderId="0" applyNumberFormat="0" applyBorder="0"/>
    <xf numFmtId="0" fontId="64" fillId="15" borderId="0" applyNumberFormat="0" applyBorder="0"/>
    <xf numFmtId="0" fontId="64" fillId="15" borderId="0" applyNumberFormat="0" applyBorder="0"/>
    <xf numFmtId="0" fontId="64" fillId="15" borderId="0" applyNumberFormat="0" applyBorder="0">
      <alignment horizontal="center"/>
    </xf>
    <xf numFmtId="0" fontId="64" fillId="15" borderId="0" applyNumberFormat="0" applyBorder="0">
      <alignment horizontal="center"/>
    </xf>
    <xf numFmtId="0" fontId="64" fillId="15" borderId="0" applyNumberFormat="0" applyBorder="0">
      <alignment horizontal="center"/>
    </xf>
    <xf numFmtId="0" fontId="64" fillId="15" borderId="0" applyNumberFormat="0" applyBorder="0">
      <alignment horizontal="center"/>
    </xf>
    <xf numFmtId="0" fontId="64" fillId="30" borderId="0" applyNumberFormat="0" applyBorder="0"/>
    <xf numFmtId="0" fontId="64" fillId="30" borderId="0" applyNumberFormat="0" applyBorder="0"/>
    <xf numFmtId="0" fontId="64" fillId="30" borderId="0" applyNumberFormat="0" applyBorder="0"/>
    <xf numFmtId="0" fontId="64" fillId="30" borderId="0" applyNumberFormat="0" applyBorder="0"/>
    <xf numFmtId="0" fontId="64" fillId="32" borderId="0" applyNumberFormat="0" applyBorder="0"/>
    <xf numFmtId="0" fontId="64" fillId="32" borderId="0" applyNumberFormat="0" applyBorder="0"/>
    <xf numFmtId="0" fontId="64" fillId="32" borderId="0" applyNumberFormat="0" applyBorder="0"/>
    <xf numFmtId="0" fontId="64" fillId="32" borderId="0" applyNumberFormat="0" applyBorder="0"/>
    <xf numFmtId="0" fontId="64" fillId="15" borderId="0" applyNumberFormat="0" applyBorder="0"/>
    <xf numFmtId="0" fontId="64" fillId="15" borderId="0" applyNumberFormat="0" applyBorder="0"/>
    <xf numFmtId="0" fontId="64" fillId="15" borderId="0" applyNumberFormat="0" applyBorder="0"/>
    <xf numFmtId="0" fontId="64" fillId="15" borderId="0" applyNumberFormat="0" applyBorder="0"/>
    <xf numFmtId="0" fontId="64" fillId="15" borderId="0" applyNumberFormat="0" applyBorder="0">
      <alignment horizontal="center"/>
    </xf>
    <xf numFmtId="0" fontId="64" fillId="15" borderId="0" applyNumberFormat="0" applyBorder="0">
      <alignment horizontal="center"/>
    </xf>
    <xf numFmtId="0" fontId="64" fillId="15" borderId="0" applyNumberFormat="0" applyBorder="0">
      <alignment horizontal="center"/>
    </xf>
    <xf numFmtId="0" fontId="64" fillId="15" borderId="0" applyNumberFormat="0" applyBorder="0">
      <alignment horizontal="center"/>
    </xf>
    <xf numFmtId="0" fontId="64" fillId="30" borderId="0" applyNumberFormat="0" applyBorder="0"/>
    <xf numFmtId="0" fontId="64" fillId="30" borderId="0" applyNumberFormat="0" applyBorder="0"/>
    <xf numFmtId="0" fontId="64" fillId="30" borderId="0" applyNumberFormat="0" applyBorder="0"/>
    <xf numFmtId="0" fontId="64" fillId="30" borderId="0" applyNumberFormat="0" applyBorder="0"/>
    <xf numFmtId="0" fontId="64" fillId="32" borderId="0" applyNumberFormat="0" applyBorder="0"/>
    <xf numFmtId="0" fontId="64" fillId="32" borderId="0" applyNumberFormat="0" applyBorder="0"/>
    <xf numFmtId="0" fontId="64" fillId="32" borderId="0" applyNumberFormat="0" applyBorder="0"/>
    <xf numFmtId="0" fontId="64" fillId="32" borderId="0" applyNumberFormat="0" applyBorder="0"/>
    <xf numFmtId="0" fontId="64" fillId="15" borderId="0" applyNumberFormat="0" applyBorder="0"/>
    <xf numFmtId="0" fontId="64" fillId="15" borderId="0" applyNumberFormat="0" applyBorder="0"/>
    <xf numFmtId="0" fontId="64" fillId="15" borderId="0" applyNumberFormat="0" applyBorder="0"/>
    <xf numFmtId="0" fontId="64" fillId="15" borderId="0" applyNumberFormat="0" applyBorder="0"/>
    <xf numFmtId="0" fontId="64" fillId="15" borderId="0" applyNumberFormat="0" applyBorder="0">
      <alignment horizontal="center"/>
    </xf>
    <xf numFmtId="0" fontId="64" fillId="15" borderId="0" applyNumberFormat="0" applyBorder="0">
      <alignment horizontal="center"/>
    </xf>
    <xf numFmtId="0" fontId="64" fillId="15" borderId="0" applyNumberFormat="0" applyBorder="0">
      <alignment horizontal="center"/>
    </xf>
    <xf numFmtId="0" fontId="64" fillId="15" borderId="0" applyNumberFormat="0" applyBorder="0">
      <alignment horizontal="center"/>
    </xf>
    <xf numFmtId="0" fontId="64" fillId="30" borderId="0" applyNumberFormat="0" applyBorder="0"/>
    <xf numFmtId="0" fontId="64" fillId="30" borderId="0" applyNumberFormat="0" applyBorder="0"/>
    <xf numFmtId="0" fontId="64" fillId="30" borderId="0" applyNumberFormat="0" applyBorder="0"/>
    <xf numFmtId="0" fontId="64" fillId="30" borderId="0" applyNumberFormat="0" applyBorder="0"/>
    <xf numFmtId="0" fontId="64" fillId="32" borderId="0" applyNumberFormat="0" applyBorder="0"/>
    <xf numFmtId="0" fontId="64" fillId="32" borderId="0" applyNumberFormat="0" applyBorder="0"/>
    <xf numFmtId="0" fontId="64" fillId="32" borderId="0" applyNumberFormat="0" applyBorder="0"/>
    <xf numFmtId="0" fontId="64" fillId="32" borderId="0" applyNumberFormat="0" applyBorder="0"/>
    <xf numFmtId="0" fontId="64" fillId="15" borderId="0" applyNumberFormat="0" applyBorder="0"/>
    <xf numFmtId="0" fontId="64" fillId="15" borderId="0" applyNumberFormat="0" applyBorder="0"/>
    <xf numFmtId="0" fontId="64" fillId="15" borderId="0" applyNumberFormat="0" applyBorder="0"/>
    <xf numFmtId="0" fontId="64" fillId="15" borderId="0" applyNumberFormat="0" applyBorder="0"/>
    <xf numFmtId="0" fontId="64" fillId="15" borderId="0" applyNumberFormat="0" applyBorder="0">
      <alignment horizontal="center"/>
    </xf>
    <xf numFmtId="0" fontId="64" fillId="15" borderId="0" applyNumberFormat="0" applyBorder="0">
      <alignment horizontal="center"/>
    </xf>
    <xf numFmtId="0" fontId="64" fillId="15" borderId="0" applyNumberFormat="0" applyBorder="0">
      <alignment horizontal="center"/>
    </xf>
    <xf numFmtId="0" fontId="64" fillId="15" borderId="0" applyNumberFormat="0" applyBorder="0">
      <alignment horizontal="center"/>
    </xf>
    <xf numFmtId="0" fontId="64" fillId="30" borderId="0" applyNumberFormat="0" applyBorder="0"/>
    <xf numFmtId="0" fontId="64" fillId="30" borderId="0" applyNumberFormat="0" applyBorder="0"/>
    <xf numFmtId="0" fontId="64" fillId="30" borderId="0" applyNumberFormat="0" applyBorder="0"/>
    <xf numFmtId="0" fontId="64" fillId="30" borderId="0" applyNumberFormat="0" applyBorder="0"/>
    <xf numFmtId="0" fontId="64" fillId="32" borderId="0" applyNumberFormat="0" applyBorder="0"/>
    <xf numFmtId="0" fontId="64" fillId="32" borderId="0" applyNumberFormat="0" applyBorder="0"/>
    <xf numFmtId="0" fontId="64" fillId="32" borderId="0" applyNumberFormat="0" applyBorder="0"/>
    <xf numFmtId="0" fontId="64" fillId="32" borderId="0" applyNumberFormat="0" applyBorder="0"/>
    <xf numFmtId="0" fontId="64" fillId="15" borderId="0" applyNumberFormat="0" applyBorder="0"/>
    <xf numFmtId="0" fontId="64" fillId="15" borderId="0" applyNumberFormat="0" applyBorder="0"/>
    <xf numFmtId="0" fontId="64" fillId="15" borderId="0" applyNumberFormat="0" applyBorder="0"/>
    <xf numFmtId="0" fontId="64" fillId="15" borderId="0" applyNumberFormat="0" applyBorder="0"/>
    <xf numFmtId="0" fontId="64" fillId="15" borderId="0" applyNumberFormat="0" applyBorder="0">
      <alignment horizontal="center"/>
    </xf>
    <xf numFmtId="0" fontId="64" fillId="15" borderId="0" applyNumberFormat="0" applyBorder="0">
      <alignment horizontal="center"/>
    </xf>
    <xf numFmtId="0" fontId="64" fillId="15" borderId="0" applyNumberFormat="0" applyBorder="0">
      <alignment horizontal="center"/>
    </xf>
    <xf numFmtId="0" fontId="64" fillId="15" borderId="0" applyNumberFormat="0" applyBorder="0">
      <alignment horizontal="center"/>
    </xf>
    <xf numFmtId="0" fontId="64" fillId="30" borderId="0" applyNumberFormat="0" applyBorder="0"/>
    <xf numFmtId="0" fontId="64" fillId="30" borderId="0" applyNumberFormat="0" applyBorder="0"/>
    <xf numFmtId="0" fontId="64" fillId="30" borderId="0" applyNumberFormat="0" applyBorder="0"/>
    <xf numFmtId="0" fontId="64" fillId="30" borderId="0" applyNumberFormat="0" applyBorder="0"/>
    <xf numFmtId="0" fontId="64" fillId="32" borderId="0" applyNumberFormat="0" applyBorder="0"/>
    <xf numFmtId="0" fontId="64" fillId="32" borderId="0" applyNumberFormat="0" applyBorder="0"/>
    <xf numFmtId="0" fontId="64" fillId="32" borderId="0" applyNumberFormat="0" applyBorder="0"/>
    <xf numFmtId="0" fontId="64" fillId="32" borderId="0" applyNumberFormat="0" applyBorder="0"/>
    <xf numFmtId="0" fontId="64" fillId="15" borderId="0" applyNumberFormat="0" applyBorder="0"/>
    <xf numFmtId="0" fontId="64" fillId="15" borderId="0" applyNumberFormat="0" applyBorder="0"/>
    <xf numFmtId="0" fontId="64" fillId="15" borderId="0" applyNumberFormat="0" applyBorder="0"/>
    <xf numFmtId="0" fontId="64" fillId="15" borderId="0" applyNumberFormat="0" applyBorder="0"/>
    <xf numFmtId="0" fontId="64" fillId="15" borderId="0" applyNumberFormat="0" applyBorder="0">
      <alignment horizontal="center"/>
    </xf>
    <xf numFmtId="0" fontId="64" fillId="15" borderId="0" applyNumberFormat="0" applyBorder="0">
      <alignment horizontal="center"/>
    </xf>
    <xf numFmtId="0" fontId="64" fillId="15" borderId="0" applyNumberFormat="0" applyBorder="0">
      <alignment horizontal="center"/>
    </xf>
    <xf numFmtId="0" fontId="64" fillId="15" borderId="0" applyNumberFormat="0" applyBorder="0">
      <alignment horizontal="center"/>
    </xf>
    <xf numFmtId="0" fontId="64" fillId="30" borderId="0" applyNumberFormat="0" applyBorder="0"/>
    <xf numFmtId="0" fontId="64" fillId="30" borderId="0" applyNumberFormat="0" applyBorder="0"/>
    <xf numFmtId="0" fontId="64" fillId="30" borderId="0" applyNumberFormat="0" applyBorder="0"/>
    <xf numFmtId="0" fontId="64" fillId="30" borderId="0" applyNumberFormat="0" applyBorder="0"/>
    <xf numFmtId="0" fontId="64" fillId="32" borderId="0" applyNumberFormat="0" applyBorder="0"/>
    <xf numFmtId="0" fontId="64" fillId="32" borderId="0" applyNumberFormat="0" applyBorder="0"/>
    <xf numFmtId="0" fontId="64" fillId="32" borderId="0" applyNumberFormat="0" applyBorder="0"/>
    <xf numFmtId="0" fontId="64" fillId="32" borderId="0" applyNumberFormat="0" applyBorder="0"/>
    <xf numFmtId="0" fontId="64" fillId="15" borderId="0" applyNumberFormat="0" applyBorder="0"/>
    <xf numFmtId="0" fontId="64" fillId="15" borderId="0" applyNumberFormat="0" applyBorder="0"/>
    <xf numFmtId="0" fontId="64" fillId="15" borderId="0" applyNumberFormat="0" applyBorder="0"/>
    <xf numFmtId="0" fontId="64" fillId="15" borderId="0" applyNumberFormat="0" applyBorder="0"/>
    <xf numFmtId="0" fontId="64" fillId="15" borderId="0" applyNumberFormat="0" applyBorder="0">
      <alignment horizontal="center"/>
    </xf>
    <xf numFmtId="0" fontId="64" fillId="15" borderId="0" applyNumberFormat="0" applyBorder="0">
      <alignment horizontal="center"/>
    </xf>
    <xf numFmtId="0" fontId="64" fillId="15" borderId="0" applyNumberFormat="0" applyBorder="0">
      <alignment horizontal="center"/>
    </xf>
    <xf numFmtId="0" fontId="64" fillId="15" borderId="0" applyNumberFormat="0" applyBorder="0">
      <alignment horizontal="center"/>
    </xf>
    <xf numFmtId="0" fontId="64" fillId="30" borderId="0" applyNumberFormat="0" applyBorder="0"/>
    <xf numFmtId="0" fontId="64" fillId="30" borderId="0" applyNumberFormat="0" applyBorder="0"/>
    <xf numFmtId="0" fontId="64" fillId="30" borderId="0" applyNumberFormat="0" applyBorder="0"/>
    <xf numFmtId="0" fontId="64" fillId="30" borderId="0" applyNumberFormat="0" applyBorder="0"/>
    <xf numFmtId="0" fontId="64" fillId="32" borderId="0" applyNumberFormat="0" applyBorder="0"/>
    <xf numFmtId="0" fontId="64" fillId="32" borderId="0" applyNumberFormat="0" applyBorder="0"/>
    <xf numFmtId="0" fontId="64" fillId="32" borderId="0" applyNumberFormat="0" applyBorder="0"/>
    <xf numFmtId="0" fontId="64" fillId="32" borderId="0" applyNumberFormat="0" applyBorder="0"/>
    <xf numFmtId="0" fontId="64" fillId="15" borderId="0" applyNumberFormat="0" applyBorder="0"/>
    <xf numFmtId="0" fontId="64" fillId="15" borderId="0" applyNumberFormat="0" applyBorder="0"/>
    <xf numFmtId="0" fontId="64" fillId="15" borderId="0" applyNumberFormat="0" applyBorder="0"/>
    <xf numFmtId="0" fontId="64" fillId="15" borderId="0" applyNumberFormat="0" applyBorder="0"/>
    <xf numFmtId="0" fontId="64" fillId="15" borderId="0" applyNumberFormat="0" applyBorder="0">
      <alignment horizontal="center"/>
    </xf>
    <xf numFmtId="0" fontId="64" fillId="15" borderId="0" applyNumberFormat="0" applyBorder="0">
      <alignment horizontal="center"/>
    </xf>
    <xf numFmtId="0" fontId="64" fillId="15" borderId="0" applyNumberFormat="0" applyBorder="0">
      <alignment horizontal="center"/>
    </xf>
    <xf numFmtId="0" fontId="64" fillId="15" borderId="0" applyNumberFormat="0" applyBorder="0">
      <alignment horizontal="center"/>
    </xf>
    <xf numFmtId="0" fontId="64" fillId="30" borderId="0" applyNumberFormat="0" applyBorder="0"/>
    <xf numFmtId="0" fontId="64" fillId="30" borderId="0" applyNumberFormat="0" applyBorder="0"/>
    <xf numFmtId="0" fontId="64" fillId="30" borderId="0" applyNumberFormat="0" applyBorder="0"/>
    <xf numFmtId="0" fontId="64" fillId="30" borderId="0" applyNumberFormat="0" applyBorder="0"/>
    <xf numFmtId="0" fontId="64" fillId="32" borderId="0" applyNumberFormat="0" applyBorder="0"/>
    <xf numFmtId="0" fontId="64" fillId="32" borderId="0" applyNumberFormat="0" applyBorder="0"/>
    <xf numFmtId="0" fontId="64" fillId="32" borderId="0" applyNumberFormat="0" applyBorder="0"/>
    <xf numFmtId="0" fontId="64" fillId="32" borderId="0" applyNumberFormat="0" applyBorder="0"/>
    <xf numFmtId="0" fontId="31" fillId="30" borderId="0" applyNumberFormat="0"/>
    <xf numFmtId="0" fontId="31" fillId="30" borderId="0" applyNumberFormat="0"/>
    <xf numFmtId="0" fontId="64" fillId="30" borderId="11" applyNumberFormat="0">
      <alignment horizontal="left" vertical="center"/>
    </xf>
    <xf numFmtId="0" fontId="64" fillId="30" borderId="11" applyNumberFormat="0">
      <alignment horizontal="left" vertical="center"/>
    </xf>
    <xf numFmtId="0" fontId="64" fillId="30" borderId="11" applyNumberFormat="0">
      <alignment horizontal="left" vertical="center"/>
    </xf>
    <xf numFmtId="0" fontId="64" fillId="30" borderId="11" applyNumberFormat="0">
      <alignment horizontal="left" vertical="center"/>
    </xf>
    <xf numFmtId="0" fontId="64" fillId="30" borderId="12" applyNumberFormat="0">
      <alignment horizontal="center" vertical="center"/>
    </xf>
    <xf numFmtId="0" fontId="64" fillId="30" borderId="12" applyNumberFormat="0">
      <alignment horizontal="center" vertical="center"/>
    </xf>
    <xf numFmtId="0" fontId="64" fillId="30" borderId="12" applyNumberFormat="0">
      <alignment horizontal="center" vertical="center"/>
    </xf>
    <xf numFmtId="0" fontId="64" fillId="30" borderId="12" applyNumberFormat="0">
      <alignment horizontal="center" vertical="center"/>
    </xf>
    <xf numFmtId="0" fontId="64" fillId="30" borderId="13" applyNumberFormat="0">
      <alignment horizontal="center" vertical="center"/>
    </xf>
    <xf numFmtId="0" fontId="64" fillId="30" borderId="13" applyNumberFormat="0">
      <alignment horizontal="center" vertical="center"/>
    </xf>
    <xf numFmtId="0" fontId="64" fillId="30" borderId="13" applyNumberFormat="0">
      <alignment horizontal="center" vertical="center"/>
    </xf>
    <xf numFmtId="0" fontId="64" fillId="30" borderId="13" applyNumberFormat="0">
      <alignment horizontal="center" vertical="center"/>
    </xf>
    <xf numFmtId="0" fontId="64" fillId="30" borderId="14" applyNumberFormat="0">
      <alignment horizontal="center" vertical="center"/>
    </xf>
    <xf numFmtId="0" fontId="64" fillId="30" borderId="14" applyNumberFormat="0">
      <alignment horizontal="center" vertical="center"/>
    </xf>
    <xf numFmtId="0" fontId="64" fillId="30" borderId="14" applyNumberFormat="0">
      <alignment horizontal="center" vertical="center"/>
    </xf>
    <xf numFmtId="0" fontId="64" fillId="30" borderId="14" applyNumberFormat="0">
      <alignment horizontal="center" vertical="center"/>
    </xf>
    <xf numFmtId="0" fontId="64" fillId="24" borderId="11" applyNumberFormat="0">
      <alignment horizontal="left" vertical="center"/>
    </xf>
    <xf numFmtId="0" fontId="64" fillId="31" borderId="11" applyNumberFormat="0">
      <alignment horizontal="left" vertical="center"/>
    </xf>
    <xf numFmtId="0" fontId="64" fillId="24" borderId="11" applyNumberFormat="0">
      <alignment horizontal="left" vertical="center"/>
    </xf>
    <xf numFmtId="0" fontId="64" fillId="24" borderId="11" applyNumberFormat="0">
      <alignment horizontal="left" vertical="center"/>
    </xf>
    <xf numFmtId="0" fontId="64" fillId="24" borderId="12" applyNumberFormat="0">
      <alignment horizontal="center" vertical="center"/>
    </xf>
    <xf numFmtId="0" fontId="64" fillId="31" borderId="12" applyNumberFormat="0">
      <alignment horizontal="center" vertical="center"/>
    </xf>
    <xf numFmtId="0" fontId="64" fillId="24" borderId="12" applyNumberFormat="0">
      <alignment horizontal="center" vertical="center"/>
    </xf>
    <xf numFmtId="0" fontId="64" fillId="24" borderId="12" applyNumberFormat="0">
      <alignment horizontal="center" vertical="center"/>
    </xf>
    <xf numFmtId="0" fontId="64" fillId="24" borderId="13" applyNumberFormat="0">
      <alignment horizontal="center" vertical="center"/>
    </xf>
    <xf numFmtId="0" fontId="64" fillId="31" borderId="13" applyNumberFormat="0">
      <alignment horizontal="center" vertical="center"/>
    </xf>
    <xf numFmtId="0" fontId="64" fillId="24" borderId="13" applyNumberFormat="0">
      <alignment horizontal="center" vertical="center"/>
    </xf>
    <xf numFmtId="0" fontId="64" fillId="24" borderId="13" applyNumberFormat="0">
      <alignment horizontal="center" vertical="center"/>
    </xf>
    <xf numFmtId="0" fontId="64" fillId="24" borderId="14" applyNumberFormat="0">
      <alignment horizontal="center" vertical="center"/>
    </xf>
    <xf numFmtId="0" fontId="64" fillId="31" borderId="14" applyNumberFormat="0">
      <alignment horizontal="center" vertical="center"/>
    </xf>
    <xf numFmtId="0" fontId="64" fillId="24" borderId="14" applyNumberFormat="0">
      <alignment horizontal="center" vertical="center"/>
    </xf>
    <xf numFmtId="0" fontId="64" fillId="24" borderId="14" applyNumberFormat="0">
      <alignment horizontal="center" vertical="center"/>
    </xf>
    <xf numFmtId="0" fontId="64" fillId="32" borderId="14" applyNumberFormat="0">
      <alignment horizontal="center" vertical="center"/>
    </xf>
    <xf numFmtId="0" fontId="64" fillId="32" borderId="14" applyNumberFormat="0">
      <alignment horizontal="center" vertical="center"/>
    </xf>
    <xf numFmtId="0" fontId="64" fillId="32" borderId="14" applyNumberFormat="0">
      <alignment horizontal="center" vertical="center"/>
    </xf>
    <xf numFmtId="0" fontId="64" fillId="32" borderId="14" applyNumberFormat="0">
      <alignment horizontal="center" vertical="center"/>
    </xf>
    <xf numFmtId="0" fontId="1" fillId="29" borderId="0" applyNumberFormat="0" applyBorder="0">
      <alignment horizontal="center" wrapText="1"/>
    </xf>
    <xf numFmtId="0" fontId="1" fillId="29" borderId="0" applyNumberFormat="0" applyBorder="0">
      <alignment horizontal="center" wrapText="1"/>
    </xf>
    <xf numFmtId="0" fontId="55" fillId="0" borderId="0" applyNumberFormat="0" applyBorder="0"/>
    <xf numFmtId="0" fontId="70" fillId="0" borderId="0" applyNumberFormat="0" applyBorder="0"/>
    <xf numFmtId="0" fontId="56" fillId="0" borderId="18" applyNumberFormat="0"/>
    <xf numFmtId="0" fontId="56" fillId="0" borderId="18" applyNumberFormat="0"/>
    <xf numFmtId="0" fontId="57" fillId="0" borderId="0" applyNumberFormat="0" applyBorder="0"/>
    <xf numFmtId="0" fontId="57" fillId="0" borderId="0" applyNumberFormat="0" applyBorder="0"/>
  </cellStyleXfs>
  <cellXfs count="590">
    <xf numFmtId="0" fontId="0" fillId="0" borderId="0" xfId="0"/>
    <xf numFmtId="0" fontId="0" fillId="30" borderId="0" xfId="0" applyFill="1"/>
    <xf numFmtId="0" fontId="0" fillId="30" borderId="0" xfId="0" applyFill="1" applyAlignment="1">
      <alignment horizontal="centerContinuous"/>
    </xf>
    <xf numFmtId="0" fontId="64" fillId="0" borderId="0" xfId="0" applyFont="1"/>
    <xf numFmtId="0" fontId="28" fillId="0" borderId="0" xfId="0" applyFont="1"/>
    <xf numFmtId="0" fontId="24" fillId="0" borderId="0" xfId="0" applyFont="1"/>
    <xf numFmtId="0" fontId="29" fillId="0" borderId="0" xfId="0" applyFont="1"/>
    <xf numFmtId="0" fontId="23" fillId="0" borderId="0" xfId="0" applyFont="1"/>
    <xf numFmtId="164" fontId="64" fillId="30" borderId="0" xfId="0" applyNumberFormat="1" applyFont="1" applyFill="1" applyAlignment="1">
      <alignment horizontal="left"/>
    </xf>
    <xf numFmtId="0" fontId="18" fillId="30" borderId="0" xfId="0" applyFont="1" applyFill="1" applyAlignment="1">
      <alignment horizontal="left"/>
    </xf>
    <xf numFmtId="0" fontId="0" fillId="30" borderId="0" xfId="0" applyFill="1" applyAlignment="1">
      <alignment horizontal="right"/>
    </xf>
    <xf numFmtId="0" fontId="4" fillId="30" borderId="0" xfId="0" applyFont="1" applyFill="1"/>
    <xf numFmtId="0" fontId="19" fillId="30" borderId="0" xfId="0" applyFont="1" applyFill="1" applyAlignment="1">
      <alignment horizontal="centerContinuous"/>
    </xf>
    <xf numFmtId="0" fontId="19" fillId="30" borderId="0" xfId="0" applyFont="1" applyFill="1" applyAlignment="1">
      <alignment horizontal="right"/>
    </xf>
    <xf numFmtId="0" fontId="20" fillId="30" borderId="0" xfId="0" applyFont="1" applyFill="1" applyAlignment="1">
      <alignment horizontal="right"/>
    </xf>
    <xf numFmtId="0" fontId="2" fillId="30" borderId="0" xfId="0" applyFont="1" applyFill="1" applyAlignment="1">
      <alignment horizontal="left"/>
    </xf>
    <xf numFmtId="17" fontId="2" fillId="30" borderId="0" xfId="0" applyNumberFormat="1" applyFont="1" applyFill="1" applyAlignment="1">
      <alignment horizontal="left"/>
    </xf>
    <xf numFmtId="0" fontId="28" fillId="30" borderId="0" xfId="0" applyFont="1" applyFill="1" applyAlignment="1">
      <alignment horizontal="left"/>
    </xf>
    <xf numFmtId="0" fontId="0" fillId="0" borderId="0" xfId="0" applyAlignment="1">
      <alignment horizontal="center"/>
    </xf>
    <xf numFmtId="0" fontId="0" fillId="30" borderId="0" xfId="0" applyFill="1" applyAlignment="1">
      <alignment horizontal="center"/>
    </xf>
    <xf numFmtId="0" fontId="12" fillId="30" borderId="0" xfId="0" applyFont="1" applyFill="1" applyAlignment="1">
      <alignment horizontal="right"/>
    </xf>
    <xf numFmtId="0" fontId="0" fillId="0" borderId="0" xfId="0" applyAlignment="1">
      <alignment horizontal="centerContinuous"/>
    </xf>
    <xf numFmtId="0" fontId="32" fillId="0" borderId="0" xfId="0" applyFont="1"/>
    <xf numFmtId="0" fontId="0" fillId="0" borderId="0" xfId="0" applyAlignment="1">
      <alignment horizontal="left"/>
    </xf>
    <xf numFmtId="0" fontId="6" fillId="0" borderId="0" xfId="0" applyFont="1"/>
    <xf numFmtId="0" fontId="7" fillId="0" borderId="0" xfId="0" applyFont="1" applyAlignment="1">
      <alignment horizontal="center"/>
    </xf>
    <xf numFmtId="0" fontId="2" fillId="0" borderId="20" xfId="0" applyFont="1" applyBorder="1" applyAlignment="1">
      <alignment horizontal="right"/>
    </xf>
    <xf numFmtId="0" fontId="2" fillId="33" borderId="21" xfId="0" applyFont="1" applyFill="1" applyBorder="1" applyAlignment="1">
      <alignment horizontal="right"/>
    </xf>
    <xf numFmtId="0" fontId="2" fillId="33" borderId="22" xfId="0" applyFont="1" applyFill="1" applyBorder="1" applyAlignment="1">
      <alignment horizontal="right"/>
    </xf>
    <xf numFmtId="0" fontId="2" fillId="0" borderId="22" xfId="0" applyFont="1" applyBorder="1" applyAlignment="1">
      <alignment horizontal="right"/>
    </xf>
    <xf numFmtId="0" fontId="8" fillId="0" borderId="0" xfId="0" applyFont="1" applyAlignment="1">
      <alignment horizontal="center"/>
    </xf>
    <xf numFmtId="1" fontId="2" fillId="0" borderId="0" xfId="0" applyNumberFormat="1" applyFont="1" applyAlignment="1">
      <alignment horizontal="left"/>
    </xf>
    <xf numFmtId="0" fontId="19" fillId="30" borderId="0" xfId="0" applyFont="1" applyFill="1" applyAlignment="1">
      <alignment horizontal="right" vertical="center"/>
    </xf>
    <xf numFmtId="0" fontId="0" fillId="30" borderId="0" xfId="0" applyFill="1" applyAlignment="1">
      <alignment horizontal="center" vertical="center"/>
    </xf>
    <xf numFmtId="166" fontId="9" fillId="0" borderId="0" xfId="0" applyNumberFormat="1" applyFont="1" applyAlignment="1">
      <alignment horizontal="right"/>
    </xf>
    <xf numFmtId="166" fontId="9" fillId="30" borderId="0" xfId="0" applyNumberFormat="1" applyFont="1" applyFill="1" applyAlignment="1">
      <alignment horizontal="center"/>
    </xf>
    <xf numFmtId="0" fontId="19" fillId="30" borderId="0" xfId="0" applyFont="1" applyFill="1" applyAlignment="1">
      <alignment horizontal="center"/>
    </xf>
    <xf numFmtId="166" fontId="0" fillId="30" borderId="0" xfId="0" applyNumberFormat="1" applyFill="1"/>
    <xf numFmtId="166" fontId="2" fillId="30" borderId="0" xfId="0" applyNumberFormat="1" applyFont="1" applyFill="1" applyAlignment="1">
      <alignment horizontal="left"/>
    </xf>
    <xf numFmtId="167" fontId="2" fillId="30" borderId="0" xfId="0" applyNumberFormat="1" applyFont="1" applyFill="1" applyAlignment="1">
      <alignment horizontal="left"/>
    </xf>
    <xf numFmtId="0" fontId="29" fillId="30" borderId="0" xfId="0" applyFont="1" applyFill="1" applyAlignment="1">
      <alignment horizontal="centerContinuous"/>
    </xf>
    <xf numFmtId="166" fontId="64" fillId="0" borderId="0" xfId="0" applyNumberFormat="1" applyFont="1"/>
    <xf numFmtId="0" fontId="32" fillId="0" borderId="0" xfId="0" applyFont="1" applyAlignment="1">
      <alignment horizontal="right"/>
    </xf>
    <xf numFmtId="0" fontId="19" fillId="0" borderId="0" xfId="0" applyFont="1"/>
    <xf numFmtId="0" fontId="32" fillId="0" borderId="0" xfId="0" applyFont="1" applyAlignment="1">
      <alignment horizontal="right" vertical="top"/>
    </xf>
    <xf numFmtId="0" fontId="59" fillId="0" borderId="0" xfId="0" applyFont="1"/>
    <xf numFmtId="0" fontId="58" fillId="0" borderId="0" xfId="0" applyFont="1" applyAlignment="1">
      <alignment horizontal="right"/>
    </xf>
    <xf numFmtId="0" fontId="58" fillId="0" borderId="0" xfId="0" applyFont="1"/>
    <xf numFmtId="0" fontId="23" fillId="0" borderId="0" xfId="0" applyFont="1" applyAlignment="1">
      <alignment horizontal="left"/>
    </xf>
    <xf numFmtId="0" fontId="23" fillId="0" borderId="0" xfId="0" applyFont="1" applyAlignment="1">
      <alignment horizontal="center"/>
    </xf>
    <xf numFmtId="0" fontId="64" fillId="0" borderId="0" xfId="0" applyFont="1" applyAlignment="1">
      <alignment horizontal="left"/>
    </xf>
    <xf numFmtId="49" fontId="64" fillId="0" borderId="0" xfId="0" applyNumberFormat="1" applyFont="1" applyAlignment="1">
      <alignment horizontal="left"/>
    </xf>
    <xf numFmtId="49" fontId="64" fillId="0" borderId="0" xfId="0" applyNumberFormat="1" applyFont="1"/>
    <xf numFmtId="16" fontId="64" fillId="0" borderId="0" xfId="0" applyNumberFormat="1" applyFont="1" applyAlignment="1">
      <alignment horizontal="left"/>
    </xf>
    <xf numFmtId="0" fontId="64" fillId="0" borderId="0" xfId="0" applyFont="1" applyAlignment="1">
      <alignment horizontal="left" textRotation="90"/>
    </xf>
    <xf numFmtId="16" fontId="58" fillId="30" borderId="0" xfId="0" applyNumberFormat="1" applyFont="1" applyFill="1" applyAlignment="1">
      <alignment horizontal="left" textRotation="90" wrapText="1"/>
    </xf>
    <xf numFmtId="166" fontId="13" fillId="30" borderId="0" xfId="0" applyNumberFormat="1" applyFont="1" applyFill="1" applyAlignment="1">
      <alignment horizontal="center"/>
    </xf>
    <xf numFmtId="166" fontId="64" fillId="0" borderId="0" xfId="0" applyNumberFormat="1" applyFont="1" applyAlignment="1">
      <alignment horizontal="left"/>
    </xf>
    <xf numFmtId="166" fontId="13" fillId="0" borderId="0" xfId="0" applyNumberFormat="1" applyFont="1" applyAlignment="1">
      <alignment horizontal="right"/>
    </xf>
    <xf numFmtId="0" fontId="64" fillId="0" borderId="0" xfId="0" applyFont="1" applyAlignment="1">
      <alignment horizontal="center"/>
    </xf>
    <xf numFmtId="0" fontId="14" fillId="0" borderId="0" xfId="0" applyFont="1"/>
    <xf numFmtId="166" fontId="13" fillId="0" borderId="0" xfId="0" applyNumberFormat="1" applyFont="1"/>
    <xf numFmtId="0" fontId="15" fillId="0" borderId="0" xfId="0" applyFont="1" applyAlignment="1">
      <alignment vertical="center"/>
    </xf>
    <xf numFmtId="166" fontId="64" fillId="0" borderId="0" xfId="0" applyNumberFormat="1" applyFont="1" applyAlignment="1">
      <alignment horizontal="center"/>
    </xf>
    <xf numFmtId="166" fontId="64" fillId="33" borderId="0" xfId="0" applyNumberFormat="1" applyFont="1" applyFill="1" applyAlignment="1">
      <alignment horizontal="center"/>
    </xf>
    <xf numFmtId="2" fontId="64" fillId="33" borderId="0" xfId="0" applyNumberFormat="1" applyFont="1" applyFill="1" applyAlignment="1">
      <alignment horizontal="center"/>
    </xf>
    <xf numFmtId="2" fontId="64" fillId="0" borderId="0" xfId="0" applyNumberFormat="1" applyFont="1" applyAlignment="1">
      <alignment horizontal="center"/>
    </xf>
    <xf numFmtId="0" fontId="0" fillId="0" borderId="23" xfId="0" applyBorder="1"/>
    <xf numFmtId="0" fontId="64" fillId="0" borderId="0" xfId="0" applyFont="1" applyAlignment="1">
      <alignment horizontal="right"/>
    </xf>
    <xf numFmtId="0" fontId="24" fillId="0" borderId="23" xfId="0" applyFont="1" applyBorder="1" applyAlignment="1">
      <alignment horizontal="center"/>
    </xf>
    <xf numFmtId="166" fontId="18" fillId="30" borderId="0" xfId="0" applyNumberFormat="1" applyFont="1" applyFill="1" applyAlignment="1">
      <alignment horizontal="left"/>
    </xf>
    <xf numFmtId="17" fontId="19" fillId="30" borderId="0" xfId="0" applyNumberFormat="1" applyFont="1" applyFill="1" applyAlignment="1">
      <alignment horizontal="right"/>
    </xf>
    <xf numFmtId="166" fontId="19" fillId="30" borderId="0" xfId="0" applyNumberFormat="1" applyFont="1" applyFill="1" applyAlignment="1">
      <alignment horizontal="right"/>
    </xf>
    <xf numFmtId="0" fontId="19" fillId="30" borderId="0" xfId="0" applyFont="1" applyFill="1" applyAlignment="1">
      <alignment horizontal="left"/>
    </xf>
    <xf numFmtId="0" fontId="0" fillId="0" borderId="0" xfId="0" applyAlignment="1">
      <alignment horizontal="right"/>
    </xf>
    <xf numFmtId="0" fontId="0" fillId="33" borderId="0" xfId="0" applyFill="1"/>
    <xf numFmtId="0" fontId="32" fillId="30" borderId="0" xfId="0" applyFont="1" applyFill="1" applyAlignment="1">
      <alignment horizontal="right" vertical="top"/>
    </xf>
    <xf numFmtId="166" fontId="64" fillId="30" borderId="0" xfId="0" applyNumberFormat="1" applyFont="1" applyFill="1" applyAlignment="1">
      <alignment horizontal="center"/>
    </xf>
    <xf numFmtId="0" fontId="2" fillId="30" borderId="0" xfId="0" applyFont="1" applyFill="1" applyAlignment="1">
      <alignment horizontal="center"/>
    </xf>
    <xf numFmtId="0" fontId="64" fillId="30" borderId="0" xfId="0" applyFont="1" applyFill="1"/>
    <xf numFmtId="0" fontId="24" fillId="30" borderId="0" xfId="0" applyFont="1" applyFill="1" applyAlignment="1">
      <alignment horizontal="center"/>
    </xf>
    <xf numFmtId="0" fontId="21" fillId="0" borderId="0" xfId="0" applyFont="1"/>
    <xf numFmtId="0" fontId="21" fillId="0" borderId="0" xfId="0" applyFont="1" applyAlignment="1">
      <alignment horizontal="center"/>
    </xf>
    <xf numFmtId="0" fontId="21" fillId="30" borderId="0" xfId="0" applyFont="1" applyFill="1"/>
    <xf numFmtId="166" fontId="0" fillId="33" borderId="0" xfId="0" applyNumberFormat="1" applyFill="1"/>
    <xf numFmtId="0" fontId="0" fillId="0" borderId="0" xfId="0" applyAlignment="1">
      <alignment vertical="center"/>
    </xf>
    <xf numFmtId="0" fontId="24" fillId="30" borderId="0" xfId="0" applyFont="1" applyFill="1" applyAlignment="1">
      <alignment horizontal="left"/>
    </xf>
    <xf numFmtId="0" fontId="64" fillId="30" borderId="0" xfId="0" applyFont="1" applyFill="1" applyAlignment="1">
      <alignment horizontal="left"/>
    </xf>
    <xf numFmtId="0" fontId="0" fillId="30" borderId="0" xfId="0" applyFill="1" applyAlignment="1">
      <alignment horizontal="left"/>
    </xf>
    <xf numFmtId="0" fontId="58" fillId="30" borderId="0" xfId="0" applyFont="1" applyFill="1" applyAlignment="1">
      <alignment horizontal="left" vertical="top" wrapText="1"/>
    </xf>
    <xf numFmtId="17" fontId="2" fillId="33" borderId="0" xfId="0" applyNumberFormat="1" applyFont="1" applyFill="1" applyAlignment="1">
      <alignment horizontal="left"/>
    </xf>
    <xf numFmtId="166" fontId="0" fillId="33" borderId="0" xfId="0" applyNumberFormat="1" applyFill="1" applyAlignment="1">
      <alignment horizontal="right"/>
    </xf>
    <xf numFmtId="2" fontId="0" fillId="33" borderId="0" xfId="0" applyNumberFormat="1" applyFill="1" applyAlignment="1">
      <alignment horizontal="right"/>
    </xf>
    <xf numFmtId="2" fontId="0" fillId="33" borderId="0" xfId="0" applyNumberFormat="1" applyFill="1"/>
    <xf numFmtId="0" fontId="24" fillId="0" borderId="0" xfId="0" applyFont="1" applyAlignment="1">
      <alignment horizontal="right"/>
    </xf>
    <xf numFmtId="169" fontId="19" fillId="0" borderId="0" xfId="0" applyNumberFormat="1" applyFont="1"/>
    <xf numFmtId="17" fontId="19" fillId="0" borderId="0" xfId="0" applyNumberFormat="1" applyFont="1" applyAlignment="1">
      <alignment horizontal="right"/>
    </xf>
    <xf numFmtId="166" fontId="19" fillId="0" borderId="0" xfId="0" applyNumberFormat="1" applyFont="1" applyAlignment="1">
      <alignment horizontal="right"/>
    </xf>
    <xf numFmtId="0" fontId="24" fillId="0" borderId="0" xfId="0" applyFont="1" applyAlignment="1">
      <alignment horizontal="left"/>
    </xf>
    <xf numFmtId="166" fontId="19" fillId="0" borderId="0" xfId="0" applyNumberFormat="1" applyFont="1"/>
    <xf numFmtId="167" fontId="2" fillId="33" borderId="0" xfId="0" applyNumberFormat="1" applyFont="1" applyFill="1" applyAlignment="1">
      <alignment horizontal="left"/>
    </xf>
    <xf numFmtId="0" fontId="21" fillId="30" borderId="0" xfId="0" applyFont="1" applyFill="1" applyAlignment="1">
      <alignment horizontal="center"/>
    </xf>
    <xf numFmtId="0" fontId="29" fillId="0" borderId="0" xfId="0" applyFont="1" applyAlignment="1">
      <alignment horizontal="centerContinuous"/>
    </xf>
    <xf numFmtId="0" fontId="2" fillId="0" borderId="0" xfId="0" applyFont="1" applyAlignment="1">
      <alignment horizontal="right"/>
    </xf>
    <xf numFmtId="2" fontId="0" fillId="0" borderId="0" xfId="0" applyNumberFormat="1" applyAlignment="1">
      <alignment horizontal="center"/>
    </xf>
    <xf numFmtId="166" fontId="0" fillId="0" borderId="0" xfId="0" applyNumberFormat="1"/>
    <xf numFmtId="17" fontId="28" fillId="0" borderId="0" xfId="0" applyNumberFormat="1" applyFont="1" applyAlignment="1">
      <alignment horizontal="right"/>
    </xf>
    <xf numFmtId="166" fontId="0" fillId="0" borderId="0" xfId="0" applyNumberFormat="1" applyAlignment="1">
      <alignment horizontal="right"/>
    </xf>
    <xf numFmtId="2" fontId="0" fillId="0" borderId="0" xfId="0" applyNumberFormat="1" applyAlignment="1">
      <alignment horizontal="right"/>
    </xf>
    <xf numFmtId="2" fontId="64" fillId="0" borderId="0" xfId="0" applyNumberFormat="1" applyFont="1"/>
    <xf numFmtId="0" fontId="25" fillId="0" borderId="0" xfId="0" applyFont="1" applyAlignment="1">
      <alignment vertical="center"/>
    </xf>
    <xf numFmtId="0" fontId="19" fillId="0" borderId="0" xfId="0" applyFont="1" applyAlignment="1">
      <alignment horizontal="right"/>
    </xf>
    <xf numFmtId="0" fontId="20" fillId="0" borderId="0" xfId="0" applyFont="1" applyAlignment="1">
      <alignment horizontal="right"/>
    </xf>
    <xf numFmtId="0" fontId="0" fillId="0" borderId="0" xfId="0" applyAlignment="1">
      <alignment horizontal="right" vertical="center"/>
    </xf>
    <xf numFmtId="0" fontId="28" fillId="0" borderId="0" xfId="0" applyFont="1" applyAlignment="1">
      <alignment horizontal="right" vertical="center"/>
    </xf>
    <xf numFmtId="0" fontId="24" fillId="33" borderId="0" xfId="0" applyFont="1" applyFill="1" applyAlignment="1">
      <alignment horizontal="right"/>
    </xf>
    <xf numFmtId="0" fontId="24" fillId="33" borderId="0" xfId="0" applyFont="1" applyFill="1" applyAlignment="1">
      <alignment horizontal="left"/>
    </xf>
    <xf numFmtId="0" fontId="58" fillId="30" borderId="0" xfId="0" applyFont="1" applyFill="1" applyAlignment="1">
      <alignment horizontal="center"/>
    </xf>
    <xf numFmtId="166" fontId="64" fillId="30" borderId="0" xfId="0" applyNumberFormat="1" applyFont="1" applyFill="1" applyAlignment="1">
      <alignment horizontal="right"/>
    </xf>
    <xf numFmtId="0" fontId="29" fillId="30" borderId="0" xfId="0" applyFont="1" applyFill="1" applyAlignment="1">
      <alignment horizontal="right" vertical="center"/>
    </xf>
    <xf numFmtId="16" fontId="64" fillId="0" borderId="0" xfId="0" applyNumberFormat="1" applyFont="1"/>
    <xf numFmtId="165" fontId="0" fillId="0" borderId="0" xfId="0" applyNumberFormat="1"/>
    <xf numFmtId="16" fontId="23" fillId="0" borderId="0" xfId="0" applyNumberFormat="1" applyFont="1" applyAlignment="1">
      <alignment horizontal="left"/>
    </xf>
    <xf numFmtId="0" fontId="32" fillId="30" borderId="0" xfId="0" applyFont="1" applyFill="1" applyAlignment="1">
      <alignment horizontal="right"/>
    </xf>
    <xf numFmtId="0" fontId="0" fillId="0" borderId="0" xfId="0" applyAlignment="1">
      <alignment horizontal="left" vertical="center"/>
    </xf>
    <xf numFmtId="0" fontId="24" fillId="0" borderId="0" xfId="0" applyFont="1" applyAlignment="1">
      <alignment horizontal="center" vertical="center"/>
    </xf>
    <xf numFmtId="0" fontId="64" fillId="0" borderId="19" xfId="0" applyFont="1" applyBorder="1"/>
    <xf numFmtId="2" fontId="0" fillId="0" borderId="0" xfId="0" applyNumberFormat="1"/>
    <xf numFmtId="166" fontId="24" fillId="0" borderId="0" xfId="0" applyNumberFormat="1" applyFont="1" applyAlignment="1">
      <alignment horizontal="right"/>
    </xf>
    <xf numFmtId="0" fontId="32" fillId="33" borderId="0" xfId="0" applyFont="1" applyFill="1" applyAlignment="1">
      <alignment horizontal="right"/>
    </xf>
    <xf numFmtId="0" fontId="19" fillId="33" borderId="0" xfId="0" applyFont="1" applyFill="1" applyAlignment="1">
      <alignment horizontal="right"/>
    </xf>
    <xf numFmtId="166" fontId="24" fillId="0" borderId="0" xfId="0" applyNumberFormat="1" applyFont="1"/>
    <xf numFmtId="169" fontId="24" fillId="0" borderId="0" xfId="0" applyNumberFormat="1" applyFont="1"/>
    <xf numFmtId="17" fontId="24" fillId="0" borderId="0" xfId="0" applyNumberFormat="1" applyFont="1" applyAlignment="1">
      <alignment horizontal="right"/>
    </xf>
    <xf numFmtId="166" fontId="24" fillId="0" borderId="0" xfId="0" applyNumberFormat="1" applyFont="1" applyAlignment="1">
      <alignment horizontal="center" vertical="center"/>
    </xf>
    <xf numFmtId="2" fontId="24" fillId="0" borderId="0" xfId="0" applyNumberFormat="1" applyFont="1" applyAlignment="1">
      <alignment horizontal="center" vertical="center"/>
    </xf>
    <xf numFmtId="166" fontId="24" fillId="33" borderId="0" xfId="0" applyNumberFormat="1" applyFont="1" applyFill="1" applyAlignment="1">
      <alignment horizontal="center" vertical="center"/>
    </xf>
    <xf numFmtId="0" fontId="24" fillId="33" borderId="0" xfId="0" applyFont="1" applyFill="1" applyAlignment="1">
      <alignment horizontal="center" vertical="center"/>
    </xf>
    <xf numFmtId="2" fontId="24" fillId="33" borderId="0" xfId="0" applyNumberFormat="1" applyFont="1" applyFill="1" applyAlignment="1">
      <alignment horizontal="center" vertical="center"/>
    </xf>
    <xf numFmtId="49" fontId="0" fillId="0" borderId="0" xfId="0" applyNumberFormat="1" applyAlignment="1">
      <alignment horizontal="left" vertical="center"/>
    </xf>
    <xf numFmtId="49" fontId="0" fillId="0" borderId="0" xfId="0" applyNumberFormat="1"/>
    <xf numFmtId="0" fontId="23" fillId="30" borderId="0" xfId="0" applyFont="1" applyFill="1" applyAlignment="1">
      <alignment horizontal="center"/>
    </xf>
    <xf numFmtId="164" fontId="64" fillId="30" borderId="0" xfId="0" applyNumberFormat="1" applyFont="1" applyFill="1"/>
    <xf numFmtId="0" fontId="58" fillId="0" borderId="0" xfId="0" applyFont="1" applyAlignment="1">
      <alignment horizontal="left" vertical="top" wrapText="1"/>
    </xf>
    <xf numFmtId="166" fontId="64" fillId="0" borderId="23" xfId="0" applyNumberFormat="1" applyFont="1" applyBorder="1" applyAlignment="1">
      <alignment horizontal="center"/>
    </xf>
    <xf numFmtId="166" fontId="0" fillId="0" borderId="0" xfId="0" applyNumberFormat="1" applyAlignment="1">
      <alignment horizontal="center"/>
    </xf>
    <xf numFmtId="0" fontId="23" fillId="30" borderId="0" xfId="0" applyFont="1" applyFill="1" applyAlignment="1">
      <alignment horizontal="right"/>
    </xf>
    <xf numFmtId="0" fontId="23" fillId="33" borderId="0" xfId="0" applyFont="1" applyFill="1" applyAlignment="1">
      <alignment horizontal="right"/>
    </xf>
    <xf numFmtId="0" fontId="23" fillId="30" borderId="0" xfId="0" applyFont="1" applyFill="1"/>
    <xf numFmtId="0" fontId="24" fillId="0" borderId="0" xfId="0" applyFont="1" applyAlignment="1">
      <alignment horizontal="centerContinuous"/>
    </xf>
    <xf numFmtId="0" fontId="29" fillId="0" borderId="0" xfId="0" applyFont="1" applyAlignment="1">
      <alignment horizontal="right"/>
    </xf>
    <xf numFmtId="0" fontId="0" fillId="34" borderId="0" xfId="0" applyFill="1"/>
    <xf numFmtId="166" fontId="0" fillId="0" borderId="24" xfId="0" applyNumberFormat="1" applyBorder="1"/>
    <xf numFmtId="166" fontId="0" fillId="0" borderId="25" xfId="0" applyNumberFormat="1" applyBorder="1"/>
    <xf numFmtId="166" fontId="0" fillId="33" borderId="26" xfId="0" applyNumberFormat="1" applyFill="1" applyBorder="1"/>
    <xf numFmtId="166" fontId="0" fillId="33" borderId="27" xfId="0" applyNumberFormat="1" applyFill="1" applyBorder="1"/>
    <xf numFmtId="166" fontId="0" fillId="0" borderId="26" xfId="0" applyNumberFormat="1" applyBorder="1"/>
    <xf numFmtId="166" fontId="0" fillId="0" borderId="27" xfId="0" applyNumberFormat="1" applyBorder="1"/>
    <xf numFmtId="166" fontId="0" fillId="33" borderId="28" xfId="0" applyNumberFormat="1" applyFill="1" applyBorder="1"/>
    <xf numFmtId="166" fontId="0" fillId="33" borderId="29" xfId="0" applyNumberFormat="1" applyFill="1" applyBorder="1"/>
    <xf numFmtId="166" fontId="0" fillId="0" borderId="30" xfId="0" applyNumberFormat="1" applyBorder="1"/>
    <xf numFmtId="166" fontId="0" fillId="33" borderId="31" xfId="0" applyNumberFormat="1" applyFill="1" applyBorder="1"/>
    <xf numFmtId="0" fontId="19" fillId="0" borderId="0" xfId="0" applyFont="1" applyAlignment="1">
      <alignment horizontal="right" vertical="center"/>
    </xf>
    <xf numFmtId="39" fontId="0" fillId="0" borderId="24" xfId="0" applyNumberFormat="1" applyBorder="1"/>
    <xf numFmtId="39" fontId="0" fillId="33" borderId="26" xfId="0" applyNumberFormat="1" applyFill="1" applyBorder="1"/>
    <xf numFmtId="39" fontId="0" fillId="0" borderId="26" xfId="0" applyNumberFormat="1" applyBorder="1"/>
    <xf numFmtId="39" fontId="0" fillId="33" borderId="28" xfId="0" applyNumberFormat="1" applyFill="1" applyBorder="1"/>
    <xf numFmtId="0" fontId="23" fillId="0" borderId="7" xfId="0" applyFont="1" applyBorder="1" applyAlignment="1">
      <alignment horizontal="center" wrapText="1"/>
    </xf>
    <xf numFmtId="0" fontId="0" fillId="33" borderId="30" xfId="0" applyFill="1" applyBorder="1"/>
    <xf numFmtId="0" fontId="0" fillId="33" borderId="31" xfId="0" applyFill="1" applyBorder="1"/>
    <xf numFmtId="0" fontId="2" fillId="0" borderId="21" xfId="0" applyFont="1" applyBorder="1" applyAlignment="1">
      <alignment horizontal="right"/>
    </xf>
    <xf numFmtId="0" fontId="21" fillId="0" borderId="28" xfId="0" applyFont="1" applyBorder="1" applyAlignment="1">
      <alignment horizontal="center"/>
    </xf>
    <xf numFmtId="0" fontId="21" fillId="0" borderId="31" xfId="0" applyFont="1" applyBorder="1" applyAlignment="1">
      <alignment horizontal="center"/>
    </xf>
    <xf numFmtId="0" fontId="21" fillId="0" borderId="29" xfId="0" applyFont="1" applyBorder="1" applyAlignment="1">
      <alignment horizontal="center"/>
    </xf>
    <xf numFmtId="166" fontId="64" fillId="33" borderId="26" xfId="0" applyNumberFormat="1" applyFont="1" applyFill="1" applyBorder="1" applyAlignment="1">
      <alignment horizontal="center"/>
    </xf>
    <xf numFmtId="166" fontId="64" fillId="33" borderId="27" xfId="0" applyNumberFormat="1" applyFont="1" applyFill="1" applyBorder="1" applyAlignment="1">
      <alignment horizontal="center"/>
    </xf>
    <xf numFmtId="166" fontId="64" fillId="33" borderId="28" xfId="0" applyNumberFormat="1" applyFont="1" applyFill="1" applyBorder="1" applyAlignment="1">
      <alignment horizontal="center"/>
    </xf>
    <xf numFmtId="166" fontId="64" fillId="33" borderId="31" xfId="0" applyNumberFormat="1" applyFont="1" applyFill="1" applyBorder="1" applyAlignment="1">
      <alignment horizontal="center"/>
    </xf>
    <xf numFmtId="166" fontId="64" fillId="33" borderId="29" xfId="0" applyNumberFormat="1" applyFont="1" applyFill="1" applyBorder="1" applyAlignment="1">
      <alignment horizontal="center"/>
    </xf>
    <xf numFmtId="2" fontId="64" fillId="33" borderId="26" xfId="0" applyNumberFormat="1" applyFont="1" applyFill="1" applyBorder="1" applyAlignment="1">
      <alignment horizontal="center"/>
    </xf>
    <xf numFmtId="2" fontId="64" fillId="33" borderId="27" xfId="0" applyNumberFormat="1" applyFont="1" applyFill="1" applyBorder="1" applyAlignment="1">
      <alignment horizontal="center"/>
    </xf>
    <xf numFmtId="0" fontId="39" fillId="34" borderId="0" xfId="0" applyFont="1" applyFill="1"/>
    <xf numFmtId="168" fontId="39" fillId="34" borderId="0" xfId="0" applyNumberFormat="1" applyFont="1" applyFill="1"/>
    <xf numFmtId="0" fontId="2" fillId="0" borderId="24" xfId="0" applyFont="1" applyBorder="1" applyAlignment="1">
      <alignment horizontal="center"/>
    </xf>
    <xf numFmtId="0" fontId="2" fillId="0" borderId="25" xfId="0" applyFont="1" applyBorder="1" applyAlignment="1">
      <alignment horizontal="center"/>
    </xf>
    <xf numFmtId="0" fontId="2" fillId="33" borderId="26" xfId="0" applyFont="1" applyFill="1" applyBorder="1" applyAlignment="1">
      <alignment horizontal="center"/>
    </xf>
    <xf numFmtId="0" fontId="2" fillId="33" borderId="27" xfId="0" applyFont="1" applyFill="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33" borderId="28" xfId="0" applyFont="1" applyFill="1" applyBorder="1" applyAlignment="1">
      <alignment horizontal="center"/>
    </xf>
    <xf numFmtId="0" fontId="2" fillId="33" borderId="29" xfId="0" applyFont="1" applyFill="1" applyBorder="1" applyAlignment="1">
      <alignment horizontal="center"/>
    </xf>
    <xf numFmtId="0" fontId="23" fillId="0" borderId="35" xfId="0" applyFont="1" applyBorder="1" applyAlignment="1">
      <alignment horizontal="center"/>
    </xf>
    <xf numFmtId="0" fontId="23" fillId="0" borderId="35" xfId="0" applyFont="1" applyBorder="1"/>
    <xf numFmtId="0" fontId="0" fillId="30" borderId="35" xfId="0" applyFill="1" applyBorder="1" applyAlignment="1">
      <alignment horizontal="left"/>
    </xf>
    <xf numFmtId="0" fontId="0" fillId="30" borderId="36" xfId="0" applyFill="1" applyBorder="1" applyAlignment="1">
      <alignment horizontal="left"/>
    </xf>
    <xf numFmtId="0" fontId="0" fillId="30" borderId="37" xfId="0" applyFill="1" applyBorder="1" applyAlignment="1">
      <alignment horizontal="left"/>
    </xf>
    <xf numFmtId="0" fontId="0" fillId="0" borderId="35" xfId="0" applyBorder="1" applyAlignment="1">
      <alignment horizontal="left"/>
    </xf>
    <xf numFmtId="0" fontId="0" fillId="33" borderId="36" xfId="0" applyFill="1" applyBorder="1" applyAlignment="1">
      <alignment horizontal="left"/>
    </xf>
    <xf numFmtId="0" fontId="0" fillId="0" borderId="36" xfId="0" applyBorder="1" applyAlignment="1">
      <alignment horizontal="left"/>
    </xf>
    <xf numFmtId="0" fontId="0" fillId="33" borderId="37" xfId="0" applyFill="1" applyBorder="1" applyAlignment="1">
      <alignment horizontal="left"/>
    </xf>
    <xf numFmtId="166" fontId="0" fillId="0" borderId="24" xfId="0" applyNumberFormat="1" applyBorder="1" applyAlignment="1">
      <alignment horizontal="right"/>
    </xf>
    <xf numFmtId="166" fontId="0" fillId="0" borderId="30" xfId="0" applyNumberFormat="1" applyBorder="1" applyAlignment="1">
      <alignment horizontal="right"/>
    </xf>
    <xf numFmtId="166" fontId="0" fillId="0" borderId="25" xfId="0" applyNumberFormat="1" applyBorder="1" applyAlignment="1">
      <alignment horizontal="right"/>
    </xf>
    <xf numFmtId="166" fontId="0" fillId="33" borderId="26" xfId="0" applyNumberFormat="1" applyFill="1" applyBorder="1" applyAlignment="1">
      <alignment horizontal="right"/>
    </xf>
    <xf numFmtId="166" fontId="0" fillId="33" borderId="27" xfId="0" applyNumberFormat="1" applyFill="1" applyBorder="1" applyAlignment="1">
      <alignment horizontal="right"/>
    </xf>
    <xf numFmtId="166" fontId="0" fillId="0" borderId="26" xfId="0" applyNumberFormat="1" applyBorder="1" applyAlignment="1">
      <alignment horizontal="right"/>
    </xf>
    <xf numFmtId="166" fontId="0" fillId="0" borderId="27" xfId="0" applyNumberFormat="1" applyBorder="1" applyAlignment="1">
      <alignment horizontal="right"/>
    </xf>
    <xf numFmtId="166" fontId="0" fillId="33" borderId="28" xfId="0" applyNumberFormat="1" applyFill="1" applyBorder="1" applyAlignment="1">
      <alignment horizontal="right"/>
    </xf>
    <xf numFmtId="166" fontId="0" fillId="33" borderId="31" xfId="0" applyNumberFormat="1" applyFill="1" applyBorder="1" applyAlignment="1">
      <alignment horizontal="right"/>
    </xf>
    <xf numFmtId="166" fontId="0" fillId="33" borderId="29" xfId="0" applyNumberFormat="1" applyFill="1" applyBorder="1" applyAlignment="1">
      <alignment horizontal="right"/>
    </xf>
    <xf numFmtId="2" fontId="0" fillId="0" borderId="24" xfId="0" applyNumberFormat="1" applyBorder="1" applyAlignment="1">
      <alignment horizontal="right"/>
    </xf>
    <xf numFmtId="2" fontId="0" fillId="0" borderId="30" xfId="0" applyNumberFormat="1" applyBorder="1" applyAlignment="1">
      <alignment horizontal="right"/>
    </xf>
    <xf numFmtId="2" fontId="0" fillId="33" borderId="26" xfId="0" applyNumberFormat="1" applyFill="1" applyBorder="1" applyAlignment="1">
      <alignment horizontal="right"/>
    </xf>
    <xf numFmtId="2" fontId="0" fillId="0" borderId="26" xfId="0" applyNumberFormat="1" applyBorder="1" applyAlignment="1">
      <alignment horizontal="right"/>
    </xf>
    <xf numFmtId="2" fontId="0" fillId="33" borderId="28" xfId="0" applyNumberFormat="1" applyFill="1" applyBorder="1" applyAlignment="1">
      <alignment horizontal="right"/>
    </xf>
    <xf numFmtId="2" fontId="0" fillId="33" borderId="31" xfId="0" applyNumberFormat="1" applyFill="1" applyBorder="1" applyAlignment="1">
      <alignment horizontal="right"/>
    </xf>
    <xf numFmtId="0" fontId="0" fillId="30" borderId="35" xfId="0" applyFill="1" applyBorder="1"/>
    <xf numFmtId="0" fontId="0" fillId="30" borderId="36" xfId="0" applyFill="1" applyBorder="1"/>
    <xf numFmtId="0" fontId="0" fillId="30" borderId="37" xfId="0" applyFill="1" applyBorder="1"/>
    <xf numFmtId="2" fontId="0" fillId="0" borderId="24" xfId="0" applyNumberFormat="1" applyBorder="1"/>
    <xf numFmtId="2" fontId="0" fillId="0" borderId="30" xfId="0" applyNumberFormat="1" applyBorder="1"/>
    <xf numFmtId="2" fontId="0" fillId="33" borderId="26" xfId="0" applyNumberFormat="1" applyFill="1" applyBorder="1"/>
    <xf numFmtId="2" fontId="0" fillId="0" borderId="26" xfId="0" applyNumberFormat="1" applyBorder="1"/>
    <xf numFmtId="2" fontId="0" fillId="33" borderId="28" xfId="0" applyNumberFormat="1" applyFill="1" applyBorder="1"/>
    <xf numFmtId="2" fontId="0" fillId="33" borderId="31" xfId="0" applyNumberFormat="1" applyFill="1" applyBorder="1"/>
    <xf numFmtId="2" fontId="64" fillId="0" borderId="26" xfId="0" applyNumberFormat="1" applyFont="1" applyBorder="1"/>
    <xf numFmtId="166" fontId="64" fillId="0" borderId="27" xfId="0" applyNumberFormat="1" applyFont="1" applyBorder="1"/>
    <xf numFmtId="2" fontId="64" fillId="33" borderId="28" xfId="0" applyNumberFormat="1" applyFont="1" applyFill="1" applyBorder="1"/>
    <xf numFmtId="166" fontId="64" fillId="33" borderId="31" xfId="0" applyNumberFormat="1" applyFont="1" applyFill="1" applyBorder="1"/>
    <xf numFmtId="2" fontId="64" fillId="33" borderId="31" xfId="0" applyNumberFormat="1" applyFont="1" applyFill="1" applyBorder="1"/>
    <xf numFmtId="166" fontId="64" fillId="33" borderId="29" xfId="0" applyNumberFormat="1" applyFont="1" applyFill="1" applyBorder="1"/>
    <xf numFmtId="166" fontId="64" fillId="0" borderId="26" xfId="0" applyNumberFormat="1" applyFont="1" applyBorder="1"/>
    <xf numFmtId="166" fontId="64" fillId="33" borderId="28" xfId="0" applyNumberFormat="1" applyFont="1" applyFill="1" applyBorder="1"/>
    <xf numFmtId="0" fontId="64" fillId="0" borderId="35" xfId="0" applyFont="1" applyBorder="1" applyAlignment="1">
      <alignment wrapText="1"/>
    </xf>
    <xf numFmtId="0" fontId="0" fillId="0" borderId="36" xfId="0" applyBorder="1"/>
    <xf numFmtId="0" fontId="0" fillId="0" borderId="37" xfId="0" applyBorder="1"/>
    <xf numFmtId="0" fontId="64" fillId="0" borderId="35" xfId="0" applyFont="1" applyBorder="1"/>
    <xf numFmtId="0" fontId="0" fillId="0" borderId="35" xfId="0" applyBorder="1"/>
    <xf numFmtId="0" fontId="0" fillId="33" borderId="37" xfId="0" applyFill="1" applyBorder="1"/>
    <xf numFmtId="0" fontId="6" fillId="0" borderId="24" xfId="0" applyFont="1" applyBorder="1" applyAlignment="1">
      <alignment horizontal="left"/>
    </xf>
    <xf numFmtId="0" fontId="6" fillId="0" borderId="30" xfId="0" applyFont="1" applyBorder="1" applyAlignment="1">
      <alignment horizontal="left"/>
    </xf>
    <xf numFmtId="0" fontId="6" fillId="0" borderId="30" xfId="0" applyFont="1" applyBorder="1"/>
    <xf numFmtId="0" fontId="6" fillId="0" borderId="25" xfId="0" applyFont="1" applyBorder="1"/>
    <xf numFmtId="0" fontId="7" fillId="0" borderId="28" xfId="0" applyFont="1" applyBorder="1" applyAlignment="1">
      <alignment horizontal="center"/>
    </xf>
    <xf numFmtId="0" fontId="7" fillId="0" borderId="31" xfId="0" applyFont="1" applyBorder="1" applyAlignment="1">
      <alignment horizontal="center"/>
    </xf>
    <xf numFmtId="0" fontId="7" fillId="0" borderId="29" xfId="0" applyFont="1" applyBorder="1" applyAlignment="1">
      <alignment horizontal="center"/>
    </xf>
    <xf numFmtId="0" fontId="23" fillId="33" borderId="32" xfId="0" applyFont="1" applyFill="1" applyBorder="1" applyAlignment="1">
      <alignment horizontal="center"/>
    </xf>
    <xf numFmtId="0" fontId="23" fillId="33" borderId="33" xfId="0" applyFont="1" applyFill="1" applyBorder="1" applyAlignment="1">
      <alignment horizontal="center"/>
    </xf>
    <xf numFmtId="0" fontId="23" fillId="33" borderId="34" xfId="0" applyFont="1" applyFill="1" applyBorder="1" applyAlignment="1">
      <alignment horizontal="center"/>
    </xf>
    <xf numFmtId="0" fontId="64" fillId="30" borderId="38" xfId="0" applyFont="1" applyFill="1" applyBorder="1"/>
    <xf numFmtId="0" fontId="11" fillId="0" borderId="32" xfId="0" applyFont="1" applyBorder="1" applyAlignment="1">
      <alignment horizontal="center" wrapText="1"/>
    </xf>
    <xf numFmtId="0" fontId="11" fillId="0" borderId="33" xfId="0" applyFont="1" applyBorder="1" applyAlignment="1">
      <alignment horizontal="center" wrapText="1"/>
    </xf>
    <xf numFmtId="0" fontId="11" fillId="0" borderId="34" xfId="0" applyFont="1" applyBorder="1" applyAlignment="1">
      <alignment horizontal="center" wrapText="1"/>
    </xf>
    <xf numFmtId="166" fontId="0" fillId="0" borderId="24" xfId="0" applyNumberFormat="1" applyBorder="1" applyAlignment="1">
      <alignment horizontal="center"/>
    </xf>
    <xf numFmtId="166" fontId="0" fillId="0" borderId="30" xfId="0" applyNumberFormat="1" applyBorder="1" applyAlignment="1">
      <alignment horizontal="center"/>
    </xf>
    <xf numFmtId="166" fontId="0" fillId="0" borderId="25" xfId="0" applyNumberFormat="1" applyBorder="1" applyAlignment="1">
      <alignment horizontal="center"/>
    </xf>
    <xf numFmtId="166" fontId="64" fillId="0" borderId="26" xfId="0" applyNumberFormat="1" applyFont="1" applyBorder="1" applyAlignment="1">
      <alignment horizontal="center"/>
    </xf>
    <xf numFmtId="166" fontId="64" fillId="0" borderId="27" xfId="0" applyNumberFormat="1" applyFont="1" applyBorder="1" applyAlignment="1">
      <alignment horizontal="center"/>
    </xf>
    <xf numFmtId="0" fontId="2" fillId="0" borderId="28" xfId="0" applyFont="1" applyBorder="1" applyAlignment="1">
      <alignment horizontal="center"/>
    </xf>
    <xf numFmtId="0" fontId="2" fillId="0" borderId="29" xfId="0" applyFont="1" applyBorder="1" applyAlignment="1">
      <alignment horizontal="center"/>
    </xf>
    <xf numFmtId="166" fontId="64" fillId="0" borderId="24" xfId="0" applyNumberFormat="1" applyFont="1" applyBorder="1" applyAlignment="1">
      <alignment horizontal="center"/>
    </xf>
    <xf numFmtId="166" fontId="64" fillId="0" borderId="30" xfId="0" applyNumberFormat="1" applyFont="1" applyBorder="1" applyAlignment="1">
      <alignment horizontal="center"/>
    </xf>
    <xf numFmtId="166" fontId="64" fillId="0" borderId="25" xfId="0" applyNumberFormat="1" applyFont="1" applyBorder="1" applyAlignment="1">
      <alignment horizontal="center"/>
    </xf>
    <xf numFmtId="166" fontId="64" fillId="0" borderId="28" xfId="0" applyNumberFormat="1" applyFont="1" applyBorder="1" applyAlignment="1">
      <alignment horizontal="center"/>
    </xf>
    <xf numFmtId="166" fontId="64" fillId="0" borderId="31" xfId="0" applyNumberFormat="1" applyFont="1" applyBorder="1" applyAlignment="1">
      <alignment horizontal="center"/>
    </xf>
    <xf numFmtId="166" fontId="64" fillId="0" borderId="29" xfId="0" applyNumberFormat="1" applyFont="1" applyBorder="1" applyAlignment="1">
      <alignment horizontal="center"/>
    </xf>
    <xf numFmtId="2" fontId="0" fillId="0" borderId="24" xfId="0" applyNumberFormat="1" applyBorder="1" applyAlignment="1">
      <alignment horizontal="center"/>
    </xf>
    <xf numFmtId="2" fontId="0" fillId="0" borderId="30" xfId="0" applyNumberFormat="1" applyBorder="1" applyAlignment="1">
      <alignment horizontal="center"/>
    </xf>
    <xf numFmtId="2" fontId="0" fillId="0" borderId="25" xfId="0" applyNumberFormat="1" applyBorder="1" applyAlignment="1">
      <alignment horizontal="center"/>
    </xf>
    <xf numFmtId="2" fontId="64" fillId="0" borderId="26" xfId="0" applyNumberFormat="1" applyFont="1" applyBorder="1" applyAlignment="1">
      <alignment horizontal="center"/>
    </xf>
    <xf numFmtId="2" fontId="64" fillId="0" borderId="27" xfId="0" applyNumberFormat="1" applyFont="1" applyBorder="1" applyAlignment="1">
      <alignment horizontal="center"/>
    </xf>
    <xf numFmtId="2" fontId="0" fillId="0" borderId="26" xfId="0" applyNumberFormat="1" applyBorder="1" applyAlignment="1">
      <alignment horizontal="center"/>
    </xf>
    <xf numFmtId="2" fontId="0" fillId="0" borderId="27" xfId="0" applyNumberFormat="1" applyBorder="1" applyAlignment="1">
      <alignment horizontal="center"/>
    </xf>
    <xf numFmtId="2" fontId="64" fillId="33" borderId="28" xfId="0" applyNumberFormat="1" applyFont="1" applyFill="1" applyBorder="1" applyAlignment="1">
      <alignment horizontal="center"/>
    </xf>
    <xf numFmtId="2" fontId="64" fillId="33" borderId="31" xfId="0" applyNumberFormat="1" applyFont="1" applyFill="1" applyBorder="1" applyAlignment="1">
      <alignment horizontal="center"/>
    </xf>
    <xf numFmtId="2" fontId="64" fillId="33" borderId="29" xfId="0" applyNumberFormat="1" applyFont="1" applyFill="1" applyBorder="1" applyAlignment="1">
      <alignment horizontal="center"/>
    </xf>
    <xf numFmtId="0" fontId="64" fillId="0" borderId="39" xfId="0" applyFont="1" applyBorder="1"/>
    <xf numFmtId="2" fontId="64" fillId="0" borderId="24" xfId="0" applyNumberFormat="1" applyFont="1" applyBorder="1" applyAlignment="1">
      <alignment horizontal="center"/>
    </xf>
    <xf numFmtId="2" fontId="64" fillId="0" borderId="30" xfId="0" applyNumberFormat="1" applyFont="1" applyBorder="1" applyAlignment="1">
      <alignment horizontal="center"/>
    </xf>
    <xf numFmtId="2" fontId="64" fillId="0" borderId="25" xfId="0" applyNumberFormat="1" applyFont="1" applyBorder="1" applyAlignment="1">
      <alignment horizontal="center"/>
    </xf>
    <xf numFmtId="2" fontId="64" fillId="0" borderId="28" xfId="0" applyNumberFormat="1" applyFont="1" applyBorder="1" applyAlignment="1">
      <alignment horizontal="center"/>
    </xf>
    <xf numFmtId="2" fontId="64" fillId="0" borderId="31" xfId="0" applyNumberFormat="1" applyFont="1" applyBorder="1" applyAlignment="1">
      <alignment horizontal="center"/>
    </xf>
    <xf numFmtId="2" fontId="64" fillId="0" borderId="29" xfId="0" applyNumberFormat="1" applyFont="1" applyBorder="1" applyAlignment="1">
      <alignment horizontal="center"/>
    </xf>
    <xf numFmtId="0" fontId="0" fillId="34" borderId="0" xfId="0" applyFill="1" applyAlignment="1">
      <alignment horizontal="left"/>
    </xf>
    <xf numFmtId="0" fontId="31" fillId="30" borderId="38" xfId="0" applyFont="1" applyFill="1" applyBorder="1"/>
    <xf numFmtId="166" fontId="64" fillId="0" borderId="32" xfId="0" applyNumberFormat="1" applyFont="1" applyBorder="1" applyAlignment="1">
      <alignment horizontal="center"/>
    </xf>
    <xf numFmtId="166" fontId="64" fillId="0" borderId="33" xfId="0" applyNumberFormat="1" applyFont="1" applyBorder="1" applyAlignment="1">
      <alignment horizontal="center"/>
    </xf>
    <xf numFmtId="166" fontId="64" fillId="0" borderId="34" xfId="0" applyNumberFormat="1" applyFont="1" applyBorder="1" applyAlignment="1">
      <alignment horizontal="center"/>
    </xf>
    <xf numFmtId="166" fontId="64" fillId="33" borderId="24" xfId="0" applyNumberFormat="1" applyFont="1" applyFill="1" applyBorder="1" applyAlignment="1">
      <alignment horizontal="center"/>
    </xf>
    <xf numFmtId="166" fontId="64" fillId="33" borderId="30" xfId="0" applyNumberFormat="1" applyFont="1" applyFill="1" applyBorder="1" applyAlignment="1">
      <alignment horizontal="center"/>
    </xf>
    <xf numFmtId="166" fontId="64" fillId="33" borderId="25" xfId="0" applyNumberFormat="1" applyFont="1" applyFill="1" applyBorder="1" applyAlignment="1">
      <alignment horizontal="center"/>
    </xf>
    <xf numFmtId="2" fontId="64" fillId="0" borderId="32" xfId="0" applyNumberFormat="1" applyFont="1" applyBorder="1" applyAlignment="1">
      <alignment horizontal="center"/>
    </xf>
    <xf numFmtId="2" fontId="64" fillId="0" borderId="33" xfId="0" applyNumberFormat="1" applyFont="1" applyBorder="1" applyAlignment="1">
      <alignment horizontal="center"/>
    </xf>
    <xf numFmtId="2" fontId="64" fillId="0" borderId="34" xfId="0" applyNumberFormat="1" applyFont="1" applyBorder="1" applyAlignment="1">
      <alignment horizontal="center"/>
    </xf>
    <xf numFmtId="2" fontId="64" fillId="33" borderId="24" xfId="0" applyNumberFormat="1" applyFont="1" applyFill="1" applyBorder="1" applyAlignment="1">
      <alignment horizontal="center"/>
    </xf>
    <xf numFmtId="2" fontId="64" fillId="33" borderId="30" xfId="0" applyNumberFormat="1" applyFont="1" applyFill="1" applyBorder="1" applyAlignment="1">
      <alignment horizontal="center"/>
    </xf>
    <xf numFmtId="2" fontId="64" fillId="33" borderId="25" xfId="0" applyNumberFormat="1" applyFont="1" applyFill="1" applyBorder="1" applyAlignment="1">
      <alignment horizontal="center"/>
    </xf>
    <xf numFmtId="2" fontId="64" fillId="0" borderId="19" xfId="0" applyNumberFormat="1" applyFont="1" applyBorder="1"/>
    <xf numFmtId="166" fontId="0" fillId="0" borderId="26" xfId="0" applyNumberFormat="1" applyBorder="1" applyAlignment="1">
      <alignment horizontal="center"/>
    </xf>
    <xf numFmtId="166" fontId="0" fillId="0" borderId="27" xfId="0" applyNumberFormat="1" applyBorder="1" applyAlignment="1">
      <alignment horizontal="center"/>
    </xf>
    <xf numFmtId="2" fontId="0" fillId="0" borderId="29" xfId="0" applyNumberFormat="1" applyBorder="1" applyAlignment="1">
      <alignment horizontal="center"/>
    </xf>
    <xf numFmtId="166" fontId="0" fillId="0" borderId="29" xfId="0" applyNumberFormat="1" applyBorder="1" applyAlignment="1">
      <alignment horizontal="center"/>
    </xf>
    <xf numFmtId="0" fontId="64" fillId="30" borderId="40" xfId="0" applyFont="1" applyFill="1" applyBorder="1"/>
    <xf numFmtId="0" fontId="31" fillId="0" borderId="0" xfId="0" applyFont="1" applyAlignment="1">
      <alignment horizontal="center"/>
    </xf>
    <xf numFmtId="0" fontId="31" fillId="0" borderId="0" xfId="0" applyFont="1"/>
    <xf numFmtId="0" fontId="0" fillId="30" borderId="32" xfId="0" applyFill="1" applyBorder="1"/>
    <xf numFmtId="0" fontId="0" fillId="30" borderId="33" xfId="0" applyFill="1" applyBorder="1"/>
    <xf numFmtId="0" fontId="0" fillId="30" borderId="34" xfId="0" applyFill="1" applyBorder="1"/>
    <xf numFmtId="0" fontId="33" fillId="0" borderId="26" xfId="0" applyFont="1" applyBorder="1"/>
    <xf numFmtId="0" fontId="0" fillId="0" borderId="26" xfId="0" applyBorder="1"/>
    <xf numFmtId="166" fontId="0" fillId="0" borderId="33" xfId="0" applyNumberFormat="1" applyBorder="1"/>
    <xf numFmtId="0" fontId="26" fillId="30" borderId="36" xfId="0" applyFont="1" applyFill="1" applyBorder="1" applyAlignment="1">
      <alignment vertical="center"/>
    </xf>
    <xf numFmtId="0" fontId="23" fillId="30" borderId="36" xfId="0" applyFont="1" applyFill="1" applyBorder="1" applyAlignment="1">
      <alignment horizontal="center" wrapText="1"/>
    </xf>
    <xf numFmtId="0" fontId="23" fillId="30" borderId="36" xfId="0" applyFont="1" applyFill="1" applyBorder="1" applyAlignment="1">
      <alignment horizontal="center"/>
    </xf>
    <xf numFmtId="166" fontId="0" fillId="30" borderId="36" xfId="0" applyNumberFormat="1" applyFill="1" applyBorder="1"/>
    <xf numFmtId="166" fontId="64" fillId="30" borderId="24" xfId="0" applyNumberFormat="1" applyFont="1" applyFill="1" applyBorder="1" applyAlignment="1">
      <alignment horizontal="center"/>
    </xf>
    <xf numFmtId="166" fontId="64" fillId="30" borderId="30" xfId="0" applyNumberFormat="1" applyFont="1" applyFill="1" applyBorder="1" applyAlignment="1">
      <alignment horizontal="center"/>
    </xf>
    <xf numFmtId="166" fontId="64" fillId="30" borderId="25" xfId="0" applyNumberFormat="1" applyFont="1" applyFill="1" applyBorder="1" applyAlignment="1">
      <alignment horizontal="center"/>
    </xf>
    <xf numFmtId="166" fontId="64" fillId="30" borderId="26" xfId="0" applyNumberFormat="1" applyFont="1" applyFill="1" applyBorder="1" applyAlignment="1">
      <alignment horizontal="center"/>
    </xf>
    <xf numFmtId="166" fontId="64" fillId="30" borderId="27" xfId="0" applyNumberFormat="1" applyFont="1" applyFill="1" applyBorder="1" applyAlignment="1">
      <alignment horizontal="center"/>
    </xf>
    <xf numFmtId="2" fontId="64" fillId="30" borderId="24" xfId="0" applyNumberFormat="1" applyFont="1" applyFill="1" applyBorder="1" applyAlignment="1">
      <alignment horizontal="center"/>
    </xf>
    <xf numFmtId="2" fontId="64" fillId="30" borderId="30" xfId="0" applyNumberFormat="1" applyFont="1" applyFill="1" applyBorder="1" applyAlignment="1">
      <alignment horizontal="center"/>
    </xf>
    <xf numFmtId="2" fontId="64" fillId="30" borderId="25" xfId="0" applyNumberFormat="1" applyFont="1" applyFill="1" applyBorder="1" applyAlignment="1">
      <alignment horizontal="center"/>
    </xf>
    <xf numFmtId="166" fontId="64" fillId="30" borderId="28" xfId="0" applyNumberFormat="1" applyFont="1" applyFill="1" applyBorder="1" applyAlignment="1">
      <alignment horizontal="center"/>
    </xf>
    <xf numFmtId="166" fontId="64" fillId="30" borderId="31" xfId="0" applyNumberFormat="1" applyFont="1" applyFill="1" applyBorder="1" applyAlignment="1">
      <alignment horizontal="center"/>
    </xf>
    <xf numFmtId="166" fontId="64" fillId="30" borderId="29" xfId="0" applyNumberFormat="1" applyFont="1" applyFill="1" applyBorder="1" applyAlignment="1">
      <alignment horizontal="center"/>
    </xf>
    <xf numFmtId="0" fontId="58" fillId="0" borderId="0" xfId="0" applyFont="1" applyAlignment="1">
      <alignment horizontal="center"/>
    </xf>
    <xf numFmtId="0" fontId="31" fillId="35" borderId="0" xfId="0" applyFont="1" applyFill="1"/>
    <xf numFmtId="0" fontId="0" fillId="35" borderId="0" xfId="0" applyFill="1"/>
    <xf numFmtId="0" fontId="0" fillId="35" borderId="0" xfId="0" applyFill="1" applyAlignment="1">
      <alignment horizontal="center"/>
    </xf>
    <xf numFmtId="0" fontId="36" fillId="35" borderId="0" xfId="0" applyFont="1" applyFill="1" applyAlignment="1">
      <alignment horizontal="right"/>
    </xf>
    <xf numFmtId="0" fontId="24" fillId="35" borderId="0" xfId="0" applyFont="1" applyFill="1" applyAlignment="1">
      <alignment horizontal="right"/>
    </xf>
    <xf numFmtId="0" fontId="37" fillId="35" borderId="0" xfId="0" applyFont="1" applyFill="1" applyAlignment="1">
      <alignment horizontal="right"/>
    </xf>
    <xf numFmtId="0" fontId="38" fillId="35" borderId="0" xfId="0" applyFont="1" applyFill="1"/>
    <xf numFmtId="0" fontId="31" fillId="35" borderId="0" xfId="0" applyFont="1" applyFill="1" applyAlignment="1">
      <alignment horizontal="center"/>
    </xf>
    <xf numFmtId="0" fontId="34" fillId="35" borderId="0" xfId="0" applyFont="1" applyFill="1"/>
    <xf numFmtId="0" fontId="34" fillId="35" borderId="0" xfId="0" applyFont="1" applyFill="1" applyAlignment="1">
      <alignment horizontal="center"/>
    </xf>
    <xf numFmtId="0" fontId="34" fillId="35" borderId="0" xfId="0" applyFont="1" applyFill="1" applyAlignment="1">
      <alignment horizontal="left" vertical="top"/>
    </xf>
    <xf numFmtId="0" fontId="34" fillId="35" borderId="0" xfId="0" applyFont="1" applyFill="1" applyAlignment="1">
      <alignment horizontal="right" vertical="top"/>
    </xf>
    <xf numFmtId="0" fontId="1" fillId="35" borderId="0" xfId="0" applyFont="1" applyFill="1"/>
    <xf numFmtId="0" fontId="1" fillId="35" borderId="0" xfId="0" applyFont="1" applyFill="1" applyAlignment="1">
      <alignment horizontal="right"/>
    </xf>
    <xf numFmtId="0" fontId="31" fillId="35" borderId="0" xfId="0" applyFont="1" applyFill="1" applyAlignment="1">
      <alignment horizontal="right"/>
    </xf>
    <xf numFmtId="0" fontId="34" fillId="35" borderId="0" xfId="0" applyFont="1" applyFill="1" applyAlignment="1">
      <alignment horizontal="right"/>
    </xf>
    <xf numFmtId="0" fontId="27" fillId="35" borderId="35" xfId="0" applyFont="1" applyFill="1" applyBorder="1"/>
    <xf numFmtId="49" fontId="34" fillId="35" borderId="32" xfId="0" applyNumberFormat="1" applyFont="1" applyFill="1" applyBorder="1" applyAlignment="1">
      <alignment textRotation="90" wrapText="1"/>
    </xf>
    <xf numFmtId="49" fontId="34" fillId="35" borderId="33" xfId="0" applyNumberFormat="1" applyFont="1" applyFill="1" applyBorder="1" applyAlignment="1">
      <alignment textRotation="90" wrapText="1"/>
    </xf>
    <xf numFmtId="166" fontId="64" fillId="0" borderId="41" xfId="0" applyNumberFormat="1" applyFont="1" applyBorder="1" applyAlignment="1">
      <alignment horizontal="center"/>
    </xf>
    <xf numFmtId="166" fontId="64" fillId="0" borderId="42" xfId="0" applyNumberFormat="1" applyFont="1" applyBorder="1" applyAlignment="1">
      <alignment horizontal="center"/>
    </xf>
    <xf numFmtId="0" fontId="2" fillId="0" borderId="0" xfId="0" applyFont="1"/>
    <xf numFmtId="166" fontId="64" fillId="0" borderId="43" xfId="0" applyNumberFormat="1" applyFont="1" applyBorder="1" applyAlignment="1">
      <alignment horizontal="center"/>
    </xf>
    <xf numFmtId="2" fontId="64" fillId="33" borderId="41" xfId="0" applyNumberFormat="1" applyFont="1" applyFill="1" applyBorder="1" applyAlignment="1">
      <alignment horizontal="center"/>
    </xf>
    <xf numFmtId="2" fontId="64" fillId="33" borderId="23" xfId="0" applyNumberFormat="1" applyFont="1" applyFill="1" applyBorder="1" applyAlignment="1">
      <alignment horizontal="center"/>
    </xf>
    <xf numFmtId="2" fontId="64" fillId="33" borderId="42" xfId="0" applyNumberFormat="1" applyFont="1" applyFill="1" applyBorder="1" applyAlignment="1">
      <alignment horizontal="center"/>
    </xf>
    <xf numFmtId="2" fontId="64" fillId="0" borderId="43" xfId="0" applyNumberFormat="1" applyFont="1" applyBorder="1" applyAlignment="1">
      <alignment horizontal="center"/>
    </xf>
    <xf numFmtId="0" fontId="31" fillId="35" borderId="0" xfId="0" applyFont="1" applyFill="1" applyAlignment="1">
      <alignment horizontal="left" vertical="top"/>
    </xf>
    <xf numFmtId="0" fontId="61" fillId="35" borderId="0" xfId="0" applyFont="1" applyFill="1"/>
    <xf numFmtId="0" fontId="34" fillId="35" borderId="0" xfId="0" applyFont="1" applyFill="1" applyAlignment="1">
      <alignment vertical="top"/>
    </xf>
    <xf numFmtId="0" fontId="72" fillId="0" borderId="0" xfId="0" applyFont="1"/>
    <xf numFmtId="0" fontId="73" fillId="0" borderId="0" xfId="0" applyFont="1"/>
    <xf numFmtId="0" fontId="74" fillId="0" borderId="0" xfId="0" applyFont="1"/>
    <xf numFmtId="0" fontId="75" fillId="0" borderId="0" xfId="0" applyFont="1" applyAlignment="1">
      <alignment vertical="top"/>
    </xf>
    <xf numFmtId="0" fontId="76" fillId="0" borderId="0" xfId="0" applyFont="1"/>
    <xf numFmtId="0" fontId="77" fillId="0" borderId="0" xfId="0" applyFont="1"/>
    <xf numFmtId="0" fontId="77" fillId="0" borderId="0" xfId="0" applyFont="1" applyAlignment="1">
      <alignment vertical="top" wrapText="1"/>
    </xf>
    <xf numFmtId="0" fontId="72" fillId="0" borderId="0" xfId="0" applyFont="1" applyAlignment="1">
      <alignment vertical="top" wrapText="1"/>
    </xf>
    <xf numFmtId="0" fontId="28" fillId="0" borderId="0" xfId="0" applyFont="1" applyAlignment="1">
      <alignment vertical="center"/>
    </xf>
    <xf numFmtId="0" fontId="28" fillId="30" borderId="0" xfId="0" applyFont="1" applyFill="1" applyAlignment="1">
      <alignment vertical="center"/>
    </xf>
    <xf numFmtId="0" fontId="64" fillId="30" borderId="0" xfId="0" applyFont="1" applyFill="1" applyAlignment="1">
      <alignment horizontal="center"/>
    </xf>
    <xf numFmtId="0" fontId="64" fillId="33" borderId="0" xfId="0" applyFont="1" applyFill="1" applyAlignment="1">
      <alignment horizontal="center"/>
    </xf>
    <xf numFmtId="4" fontId="64" fillId="30" borderId="0" xfId="0" applyNumberFormat="1" applyFont="1" applyFill="1" applyAlignment="1">
      <alignment horizontal="center"/>
    </xf>
    <xf numFmtId="167" fontId="64" fillId="30" borderId="0" xfId="0" applyNumberFormat="1" applyFont="1" applyFill="1" applyAlignment="1">
      <alignment horizontal="center"/>
    </xf>
    <xf numFmtId="4" fontId="64" fillId="33" borderId="0" xfId="0" applyNumberFormat="1" applyFont="1" applyFill="1" applyAlignment="1">
      <alignment horizontal="center"/>
    </xf>
    <xf numFmtId="167" fontId="64" fillId="33" borderId="0" xfId="0" applyNumberFormat="1" applyFont="1" applyFill="1" applyAlignment="1">
      <alignment horizontal="center"/>
    </xf>
    <xf numFmtId="166" fontId="64" fillId="33" borderId="0" xfId="0" applyNumberFormat="1" applyFont="1" applyFill="1" applyAlignment="1">
      <alignment horizontal="right"/>
    </xf>
    <xf numFmtId="4" fontId="64" fillId="30" borderId="0" xfId="0" applyNumberFormat="1" applyFont="1" applyFill="1" applyAlignment="1">
      <alignment horizontal="right"/>
    </xf>
    <xf numFmtId="167" fontId="0" fillId="30" borderId="0" xfId="0" applyNumberFormat="1" applyFill="1"/>
    <xf numFmtId="4" fontId="64" fillId="33" borderId="0" xfId="0" applyNumberFormat="1" applyFont="1" applyFill="1" applyAlignment="1">
      <alignment horizontal="right"/>
    </xf>
    <xf numFmtId="167" fontId="0" fillId="33" borderId="0" xfId="0" applyNumberFormat="1" applyFill="1"/>
    <xf numFmtId="165" fontId="64" fillId="30" borderId="0" xfId="0" applyNumberFormat="1" applyFont="1" applyFill="1" applyAlignment="1">
      <alignment horizontal="right"/>
    </xf>
    <xf numFmtId="44" fontId="64" fillId="30" borderId="0" xfId="0" applyNumberFormat="1" applyFont="1" applyFill="1" applyAlignment="1">
      <alignment horizontal="right"/>
    </xf>
    <xf numFmtId="0" fontId="0" fillId="30" borderId="0" xfId="0" applyFill="1" applyAlignment="1">
      <alignment vertical="top"/>
    </xf>
    <xf numFmtId="0" fontId="0" fillId="34" borderId="0" xfId="0" applyFill="1" applyAlignment="1">
      <alignment vertical="top"/>
    </xf>
    <xf numFmtId="0" fontId="0" fillId="0" borderId="0" xfId="0" applyAlignment="1">
      <alignment vertical="top"/>
    </xf>
    <xf numFmtId="0" fontId="59" fillId="30" borderId="0" xfId="0" applyFont="1" applyFill="1" applyAlignment="1">
      <alignment vertical="center"/>
    </xf>
    <xf numFmtId="0" fontId="59" fillId="34" borderId="0" xfId="0" applyFont="1" applyFill="1" applyAlignment="1">
      <alignment vertical="center"/>
    </xf>
    <xf numFmtId="0" fontId="59" fillId="0" borderId="0" xfId="0" applyFont="1" applyAlignment="1">
      <alignment vertical="center"/>
    </xf>
    <xf numFmtId="0" fontId="23" fillId="0" borderId="0" xfId="0" applyFont="1" applyAlignment="1">
      <alignment horizontal="right"/>
    </xf>
    <xf numFmtId="0" fontId="23" fillId="36" borderId="0" xfId="0" applyFont="1" applyFill="1" applyAlignment="1">
      <alignment horizontal="center"/>
    </xf>
    <xf numFmtId="1" fontId="0" fillId="36" borderId="0" xfId="0" applyNumberFormat="1" applyFill="1"/>
    <xf numFmtId="0" fontId="21" fillId="0" borderId="56" xfId="0" applyFont="1" applyBorder="1" applyAlignment="1">
      <alignment horizontal="center"/>
    </xf>
    <xf numFmtId="166" fontId="64" fillId="30" borderId="57" xfId="0" applyNumberFormat="1" applyFont="1" applyFill="1" applyBorder="1" applyAlignment="1">
      <alignment horizontal="center"/>
    </xf>
    <xf numFmtId="166" fontId="64" fillId="33" borderId="58" xfId="0" applyNumberFormat="1" applyFont="1" applyFill="1" applyBorder="1" applyAlignment="1">
      <alignment horizontal="center"/>
    </xf>
    <xf numFmtId="166" fontId="64" fillId="30" borderId="58" xfId="0" applyNumberFormat="1" applyFont="1" applyFill="1" applyBorder="1" applyAlignment="1">
      <alignment horizontal="center"/>
    </xf>
    <xf numFmtId="166" fontId="64" fillId="33" borderId="56" xfId="0" applyNumberFormat="1" applyFont="1" applyFill="1" applyBorder="1" applyAlignment="1">
      <alignment horizontal="center"/>
    </xf>
    <xf numFmtId="2" fontId="64" fillId="30" borderId="57" xfId="0" applyNumberFormat="1" applyFont="1" applyFill="1" applyBorder="1" applyAlignment="1">
      <alignment horizontal="center"/>
    </xf>
    <xf numFmtId="2" fontId="64" fillId="33" borderId="58" xfId="0" applyNumberFormat="1" applyFont="1" applyFill="1" applyBorder="1" applyAlignment="1">
      <alignment horizontal="center"/>
    </xf>
    <xf numFmtId="0" fontId="81" fillId="37" borderId="59" xfId="0" applyFont="1" applyFill="1" applyBorder="1"/>
    <xf numFmtId="0" fontId="82" fillId="38" borderId="0" xfId="0" applyFont="1" applyFill="1"/>
    <xf numFmtId="49" fontId="34" fillId="35" borderId="60" xfId="0" applyNumberFormat="1" applyFont="1" applyFill="1" applyBorder="1" applyAlignment="1">
      <alignment textRotation="90" wrapText="1"/>
    </xf>
    <xf numFmtId="0" fontId="83" fillId="37" borderId="53" xfId="0" applyFont="1" applyFill="1" applyBorder="1" applyAlignment="1">
      <alignment horizontal="left" vertical="center"/>
    </xf>
    <xf numFmtId="0" fontId="84" fillId="37" borderId="61" xfId="0" applyFont="1" applyFill="1" applyBorder="1" applyAlignment="1">
      <alignment horizontal="center" vertical="center"/>
    </xf>
    <xf numFmtId="0" fontId="84" fillId="37" borderId="62" xfId="0" applyFont="1" applyFill="1" applyBorder="1" applyAlignment="1">
      <alignment horizontal="center" vertical="center"/>
    </xf>
    <xf numFmtId="0" fontId="84" fillId="37" borderId="63" xfId="0" applyFont="1" applyFill="1" applyBorder="1" applyAlignment="1">
      <alignment horizontal="center" vertical="center"/>
    </xf>
    <xf numFmtId="0" fontId="83" fillId="39" borderId="53" xfId="0" applyFont="1" applyFill="1" applyBorder="1" applyAlignment="1">
      <alignment horizontal="left" vertical="center"/>
    </xf>
    <xf numFmtId="0" fontId="84" fillId="39" borderId="61" xfId="0" applyFont="1" applyFill="1" applyBorder="1" applyAlignment="1">
      <alignment horizontal="center" vertical="center"/>
    </xf>
    <xf numFmtId="0" fontId="84" fillId="39" borderId="62" xfId="0" applyFont="1" applyFill="1" applyBorder="1" applyAlignment="1">
      <alignment horizontal="center" vertical="center"/>
    </xf>
    <xf numFmtId="0" fontId="84" fillId="39" borderId="63" xfId="0" applyFont="1" applyFill="1" applyBorder="1" applyAlignment="1">
      <alignment horizontal="center" vertical="center"/>
    </xf>
    <xf numFmtId="171" fontId="83" fillId="37" borderId="53" xfId="0" applyNumberFormat="1" applyFont="1" applyFill="1" applyBorder="1" applyAlignment="1">
      <alignment horizontal="left" vertical="center"/>
    </xf>
    <xf numFmtId="171" fontId="83" fillId="39" borderId="53" xfId="0" applyNumberFormat="1" applyFont="1" applyFill="1" applyBorder="1" applyAlignment="1">
      <alignment horizontal="left" vertical="center"/>
    </xf>
    <xf numFmtId="0" fontId="85" fillId="0" borderId="0" xfId="0" applyFont="1" applyAlignment="1">
      <alignment horizontal="left" vertical="center"/>
    </xf>
    <xf numFmtId="0" fontId="28" fillId="0" borderId="0" xfId="0" applyFont="1" applyAlignment="1">
      <alignment horizontal="center"/>
    </xf>
    <xf numFmtId="0" fontId="86" fillId="37" borderId="61" xfId="0" applyFont="1" applyFill="1" applyBorder="1" applyAlignment="1">
      <alignment horizontal="center" vertical="center"/>
    </xf>
    <xf numFmtId="0" fontId="86" fillId="37" borderId="62" xfId="0" applyFont="1" applyFill="1" applyBorder="1" applyAlignment="1">
      <alignment horizontal="center" vertical="center"/>
    </xf>
    <xf numFmtId="0" fontId="86" fillId="37" borderId="63" xfId="0" applyFont="1" applyFill="1" applyBorder="1" applyAlignment="1">
      <alignment horizontal="center" vertical="center"/>
    </xf>
    <xf numFmtId="0" fontId="86" fillId="39" borderId="61" xfId="0" applyFont="1" applyFill="1" applyBorder="1" applyAlignment="1">
      <alignment horizontal="center" vertical="center"/>
    </xf>
    <xf numFmtId="0" fontId="86" fillId="39" borderId="62" xfId="0" applyFont="1" applyFill="1" applyBorder="1" applyAlignment="1">
      <alignment horizontal="center" vertical="center"/>
    </xf>
    <xf numFmtId="0" fontId="86" fillId="39" borderId="63" xfId="0" applyFont="1" applyFill="1" applyBorder="1" applyAlignment="1">
      <alignment horizontal="center" vertical="center"/>
    </xf>
    <xf numFmtId="0" fontId="60" fillId="35" borderId="0" xfId="0" applyFont="1" applyFill="1" applyAlignment="1">
      <alignment horizontal="left" wrapText="1"/>
    </xf>
    <xf numFmtId="0" fontId="31" fillId="35" borderId="0" xfId="0" applyFont="1" applyFill="1" applyAlignment="1">
      <alignment horizontal="left" wrapText="1"/>
    </xf>
    <xf numFmtId="0" fontId="59" fillId="30" borderId="0" xfId="0" applyFont="1" applyFill="1" applyAlignment="1">
      <alignment horizontal="left" wrapText="1"/>
    </xf>
    <xf numFmtId="0" fontId="19" fillId="30" borderId="0" xfId="0" applyFont="1" applyFill="1" applyAlignment="1">
      <alignment horizontal="center"/>
    </xf>
    <xf numFmtId="164" fontId="64" fillId="30" borderId="0" xfId="0" applyNumberFormat="1" applyFont="1" applyFill="1"/>
    <xf numFmtId="0" fontId="64" fillId="30" borderId="0" xfId="0" applyFont="1" applyFill="1"/>
    <xf numFmtId="0" fontId="64" fillId="30" borderId="0" xfId="0" applyFont="1" applyFill="1" applyAlignment="1">
      <alignment horizontal="left"/>
    </xf>
    <xf numFmtId="49" fontId="40" fillId="35" borderId="32" xfId="0" applyNumberFormat="1" applyFont="1" applyFill="1" applyBorder="1" applyAlignment="1">
      <alignment horizontal="center"/>
    </xf>
    <xf numFmtId="49" fontId="31" fillId="35" borderId="32" xfId="0" applyNumberFormat="1" applyFont="1" applyFill="1" applyBorder="1" applyAlignment="1">
      <alignment horizontal="center"/>
    </xf>
    <xf numFmtId="49" fontId="31" fillId="35" borderId="7" xfId="0" applyNumberFormat="1" applyFont="1" applyFill="1" applyBorder="1" applyAlignment="1">
      <alignment horizontal="center"/>
    </xf>
    <xf numFmtId="0" fontId="0" fillId="33" borderId="0" xfId="0" applyFill="1" applyAlignment="1">
      <alignment horizontal="right" indent="2"/>
    </xf>
    <xf numFmtId="0" fontId="0" fillId="0" borderId="0" xfId="0" applyAlignment="1">
      <alignment horizontal="right" indent="2"/>
    </xf>
    <xf numFmtId="166" fontId="0" fillId="33" borderId="31" xfId="0" applyNumberFormat="1" applyFill="1" applyBorder="1" applyAlignment="1">
      <alignment horizontal="right" indent="2"/>
    </xf>
    <xf numFmtId="166" fontId="0" fillId="33" borderId="29" xfId="0" applyNumberFormat="1" applyFill="1" applyBorder="1" applyAlignment="1">
      <alignment horizontal="right" indent="2"/>
    </xf>
    <xf numFmtId="166" fontId="0" fillId="0" borderId="0" xfId="0" applyNumberFormat="1" applyAlignment="1">
      <alignment horizontal="right" indent="2"/>
    </xf>
    <xf numFmtId="166" fontId="0" fillId="0" borderId="27" xfId="0" applyNumberFormat="1" applyBorder="1" applyAlignment="1">
      <alignment horizontal="right" indent="2"/>
    </xf>
    <xf numFmtId="0" fontId="23" fillId="0" borderId="25" xfId="0" applyFont="1" applyBorder="1" applyAlignment="1">
      <alignment horizontal="center" vertical="center" wrapText="1"/>
    </xf>
    <xf numFmtId="0" fontId="23" fillId="0" borderId="34" xfId="0" applyFont="1" applyBorder="1" applyAlignment="1">
      <alignment horizontal="center" vertical="center" wrapText="1"/>
    </xf>
    <xf numFmtId="0" fontId="23" fillId="0" borderId="44" xfId="0" applyFont="1" applyBorder="1" applyAlignment="1">
      <alignment horizontal="center" vertical="center" wrapText="1"/>
    </xf>
    <xf numFmtId="0" fontId="23" fillId="0" borderId="49" xfId="0" applyFont="1" applyBorder="1" applyAlignment="1">
      <alignment horizontal="center" vertical="center" wrapText="1"/>
    </xf>
    <xf numFmtId="0" fontId="23" fillId="0" borderId="0" xfId="0" applyFont="1" applyAlignment="1">
      <alignment horizontal="center"/>
    </xf>
    <xf numFmtId="0" fontId="23" fillId="0" borderId="45" xfId="0" applyFont="1" applyBorder="1" applyAlignment="1">
      <alignment horizontal="center" wrapText="1"/>
    </xf>
    <xf numFmtId="0" fontId="23" fillId="0" borderId="47" xfId="0" applyFont="1" applyBorder="1" applyAlignment="1">
      <alignment horizontal="center" wrapText="1"/>
    </xf>
    <xf numFmtId="0" fontId="0" fillId="33" borderId="26" xfId="0" applyFill="1" applyBorder="1"/>
    <xf numFmtId="0" fontId="0" fillId="33" borderId="36" xfId="0" applyFill="1" applyBorder="1"/>
    <xf numFmtId="0" fontId="23" fillId="0" borderId="46" xfId="0" applyFont="1" applyBorder="1" applyAlignment="1">
      <alignment horizontal="center" wrapText="1"/>
    </xf>
    <xf numFmtId="0" fontId="0" fillId="0" borderId="26" xfId="0" applyBorder="1" applyAlignment="1">
      <alignment horizontal="right" indent="2"/>
    </xf>
    <xf numFmtId="0" fontId="27" fillId="35" borderId="24" xfId="0" applyFont="1" applyFill="1" applyBorder="1" applyAlignment="1">
      <alignment horizontal="center" vertical="center"/>
    </xf>
    <xf numFmtId="0" fontId="27" fillId="35" borderId="35" xfId="0" applyFont="1" applyFill="1" applyBorder="1" applyAlignment="1">
      <alignment horizontal="center" vertical="center"/>
    </xf>
    <xf numFmtId="0" fontId="23" fillId="30" borderId="44" xfId="0" applyFont="1" applyFill="1" applyBorder="1" applyAlignment="1">
      <alignment horizontal="center" vertical="center" wrapText="1"/>
    </xf>
    <xf numFmtId="0" fontId="23" fillId="30" borderId="49" xfId="0" applyFont="1" applyFill="1" applyBorder="1" applyAlignment="1">
      <alignment horizontal="center" vertical="center" wrapText="1"/>
    </xf>
    <xf numFmtId="0" fontId="0" fillId="33" borderId="30" xfId="0" applyFill="1" applyBorder="1" applyAlignment="1">
      <alignment horizontal="right" indent="2"/>
    </xf>
    <xf numFmtId="166" fontId="0" fillId="33" borderId="0" xfId="0" applyNumberFormat="1" applyFill="1" applyAlignment="1">
      <alignment horizontal="right" indent="2"/>
    </xf>
    <xf numFmtId="166" fontId="0" fillId="33" borderId="27" xfId="0" applyNumberFormat="1" applyFill="1" applyBorder="1" applyAlignment="1">
      <alignment horizontal="right" indent="2"/>
    </xf>
    <xf numFmtId="166" fontId="0" fillId="33" borderId="30" xfId="0" applyNumberFormat="1" applyFill="1" applyBorder="1" applyAlignment="1">
      <alignment horizontal="right" indent="2"/>
    </xf>
    <xf numFmtId="166" fontId="0" fillId="33" borderId="25" xfId="0" applyNumberFormat="1" applyFill="1" applyBorder="1" applyAlignment="1">
      <alignment horizontal="right" indent="2"/>
    </xf>
    <xf numFmtId="0" fontId="0" fillId="36" borderId="0" xfId="0" applyFill="1" applyAlignment="1">
      <alignment horizontal="center" vertical="center" wrapText="1"/>
    </xf>
    <xf numFmtId="166" fontId="23" fillId="36" borderId="0" xfId="0" applyNumberFormat="1" applyFont="1" applyFill="1" applyAlignment="1">
      <alignment horizontal="center"/>
    </xf>
    <xf numFmtId="0" fontId="0" fillId="33" borderId="31" xfId="0" applyFill="1" applyBorder="1" applyAlignment="1">
      <alignment horizontal="right" indent="2"/>
    </xf>
    <xf numFmtId="0" fontId="0" fillId="33" borderId="28" xfId="0" applyFill="1" applyBorder="1" applyAlignment="1">
      <alignment horizontal="right" indent="2"/>
    </xf>
    <xf numFmtId="0" fontId="0" fillId="33" borderId="24" xfId="0" applyFill="1" applyBorder="1" applyAlignment="1">
      <alignment horizontal="right" indent="2"/>
    </xf>
    <xf numFmtId="0" fontId="0" fillId="33" borderId="26" xfId="0" applyFill="1" applyBorder="1" applyAlignment="1">
      <alignment horizontal="right" indent="2"/>
    </xf>
    <xf numFmtId="0" fontId="23" fillId="0" borderId="35" xfId="0" applyFont="1" applyBorder="1" applyAlignment="1">
      <alignment horizontal="center" vertical="center" wrapText="1"/>
    </xf>
    <xf numFmtId="0" fontId="23" fillId="0" borderId="7" xfId="0" applyFont="1" applyBorder="1" applyAlignment="1">
      <alignment horizontal="center" vertical="center" wrapText="1"/>
    </xf>
    <xf numFmtId="0" fontId="23" fillId="0" borderId="24" xfId="0" applyFont="1" applyBorder="1" applyAlignment="1">
      <alignment horizontal="center" vertical="center" wrapText="1"/>
    </xf>
    <xf numFmtId="0" fontId="23" fillId="0" borderId="32" xfId="0" applyFont="1" applyBorder="1" applyAlignment="1">
      <alignment horizontal="center" vertical="center" wrapText="1"/>
    </xf>
    <xf numFmtId="0" fontId="27" fillId="36" borderId="0" xfId="0" applyFont="1" applyFill="1" applyAlignment="1">
      <alignment horizontal="center" vertical="center"/>
    </xf>
    <xf numFmtId="1" fontId="64" fillId="36" borderId="0" xfId="0" applyNumberFormat="1" applyFont="1" applyFill="1"/>
    <xf numFmtId="0" fontId="23" fillId="36" borderId="0" xfId="0" applyFont="1" applyFill="1" applyAlignment="1">
      <alignment horizontal="center"/>
    </xf>
    <xf numFmtId="0" fontId="0" fillId="33" borderId="24" xfId="0" applyFill="1" applyBorder="1"/>
    <xf numFmtId="0" fontId="0" fillId="33" borderId="35" xfId="0" applyFill="1" applyBorder="1"/>
    <xf numFmtId="0" fontId="0" fillId="33" borderId="28" xfId="0" applyFill="1" applyBorder="1"/>
    <xf numFmtId="0" fontId="0" fillId="33" borderId="37" xfId="0" applyFill="1" applyBorder="1"/>
    <xf numFmtId="0" fontId="0" fillId="0" borderId="26" xfId="0" applyBorder="1"/>
    <xf numFmtId="0" fontId="0" fillId="0" borderId="36" xfId="0" applyBorder="1"/>
    <xf numFmtId="0" fontId="64" fillId="33" borderId="28" xfId="0" applyFont="1" applyFill="1" applyBorder="1"/>
    <xf numFmtId="0" fontId="64" fillId="33" borderId="37" xfId="0" applyFont="1" applyFill="1" applyBorder="1"/>
    <xf numFmtId="0" fontId="25" fillId="0" borderId="0" xfId="0" applyFont="1" applyAlignment="1">
      <alignment vertical="center"/>
    </xf>
    <xf numFmtId="0" fontId="0" fillId="0" borderId="24" xfId="0" applyBorder="1"/>
    <xf numFmtId="0" fontId="0" fillId="0" borderId="35" xfId="0" applyBorder="1"/>
    <xf numFmtId="0" fontId="64" fillId="30" borderId="0" xfId="0" applyFont="1" applyFill="1" applyAlignment="1">
      <alignment vertical="center"/>
    </xf>
    <xf numFmtId="164" fontId="64" fillId="30" borderId="0" xfId="0" applyNumberFormat="1" applyFont="1" applyFill="1" applyAlignment="1">
      <alignment vertical="center"/>
    </xf>
    <xf numFmtId="0" fontId="64" fillId="0" borderId="26" xfId="0" applyFont="1" applyBorder="1"/>
    <xf numFmtId="0" fontId="64" fillId="0" borderId="36" xfId="0" applyFont="1" applyBorder="1"/>
    <xf numFmtId="0" fontId="64" fillId="33" borderId="26" xfId="0" applyFont="1" applyFill="1" applyBorder="1"/>
    <xf numFmtId="0" fontId="64" fillId="33" borderId="36" xfId="0" applyFont="1" applyFill="1" applyBorder="1"/>
    <xf numFmtId="0" fontId="27" fillId="35" borderId="0" xfId="0" applyFont="1" applyFill="1" applyAlignment="1">
      <alignment horizontal="center" vertical="center"/>
    </xf>
    <xf numFmtId="0" fontId="27" fillId="35" borderId="48" xfId="0" applyFont="1" applyFill="1" applyBorder="1" applyAlignment="1">
      <alignment horizontal="center" vertical="center"/>
    </xf>
    <xf numFmtId="0" fontId="64" fillId="0" borderId="24" xfId="0" applyFont="1" applyBorder="1"/>
    <xf numFmtId="0" fontId="64" fillId="0" borderId="35" xfId="0" applyFont="1" applyBorder="1"/>
    <xf numFmtId="0" fontId="27" fillId="35" borderId="7" xfId="0" applyFont="1" applyFill="1" applyBorder="1" applyAlignment="1">
      <alignment horizontal="center" vertical="center"/>
    </xf>
    <xf numFmtId="0" fontId="29" fillId="0" borderId="0" xfId="0" applyFont="1" applyAlignment="1">
      <alignment horizontal="center"/>
    </xf>
    <xf numFmtId="0" fontId="23" fillId="30" borderId="25" xfId="0" applyFont="1" applyFill="1" applyBorder="1" applyAlignment="1">
      <alignment horizontal="center" vertical="center" wrapText="1"/>
    </xf>
    <xf numFmtId="0" fontId="23" fillId="30" borderId="34" xfId="0" applyFont="1" applyFill="1" applyBorder="1" applyAlignment="1">
      <alignment horizontal="center" vertical="center" wrapText="1"/>
    </xf>
    <xf numFmtId="0" fontId="21" fillId="0" borderId="55" xfId="0" applyFont="1" applyBorder="1" applyAlignment="1">
      <alignment horizontal="center" vertical="center"/>
    </xf>
    <xf numFmtId="0" fontId="24" fillId="0" borderId="52" xfId="0" applyFont="1" applyBorder="1" applyAlignment="1">
      <alignment horizontal="center"/>
    </xf>
    <xf numFmtId="0" fontId="21" fillId="0" borderId="55" xfId="0" applyFont="1" applyBorder="1" applyAlignment="1">
      <alignment horizontal="center" vertical="center" wrapText="1"/>
    </xf>
    <xf numFmtId="164" fontId="64" fillId="30" borderId="52" xfId="0" applyNumberFormat="1" applyFont="1" applyFill="1" applyBorder="1"/>
    <xf numFmtId="0" fontId="63" fillId="0" borderId="52" xfId="0" applyFont="1" applyBorder="1" applyAlignment="1">
      <alignment horizontal="left" wrapText="1"/>
    </xf>
    <xf numFmtId="0" fontId="23" fillId="0" borderId="52" xfId="0" applyFont="1" applyBorder="1" applyAlignment="1">
      <alignment horizontal="right"/>
    </xf>
    <xf numFmtId="0" fontId="10" fillId="35" borderId="7" xfId="0" applyFont="1" applyFill="1" applyBorder="1" applyAlignment="1">
      <alignment horizontal="center" vertical="center"/>
    </xf>
    <xf numFmtId="164" fontId="29" fillId="30" borderId="52" xfId="0" applyNumberFormat="1" applyFont="1" applyFill="1" applyBorder="1" applyAlignment="1">
      <alignment horizontal="right"/>
    </xf>
    <xf numFmtId="0" fontId="80" fillId="0" borderId="54" xfId="0" applyFont="1" applyBorder="1" applyAlignment="1">
      <alignment horizontal="center" vertical="center"/>
    </xf>
    <xf numFmtId="0" fontId="0" fillId="0" borderId="0" xfId="0"/>
    <xf numFmtId="0" fontId="0" fillId="0" borderId="0" xfId="0" applyAlignment="1">
      <alignment horizontal="left" vertical="center"/>
    </xf>
    <xf numFmtId="170" fontId="0" fillId="0" borderId="0" xfId="0" applyNumberFormat="1" applyAlignment="1">
      <alignment horizontal="left" vertical="center"/>
    </xf>
    <xf numFmtId="0" fontId="83" fillId="37" borderId="53" xfId="0" applyFont="1" applyFill="1" applyBorder="1" applyAlignment="1">
      <alignment horizontal="right" vertical="center"/>
    </xf>
    <xf numFmtId="0" fontId="83" fillId="39" borderId="53" xfId="0" applyFont="1" applyFill="1" applyBorder="1" applyAlignment="1">
      <alignment horizontal="right" vertical="center"/>
    </xf>
    <xf numFmtId="0" fontId="0" fillId="0" borderId="0" xfId="0" applyAlignment="1">
      <alignment horizontal="center"/>
    </xf>
    <xf numFmtId="0" fontId="23" fillId="0" borderId="0" xfId="0" applyFont="1"/>
    <xf numFmtId="0" fontId="58" fillId="0" borderId="0" xfId="0" applyFont="1" applyAlignment="1">
      <alignment horizontal="center"/>
    </xf>
    <xf numFmtId="0" fontId="58" fillId="33" borderId="31" xfId="0" applyFont="1" applyFill="1" applyBorder="1" applyAlignment="1">
      <alignment horizontal="center"/>
    </xf>
    <xf numFmtId="0" fontId="58" fillId="33" borderId="28" xfId="0" applyFont="1" applyFill="1" applyBorder="1" applyAlignment="1">
      <alignment horizontal="center"/>
    </xf>
    <xf numFmtId="0" fontId="58" fillId="33" borderId="0" xfId="0" applyFont="1" applyFill="1" applyAlignment="1">
      <alignment horizontal="center"/>
    </xf>
    <xf numFmtId="0" fontId="58" fillId="33" borderId="26" xfId="0" applyFont="1" applyFill="1" applyBorder="1" applyAlignment="1">
      <alignment horizontal="center"/>
    </xf>
    <xf numFmtId="0" fontId="58" fillId="33" borderId="29" xfId="0" applyFont="1" applyFill="1" applyBorder="1" applyAlignment="1">
      <alignment horizontal="center"/>
    </xf>
    <xf numFmtId="0" fontId="58" fillId="0" borderId="27" xfId="0" applyFont="1" applyBorder="1" applyAlignment="1">
      <alignment horizontal="center"/>
    </xf>
    <xf numFmtId="0" fontId="12" fillId="0" borderId="0" xfId="0" applyFont="1" applyAlignment="1">
      <alignment horizontal="center"/>
    </xf>
    <xf numFmtId="0" fontId="58" fillId="33" borderId="27" xfId="0" applyFont="1" applyFill="1" applyBorder="1" applyAlignment="1">
      <alignment horizontal="center"/>
    </xf>
    <xf numFmtId="0" fontId="58" fillId="0" borderId="30" xfId="0" applyFont="1" applyBorder="1" applyAlignment="1">
      <alignment horizontal="center"/>
    </xf>
    <xf numFmtId="0" fontId="58" fillId="0" borderId="24" xfId="0" applyFont="1" applyBorder="1" applyAlignment="1">
      <alignment horizontal="center"/>
    </xf>
    <xf numFmtId="0" fontId="19" fillId="0" borderId="0" xfId="0" applyFont="1" applyAlignment="1">
      <alignment horizontal="center"/>
    </xf>
    <xf numFmtId="0" fontId="58" fillId="0" borderId="25" xfId="0" applyFont="1" applyBorder="1" applyAlignment="1">
      <alignment horizontal="center"/>
    </xf>
    <xf numFmtId="0" fontId="58" fillId="0" borderId="26" xfId="0" applyFont="1" applyBorder="1" applyAlignment="1">
      <alignment horizontal="center"/>
    </xf>
    <xf numFmtId="0" fontId="78" fillId="35" borderId="50" xfId="0" applyFont="1" applyFill="1" applyBorder="1" applyAlignment="1">
      <alignment horizontal="center"/>
    </xf>
    <xf numFmtId="0" fontId="78" fillId="35" borderId="51" xfId="0" applyFont="1" applyFill="1" applyBorder="1" applyAlignment="1">
      <alignment horizontal="center"/>
    </xf>
    <xf numFmtId="0" fontId="58" fillId="0" borderId="0" xfId="0" applyFont="1" applyAlignment="1">
      <alignment horizontal="left" wrapText="1"/>
    </xf>
    <xf numFmtId="0" fontId="59" fillId="0" borderId="0" xfId="0" applyFont="1" applyAlignment="1">
      <alignment horizontal="left" wrapText="1"/>
    </xf>
    <xf numFmtId="0" fontId="23" fillId="30" borderId="45" xfId="0" applyFont="1" applyFill="1" applyBorder="1" applyAlignment="1">
      <alignment horizontal="center"/>
    </xf>
    <xf numFmtId="0" fontId="23" fillId="30" borderId="47" xfId="0" applyFont="1" applyFill="1" applyBorder="1" applyAlignment="1">
      <alignment horizontal="center"/>
    </xf>
    <xf numFmtId="0" fontId="23" fillId="30" borderId="0" xfId="0" applyFont="1" applyFill="1" applyAlignment="1">
      <alignment horizontal="right"/>
    </xf>
    <xf numFmtId="0" fontId="27" fillId="35" borderId="24" xfId="0" applyFont="1" applyFill="1" applyBorder="1"/>
    <xf numFmtId="0" fontId="27" fillId="35" borderId="35" xfId="0" applyFont="1" applyFill="1" applyBorder="1"/>
    <xf numFmtId="0" fontId="27" fillId="35" borderId="32" xfId="0" applyFont="1" applyFill="1" applyBorder="1" applyAlignment="1">
      <alignment horizontal="center"/>
    </xf>
    <xf numFmtId="0" fontId="27" fillId="35" borderId="7" xfId="0" applyFont="1" applyFill="1" applyBorder="1" applyAlignment="1">
      <alignment horizontal="center"/>
    </xf>
    <xf numFmtId="0" fontId="10" fillId="35" borderId="35" xfId="0" applyFont="1" applyFill="1" applyBorder="1" applyAlignment="1">
      <alignment horizontal="center" vertical="center"/>
    </xf>
    <xf numFmtId="0" fontId="23" fillId="0" borderId="0" xfId="0" applyFont="1" applyAlignment="1">
      <alignment horizontal="right"/>
    </xf>
    <xf numFmtId="164" fontId="29" fillId="30" borderId="0" xfId="0" applyNumberFormat="1" applyFont="1" applyFill="1" applyAlignment="1">
      <alignment horizontal="right"/>
    </xf>
    <xf numFmtId="0" fontId="24" fillId="0" borderId="0" xfId="0" applyFont="1" applyAlignment="1">
      <alignment horizontal="center"/>
    </xf>
    <xf numFmtId="0" fontId="59" fillId="30" borderId="52" xfId="0" applyFont="1" applyFill="1" applyBorder="1" applyAlignment="1">
      <alignment horizontal="left" wrapText="1"/>
    </xf>
    <xf numFmtId="0" fontId="19" fillId="30" borderId="52" xfId="0" applyFont="1" applyFill="1" applyBorder="1" applyAlignment="1">
      <alignment horizontal="center"/>
    </xf>
    <xf numFmtId="49" fontId="30" fillId="35" borderId="7" xfId="0" applyNumberFormat="1" applyFont="1" applyFill="1" applyBorder="1" applyAlignment="1">
      <alignment horizontal="center" vertical="center"/>
    </xf>
    <xf numFmtId="0" fontId="30" fillId="35" borderId="7" xfId="0" applyFont="1" applyFill="1" applyBorder="1" applyAlignment="1">
      <alignment horizontal="center" vertical="center"/>
    </xf>
    <xf numFmtId="0" fontId="64" fillId="30" borderId="52" xfId="0" applyFont="1" applyFill="1" applyBorder="1"/>
    <xf numFmtId="1" fontId="59" fillId="0" borderId="52" xfId="0" applyNumberFormat="1" applyFont="1" applyBorder="1" applyAlignment="1">
      <alignment horizontal="left" wrapText="1"/>
    </xf>
    <xf numFmtId="166" fontId="31" fillId="35" borderId="7" xfId="0" applyNumberFormat="1" applyFont="1" applyFill="1" applyBorder="1" applyAlignment="1">
      <alignment horizontal="center"/>
    </xf>
    <xf numFmtId="0" fontId="5" fillId="0" borderId="7" xfId="0" applyFont="1" applyBorder="1" applyAlignment="1">
      <alignment horizontal="center"/>
    </xf>
    <xf numFmtId="0" fontId="30" fillId="35" borderId="7" xfId="0" applyFont="1" applyFill="1" applyBorder="1"/>
    <xf numFmtId="0" fontId="30" fillId="35" borderId="7" xfId="0" applyFont="1" applyFill="1" applyBorder="1" applyAlignment="1">
      <alignment horizontal="left"/>
    </xf>
    <xf numFmtId="0" fontId="22" fillId="35" borderId="7" xfId="0" applyFont="1" applyFill="1" applyBorder="1" applyAlignment="1">
      <alignment horizontal="center"/>
    </xf>
    <xf numFmtId="164" fontId="64" fillId="30" borderId="52" xfId="0" applyNumberFormat="1" applyFont="1" applyFill="1" applyBorder="1" applyAlignment="1">
      <alignment horizontal="right"/>
    </xf>
    <xf numFmtId="166" fontId="31" fillId="35" borderId="55" xfId="0" applyNumberFormat="1" applyFont="1" applyFill="1" applyBorder="1" applyAlignment="1">
      <alignment horizontal="center"/>
    </xf>
    <xf numFmtId="0" fontId="30" fillId="35" borderId="55" xfId="0" applyFont="1" applyFill="1" applyBorder="1" applyAlignment="1">
      <alignment horizontal="left"/>
    </xf>
    <xf numFmtId="0" fontId="30" fillId="35" borderId="55" xfId="0" applyFont="1" applyFill="1" applyBorder="1"/>
    <xf numFmtId="0" fontId="59" fillId="0" borderId="52" xfId="0" applyFont="1" applyBorder="1" applyAlignment="1">
      <alignment horizontal="left" wrapText="1"/>
    </xf>
    <xf numFmtId="0" fontId="64" fillId="0" borderId="52" xfId="0" applyFont="1" applyBorder="1" applyAlignment="1">
      <alignment horizontal="right"/>
    </xf>
    <xf numFmtId="49" fontId="22" fillId="35" borderId="7" xfId="0" applyNumberFormat="1" applyFont="1" applyFill="1" applyBorder="1" applyAlignment="1">
      <alignment horizontal="center"/>
    </xf>
    <xf numFmtId="0" fontId="23" fillId="0" borderId="64" xfId="0" applyFont="1" applyBorder="1" applyAlignment="1">
      <alignment horizontal="center" vertical="center" wrapText="1"/>
    </xf>
    <xf numFmtId="0" fontId="2" fillId="33" borderId="55" xfId="0" applyFont="1" applyFill="1" applyBorder="1"/>
    <xf numFmtId="0" fontId="2" fillId="0" borderId="65" xfId="0" applyFont="1" applyBorder="1"/>
    <xf numFmtId="0" fontId="2" fillId="0" borderId="7" xfId="0" applyFont="1" applyBorder="1"/>
    <xf numFmtId="0" fontId="2" fillId="33" borderId="65" xfId="0" applyFont="1" applyFill="1" applyBorder="1"/>
    <xf numFmtId="0" fontId="2" fillId="33" borderId="66" xfId="0" applyFont="1" applyFill="1" applyBorder="1"/>
    <xf numFmtId="0" fontId="2" fillId="0" borderId="55" xfId="0" applyFont="1" applyBorder="1"/>
    <xf numFmtId="0" fontId="2" fillId="0" borderId="66" xfId="0" applyFont="1" applyBorder="1"/>
    <xf numFmtId="0" fontId="64" fillId="0" borderId="0" xfId="0" applyFont="1" applyAlignment="1">
      <alignment horizontal="right"/>
    </xf>
    <xf numFmtId="0" fontId="22" fillId="35" borderId="32" xfId="0" applyFont="1" applyFill="1" applyBorder="1" applyAlignment="1">
      <alignment horizontal="center"/>
    </xf>
    <xf numFmtId="0" fontId="5" fillId="0" borderId="32" xfId="0" applyFont="1" applyBorder="1" applyAlignment="1">
      <alignment horizontal="center"/>
    </xf>
    <xf numFmtId="0" fontId="30" fillId="35" borderId="32" xfId="0" applyFont="1" applyFill="1" applyBorder="1"/>
    <xf numFmtId="166" fontId="31" fillId="35" borderId="32" xfId="0" applyNumberFormat="1" applyFont="1" applyFill="1" applyBorder="1" applyAlignment="1">
      <alignment horizontal="center"/>
    </xf>
    <xf numFmtId="0" fontId="30" fillId="35" borderId="32" xfId="0" applyFont="1" applyFill="1" applyBorder="1" applyAlignment="1">
      <alignment horizontal="left"/>
    </xf>
    <xf numFmtId="0" fontId="58" fillId="0" borderId="52" xfId="0" applyFont="1" applyBorder="1" applyAlignment="1">
      <alignment horizontal="left" wrapText="1"/>
    </xf>
    <xf numFmtId="0" fontId="58" fillId="33" borderId="71" xfId="0" applyFont="1" applyFill="1" applyBorder="1" applyAlignment="1">
      <alignment horizontal="center"/>
    </xf>
    <xf numFmtId="0" fontId="0" fillId="0" borderId="52" xfId="0" applyBorder="1" applyAlignment="1">
      <alignment horizontal="left" vertical="center"/>
    </xf>
    <xf numFmtId="170" fontId="0" fillId="0" borderId="52" xfId="0" applyNumberFormat="1" applyBorder="1" applyAlignment="1">
      <alignment horizontal="left" vertical="center"/>
    </xf>
    <xf numFmtId="0" fontId="58" fillId="0" borderId="71" xfId="0" applyFont="1" applyBorder="1" applyAlignment="1">
      <alignment horizontal="center"/>
    </xf>
    <xf numFmtId="0" fontId="58" fillId="33" borderId="52" xfId="0" applyFont="1" applyFill="1" applyBorder="1" applyAlignment="1">
      <alignment horizontal="center"/>
    </xf>
    <xf numFmtId="0" fontId="58" fillId="0" borderId="52" xfId="0" applyFont="1" applyBorder="1" applyAlignment="1">
      <alignment horizontal="center"/>
    </xf>
    <xf numFmtId="0" fontId="58" fillId="0" borderId="70" xfId="0" applyFont="1" applyBorder="1" applyAlignment="1">
      <alignment horizontal="center"/>
    </xf>
    <xf numFmtId="0" fontId="58" fillId="0" borderId="69" xfId="0" applyFont="1" applyBorder="1" applyAlignment="1">
      <alignment horizontal="center"/>
    </xf>
    <xf numFmtId="0" fontId="19" fillId="0" borderId="52" xfId="0" applyFont="1" applyBorder="1" applyAlignment="1">
      <alignment horizontal="center"/>
    </xf>
    <xf numFmtId="0" fontId="12" fillId="0" borderId="52" xfId="0" applyFont="1" applyBorder="1" applyAlignment="1">
      <alignment horizontal="center"/>
    </xf>
    <xf numFmtId="0" fontId="58" fillId="33" borderId="70" xfId="0" applyFont="1" applyFill="1" applyBorder="1" applyAlignment="1">
      <alignment horizontal="center"/>
    </xf>
    <xf numFmtId="0" fontId="58" fillId="0" borderId="67" xfId="0" applyFont="1" applyBorder="1" applyAlignment="1">
      <alignment horizontal="center"/>
    </xf>
    <xf numFmtId="0" fontId="58" fillId="0" borderId="68" xfId="0" applyFont="1" applyBorder="1" applyAlignment="1">
      <alignment horizontal="center"/>
    </xf>
    <xf numFmtId="0" fontId="58" fillId="33" borderId="72" xfId="0" applyFont="1" applyFill="1" applyBorder="1" applyAlignment="1">
      <alignment horizontal="center"/>
    </xf>
    <xf numFmtId="0" fontId="58" fillId="33" borderId="73" xfId="0" applyFont="1" applyFill="1" applyBorder="1" applyAlignment="1">
      <alignment horizontal="center"/>
    </xf>
    <xf numFmtId="0" fontId="23" fillId="0" borderId="52" xfId="0" applyFont="1" applyBorder="1"/>
    <xf numFmtId="0" fontId="0" fillId="0" borderId="52" xfId="0" applyBorder="1" applyAlignment="1">
      <alignment horizontal="center"/>
    </xf>
    <xf numFmtId="0" fontId="58" fillId="33" borderId="74" xfId="0" applyFont="1" applyFill="1" applyBorder="1" applyAlignment="1">
      <alignment horizontal="center"/>
    </xf>
    <xf numFmtId="0" fontId="0" fillId="0" borderId="52" xfId="0" applyBorder="1"/>
    <xf numFmtId="0" fontId="79" fillId="37" borderId="53" xfId="0" applyFont="1" applyFill="1" applyBorder="1" applyAlignment="1">
      <alignment horizontal="right" vertical="center"/>
    </xf>
    <xf numFmtId="0" fontId="2" fillId="0" borderId="0" xfId="0" applyFont="1" applyAlignment="1">
      <alignment horizontal="left" vertical="top" wrapText="1"/>
    </xf>
  </cellXfs>
  <cellStyles count="783">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Comma 2" xfId="55" xr:uid="{00000000-0005-0000-0000-000037000000}"/>
    <cellStyle name="Currency 2" xfId="56" xr:uid="{00000000-0005-0000-0000-00003A000000}"/>
    <cellStyle name="Explanatory Text" xfId="57" builtinId="53" customBuiltin="1"/>
    <cellStyle name="Explanatory Text 2" xfId="58" xr:uid="{00000000-0005-0000-0000-00003C000000}"/>
    <cellStyle name="ExtStyle 0" xfId="59" xr:uid="{00000000-0005-0000-0000-00003D000000}"/>
    <cellStyle name="ExtStyle 0 2" xfId="60" xr:uid="{00000000-0005-0000-0000-00003E000000}"/>
    <cellStyle name="ExtStyle 0 3" xfId="61" xr:uid="{00000000-0005-0000-0000-00003F000000}"/>
    <cellStyle name="ExtStyle 0 4" xfId="62" xr:uid="{00000000-0005-0000-0000-000040000000}"/>
    <cellStyle name="ExtStyle 16" xfId="63" xr:uid="{00000000-0005-0000-0000-000041000000}"/>
    <cellStyle name="ExtStyle 16 2" xfId="64" xr:uid="{00000000-0005-0000-0000-000042000000}"/>
    <cellStyle name="ExtStyle 16 3" xfId="65" xr:uid="{00000000-0005-0000-0000-000043000000}"/>
    <cellStyle name="ExtStyle 16 4" xfId="66" xr:uid="{00000000-0005-0000-0000-000044000000}"/>
    <cellStyle name="ExtStyle 17" xfId="67" xr:uid="{00000000-0005-0000-0000-000045000000}"/>
    <cellStyle name="ExtStyle 17 2" xfId="68" xr:uid="{00000000-0005-0000-0000-000046000000}"/>
    <cellStyle name="ExtStyle 17 3" xfId="69" xr:uid="{00000000-0005-0000-0000-000047000000}"/>
    <cellStyle name="ExtStyle 17 4" xfId="70" xr:uid="{00000000-0005-0000-0000-000048000000}"/>
    <cellStyle name="ExtStyle 18" xfId="71" xr:uid="{00000000-0005-0000-0000-000049000000}"/>
    <cellStyle name="ExtStyle 18 2" xfId="72" xr:uid="{00000000-0005-0000-0000-00004A000000}"/>
    <cellStyle name="ExtStyle 18 3" xfId="73" xr:uid="{00000000-0005-0000-0000-00004B000000}"/>
    <cellStyle name="ExtStyle 18 4" xfId="74" xr:uid="{00000000-0005-0000-0000-00004C000000}"/>
    <cellStyle name="ExtStyle 19" xfId="75" xr:uid="{00000000-0005-0000-0000-00004D000000}"/>
    <cellStyle name="ExtStyle 19 2" xfId="76" xr:uid="{00000000-0005-0000-0000-00004E000000}"/>
    <cellStyle name="ExtStyle 19 3" xfId="77" xr:uid="{00000000-0005-0000-0000-00004F000000}"/>
    <cellStyle name="ExtStyle 19 4" xfId="78" xr:uid="{00000000-0005-0000-0000-000050000000}"/>
    <cellStyle name="ExtStyle 20" xfId="79" xr:uid="{00000000-0005-0000-0000-000051000000}"/>
    <cellStyle name="ExtStyle 20 2" xfId="80" xr:uid="{00000000-0005-0000-0000-000052000000}"/>
    <cellStyle name="ExtStyle 21" xfId="81" xr:uid="{00000000-0005-0000-0000-000053000000}"/>
    <cellStyle name="ExtStyle 21 2" xfId="82" xr:uid="{00000000-0005-0000-0000-000054000000}"/>
    <cellStyle name="ExtStyle 22" xfId="83" xr:uid="{00000000-0005-0000-0000-000055000000}"/>
    <cellStyle name="ExtStyle 22 2" xfId="84" xr:uid="{00000000-0005-0000-0000-000056000000}"/>
    <cellStyle name="ExtStyle 22 3" xfId="85" xr:uid="{00000000-0005-0000-0000-000057000000}"/>
    <cellStyle name="ExtStyle 22 4" xfId="86" xr:uid="{00000000-0005-0000-0000-000058000000}"/>
    <cellStyle name="ExtStyle 28" xfId="87" xr:uid="{00000000-0005-0000-0000-000059000000}"/>
    <cellStyle name="ExtStyle 28 2" xfId="88" xr:uid="{00000000-0005-0000-0000-00005A000000}"/>
    <cellStyle name="ExtStyle 29" xfId="89" xr:uid="{00000000-0005-0000-0000-00005B000000}"/>
    <cellStyle name="ExtStyle 29 2" xfId="90" xr:uid="{00000000-0005-0000-0000-00005C000000}"/>
    <cellStyle name="ExtStyle 30" xfId="91" xr:uid="{00000000-0005-0000-0000-00005D000000}"/>
    <cellStyle name="ExtStyle 30 2" xfId="92" xr:uid="{00000000-0005-0000-0000-00005E000000}"/>
    <cellStyle name="ExtStyle 30 3" xfId="93" xr:uid="{00000000-0005-0000-0000-00005F000000}"/>
    <cellStyle name="ExtStyle 30 4" xfId="94" xr:uid="{00000000-0005-0000-0000-000060000000}"/>
    <cellStyle name="ExtStyle 31" xfId="95" xr:uid="{00000000-0005-0000-0000-000061000000}"/>
    <cellStyle name="ExtStyle 31 2" xfId="96" xr:uid="{00000000-0005-0000-0000-000062000000}"/>
    <cellStyle name="ExtStyle 32" xfId="97" xr:uid="{00000000-0005-0000-0000-000063000000}"/>
    <cellStyle name="ExtStyle 32 2" xfId="98" xr:uid="{00000000-0005-0000-0000-000064000000}"/>
    <cellStyle name="ExtStyle 33" xfId="99" xr:uid="{00000000-0005-0000-0000-000065000000}"/>
    <cellStyle name="ExtStyle 33 2" xfId="100" xr:uid="{00000000-0005-0000-0000-000066000000}"/>
    <cellStyle name="ExtStyle 33 3" xfId="101" xr:uid="{00000000-0005-0000-0000-000067000000}"/>
    <cellStyle name="ExtStyle 33 4" xfId="102" xr:uid="{00000000-0005-0000-0000-000068000000}"/>
    <cellStyle name="ExtStyle 34" xfId="103" xr:uid="{00000000-0005-0000-0000-000069000000}"/>
    <cellStyle name="ExtStyle 34 2" xfId="104" xr:uid="{00000000-0005-0000-0000-00006A000000}"/>
    <cellStyle name="ExtStyle 35" xfId="105" xr:uid="{00000000-0005-0000-0000-00006B000000}"/>
    <cellStyle name="ExtStyle 35 2" xfId="106" xr:uid="{00000000-0005-0000-0000-00006C000000}"/>
    <cellStyle name="ExtStyle 36" xfId="107" xr:uid="{00000000-0005-0000-0000-00006D000000}"/>
    <cellStyle name="ExtStyle 36 2" xfId="108" xr:uid="{00000000-0005-0000-0000-00006E000000}"/>
    <cellStyle name="ExtStyle 36 3" xfId="109" xr:uid="{00000000-0005-0000-0000-00006F000000}"/>
    <cellStyle name="ExtStyle 36 4" xfId="110" xr:uid="{00000000-0005-0000-0000-000070000000}"/>
    <cellStyle name="ExtStyle 37" xfId="111" xr:uid="{00000000-0005-0000-0000-000071000000}"/>
    <cellStyle name="ExtStyle 37 2" xfId="112" xr:uid="{00000000-0005-0000-0000-000072000000}"/>
    <cellStyle name="ExtStyle 38" xfId="113" xr:uid="{00000000-0005-0000-0000-000073000000}"/>
    <cellStyle name="ExtStyle 38 2" xfId="114" xr:uid="{00000000-0005-0000-0000-000074000000}"/>
    <cellStyle name="ExtStyle 39" xfId="115" xr:uid="{00000000-0005-0000-0000-000075000000}"/>
    <cellStyle name="ExtStyle 39 2" xfId="116" xr:uid="{00000000-0005-0000-0000-000076000000}"/>
    <cellStyle name="ExtStyle 39 3" xfId="117" xr:uid="{00000000-0005-0000-0000-000077000000}"/>
    <cellStyle name="ExtStyle 39 4" xfId="118" xr:uid="{00000000-0005-0000-0000-000078000000}"/>
    <cellStyle name="ExtStyle 43" xfId="119" xr:uid="{00000000-0005-0000-0000-000079000000}"/>
    <cellStyle name="ExtStyle 44" xfId="120" xr:uid="{00000000-0005-0000-0000-00007A000000}"/>
    <cellStyle name="ExtStyle 46" xfId="121" xr:uid="{00000000-0005-0000-0000-00007B000000}"/>
    <cellStyle name="ExtStyle 47" xfId="122" xr:uid="{00000000-0005-0000-0000-00007C000000}"/>
    <cellStyle name="ExtStyle 69" xfId="123" xr:uid="{00000000-0005-0000-0000-00007D000000}"/>
    <cellStyle name="ExtStyle 75" xfId="124" xr:uid="{00000000-0005-0000-0000-00007E000000}"/>
    <cellStyle name="ExtStyle 82" xfId="125" xr:uid="{00000000-0005-0000-0000-00007F000000}"/>
    <cellStyle name="Good" xfId="126" builtinId="26" customBuiltin="1"/>
    <cellStyle name="Good 2" xfId="127" xr:uid="{00000000-0005-0000-0000-000081000000}"/>
    <cellStyle name="Heading 1" xfId="128" builtinId="16" customBuiltin="1"/>
    <cellStyle name="Heading 1 2" xfId="129" xr:uid="{00000000-0005-0000-0000-000083000000}"/>
    <cellStyle name="Heading 2" xfId="130" builtinId="17" customBuiltin="1"/>
    <cellStyle name="Heading 2 2" xfId="131" xr:uid="{00000000-0005-0000-0000-000085000000}"/>
    <cellStyle name="Heading 3" xfId="132" builtinId="18" customBuiltin="1"/>
    <cellStyle name="Heading 3 2" xfId="133" xr:uid="{00000000-0005-0000-0000-000087000000}"/>
    <cellStyle name="Heading 4" xfId="134" builtinId="19" customBuiltin="1"/>
    <cellStyle name="Heading 4 2" xfId="135" xr:uid="{00000000-0005-0000-0000-000089000000}"/>
    <cellStyle name="Hyperlink 2" xfId="136" xr:uid="{00000000-0005-0000-0000-00008A000000}"/>
    <cellStyle name="Input" xfId="137" builtinId="20" customBuiltin="1"/>
    <cellStyle name="Input 2" xfId="138" xr:uid="{00000000-0005-0000-0000-00008C000000}"/>
    <cellStyle name="Linked Cell" xfId="139" builtinId="24" customBuiltin="1"/>
    <cellStyle name="Linked Cell 2" xfId="140" xr:uid="{00000000-0005-0000-0000-00008E000000}"/>
    <cellStyle name="Neutral" xfId="141" builtinId="28" customBuiltin="1"/>
    <cellStyle name="Neutral 2" xfId="142" xr:uid="{00000000-0005-0000-0000-000090000000}"/>
    <cellStyle name="Normal" xfId="0" builtinId="0"/>
    <cellStyle name="Normal 2" xfId="143" xr:uid="{00000000-0005-0000-0000-000092000000}"/>
    <cellStyle name="Normal 3" xfId="144" xr:uid="{00000000-0005-0000-0000-000093000000}"/>
    <cellStyle name="Note" xfId="145" builtinId="10" customBuiltin="1"/>
    <cellStyle name="Note 2" xfId="146" xr:uid="{00000000-0005-0000-0000-000095000000}"/>
    <cellStyle name="Note 3" xfId="147" xr:uid="{00000000-0005-0000-0000-000096000000}"/>
    <cellStyle name="Note 4" xfId="148" xr:uid="{00000000-0005-0000-0000-000097000000}"/>
    <cellStyle name="Output" xfId="149" builtinId="21" customBuiltin="1"/>
    <cellStyle name="Output 2" xfId="150" xr:uid="{00000000-0005-0000-0000-000099000000}"/>
    <cellStyle name="Percent 2" xfId="151" xr:uid="{00000000-0005-0000-0000-00009B000000}"/>
    <cellStyle name="Style 1025" xfId="152" xr:uid="{00000000-0005-0000-0000-00009C000000}"/>
    <cellStyle name="Style 1025 2" xfId="153" xr:uid="{00000000-0005-0000-0000-00009D000000}"/>
    <cellStyle name="Style 1101" xfId="154" xr:uid="{00000000-0005-0000-0000-00009E000000}"/>
    <cellStyle name="Style 1101 2" xfId="155" xr:uid="{00000000-0005-0000-0000-00009F000000}"/>
    <cellStyle name="Style 1103" xfId="156" xr:uid="{00000000-0005-0000-0000-0000A0000000}"/>
    <cellStyle name="Style 1103 2" xfId="157" xr:uid="{00000000-0005-0000-0000-0000A1000000}"/>
    <cellStyle name="Style 1103 3" xfId="158" xr:uid="{00000000-0005-0000-0000-0000A2000000}"/>
    <cellStyle name="Style 1103 4" xfId="159" xr:uid="{00000000-0005-0000-0000-0000A3000000}"/>
    <cellStyle name="Style 1104" xfId="160" xr:uid="{00000000-0005-0000-0000-0000A4000000}"/>
    <cellStyle name="Style 1104 2" xfId="161" xr:uid="{00000000-0005-0000-0000-0000A5000000}"/>
    <cellStyle name="Style 1104 3" xfId="162" xr:uid="{00000000-0005-0000-0000-0000A6000000}"/>
    <cellStyle name="Style 1104 4" xfId="163" xr:uid="{00000000-0005-0000-0000-0000A7000000}"/>
    <cellStyle name="Style 1105" xfId="164" xr:uid="{00000000-0005-0000-0000-0000A8000000}"/>
    <cellStyle name="Style 1105 2" xfId="165" xr:uid="{00000000-0005-0000-0000-0000A9000000}"/>
    <cellStyle name="Style 1105 3" xfId="166" xr:uid="{00000000-0005-0000-0000-0000AA000000}"/>
    <cellStyle name="Style 1105 4" xfId="167" xr:uid="{00000000-0005-0000-0000-0000AB000000}"/>
    <cellStyle name="Style 1106" xfId="168" xr:uid="{00000000-0005-0000-0000-0000AC000000}"/>
    <cellStyle name="Style 1106 2" xfId="169" xr:uid="{00000000-0005-0000-0000-0000AD000000}"/>
    <cellStyle name="Style 1106 3" xfId="170" xr:uid="{00000000-0005-0000-0000-0000AE000000}"/>
    <cellStyle name="Style 1106 4" xfId="171" xr:uid="{00000000-0005-0000-0000-0000AF000000}"/>
    <cellStyle name="Style 1107" xfId="172" xr:uid="{00000000-0005-0000-0000-0000B0000000}"/>
    <cellStyle name="Style 1107 2" xfId="173" xr:uid="{00000000-0005-0000-0000-0000B1000000}"/>
    <cellStyle name="Style 1107 3" xfId="174" xr:uid="{00000000-0005-0000-0000-0000B2000000}"/>
    <cellStyle name="Style 1107 4" xfId="175" xr:uid="{00000000-0005-0000-0000-0000B3000000}"/>
    <cellStyle name="Style 1108" xfId="176" xr:uid="{00000000-0005-0000-0000-0000B4000000}"/>
    <cellStyle name="Style 1108 2" xfId="177" xr:uid="{00000000-0005-0000-0000-0000B5000000}"/>
    <cellStyle name="Style 1108 3" xfId="178" xr:uid="{00000000-0005-0000-0000-0000B6000000}"/>
    <cellStyle name="Style 1108 4" xfId="179" xr:uid="{00000000-0005-0000-0000-0000B7000000}"/>
    <cellStyle name="Style 1109" xfId="180" xr:uid="{00000000-0005-0000-0000-0000B8000000}"/>
    <cellStyle name="Style 1109 2" xfId="181" xr:uid="{00000000-0005-0000-0000-0000B9000000}"/>
    <cellStyle name="Style 1109 3" xfId="182" xr:uid="{00000000-0005-0000-0000-0000BA000000}"/>
    <cellStyle name="Style 1109 4" xfId="183" xr:uid="{00000000-0005-0000-0000-0000BB000000}"/>
    <cellStyle name="Style 1110" xfId="184" xr:uid="{00000000-0005-0000-0000-0000BC000000}"/>
    <cellStyle name="Style 1110 2" xfId="185" xr:uid="{00000000-0005-0000-0000-0000BD000000}"/>
    <cellStyle name="Style 1110 3" xfId="186" xr:uid="{00000000-0005-0000-0000-0000BE000000}"/>
    <cellStyle name="Style 1110 4" xfId="187" xr:uid="{00000000-0005-0000-0000-0000BF000000}"/>
    <cellStyle name="Style 1111" xfId="188" xr:uid="{00000000-0005-0000-0000-0000C0000000}"/>
    <cellStyle name="Style 1111 2" xfId="189" xr:uid="{00000000-0005-0000-0000-0000C1000000}"/>
    <cellStyle name="Style 1111 3" xfId="190" xr:uid="{00000000-0005-0000-0000-0000C2000000}"/>
    <cellStyle name="Style 1111 4" xfId="191" xr:uid="{00000000-0005-0000-0000-0000C3000000}"/>
    <cellStyle name="Style 1112" xfId="192" xr:uid="{00000000-0005-0000-0000-0000C4000000}"/>
    <cellStyle name="Style 1112 2" xfId="193" xr:uid="{00000000-0005-0000-0000-0000C5000000}"/>
    <cellStyle name="Style 1112 3" xfId="194" xr:uid="{00000000-0005-0000-0000-0000C6000000}"/>
    <cellStyle name="Style 1112 4" xfId="195" xr:uid="{00000000-0005-0000-0000-0000C7000000}"/>
    <cellStyle name="Style 1113" xfId="196" xr:uid="{00000000-0005-0000-0000-0000C8000000}"/>
    <cellStyle name="Style 1113 2" xfId="197" xr:uid="{00000000-0005-0000-0000-0000C9000000}"/>
    <cellStyle name="Style 1113 3" xfId="198" xr:uid="{00000000-0005-0000-0000-0000CA000000}"/>
    <cellStyle name="Style 1113 4" xfId="199" xr:uid="{00000000-0005-0000-0000-0000CB000000}"/>
    <cellStyle name="Style 1114" xfId="200" xr:uid="{00000000-0005-0000-0000-0000CC000000}"/>
    <cellStyle name="Style 1114 2" xfId="201" xr:uid="{00000000-0005-0000-0000-0000CD000000}"/>
    <cellStyle name="Style 1114 3" xfId="202" xr:uid="{00000000-0005-0000-0000-0000CE000000}"/>
    <cellStyle name="Style 1114 4" xfId="203" xr:uid="{00000000-0005-0000-0000-0000CF000000}"/>
    <cellStyle name="Style 1115" xfId="204" xr:uid="{00000000-0005-0000-0000-0000D0000000}"/>
    <cellStyle name="Style 1115 2" xfId="205" xr:uid="{00000000-0005-0000-0000-0000D1000000}"/>
    <cellStyle name="Style 1115 3" xfId="206" xr:uid="{00000000-0005-0000-0000-0000D2000000}"/>
    <cellStyle name="Style 1115 4" xfId="207" xr:uid="{00000000-0005-0000-0000-0000D3000000}"/>
    <cellStyle name="Style 1177" xfId="208" xr:uid="{00000000-0005-0000-0000-0000D4000000}"/>
    <cellStyle name="Style 1177 2" xfId="209" xr:uid="{00000000-0005-0000-0000-0000D5000000}"/>
    <cellStyle name="Style 1177 3" xfId="210" xr:uid="{00000000-0005-0000-0000-0000D6000000}"/>
    <cellStyle name="Style 1177 4" xfId="211" xr:uid="{00000000-0005-0000-0000-0000D7000000}"/>
    <cellStyle name="Style 1178" xfId="212" xr:uid="{00000000-0005-0000-0000-0000D8000000}"/>
    <cellStyle name="Style 1178 2" xfId="213" xr:uid="{00000000-0005-0000-0000-0000D9000000}"/>
    <cellStyle name="Style 1178 3" xfId="214" xr:uid="{00000000-0005-0000-0000-0000DA000000}"/>
    <cellStyle name="Style 1178 4" xfId="215" xr:uid="{00000000-0005-0000-0000-0000DB000000}"/>
    <cellStyle name="Style 1179" xfId="216" xr:uid="{00000000-0005-0000-0000-0000DC000000}"/>
    <cellStyle name="Style 1179 2" xfId="217" xr:uid="{00000000-0005-0000-0000-0000DD000000}"/>
    <cellStyle name="Style 1179 3" xfId="218" xr:uid="{00000000-0005-0000-0000-0000DE000000}"/>
    <cellStyle name="Style 1179 4" xfId="219" xr:uid="{00000000-0005-0000-0000-0000DF000000}"/>
    <cellStyle name="Style 1180" xfId="220" xr:uid="{00000000-0005-0000-0000-0000E0000000}"/>
    <cellStyle name="Style 1180 2" xfId="221" xr:uid="{00000000-0005-0000-0000-0000E1000000}"/>
    <cellStyle name="Style 1180 3" xfId="222" xr:uid="{00000000-0005-0000-0000-0000E2000000}"/>
    <cellStyle name="Style 1180 4" xfId="223" xr:uid="{00000000-0005-0000-0000-0000E3000000}"/>
    <cellStyle name="Style 1181" xfId="224" xr:uid="{00000000-0005-0000-0000-0000E4000000}"/>
    <cellStyle name="Style 1181 2" xfId="225" xr:uid="{00000000-0005-0000-0000-0000E5000000}"/>
    <cellStyle name="Style 1181 3" xfId="226" xr:uid="{00000000-0005-0000-0000-0000E6000000}"/>
    <cellStyle name="Style 1181 4" xfId="227" xr:uid="{00000000-0005-0000-0000-0000E7000000}"/>
    <cellStyle name="Style 1182" xfId="228" xr:uid="{00000000-0005-0000-0000-0000E8000000}"/>
    <cellStyle name="Style 1182 2" xfId="229" xr:uid="{00000000-0005-0000-0000-0000E9000000}"/>
    <cellStyle name="Style 1182 3" xfId="230" xr:uid="{00000000-0005-0000-0000-0000EA000000}"/>
    <cellStyle name="Style 1182 4" xfId="231" xr:uid="{00000000-0005-0000-0000-0000EB000000}"/>
    <cellStyle name="Style 1183" xfId="232" xr:uid="{00000000-0005-0000-0000-0000EC000000}"/>
    <cellStyle name="Style 1183 2" xfId="233" xr:uid="{00000000-0005-0000-0000-0000ED000000}"/>
    <cellStyle name="Style 1183 3" xfId="234" xr:uid="{00000000-0005-0000-0000-0000EE000000}"/>
    <cellStyle name="Style 1183 4" xfId="235" xr:uid="{00000000-0005-0000-0000-0000EF000000}"/>
    <cellStyle name="Style 1184" xfId="236" xr:uid="{00000000-0005-0000-0000-0000F0000000}"/>
    <cellStyle name="Style 1184 2" xfId="237" xr:uid="{00000000-0005-0000-0000-0000F1000000}"/>
    <cellStyle name="Style 1184 3" xfId="238" xr:uid="{00000000-0005-0000-0000-0000F2000000}"/>
    <cellStyle name="Style 1184 4" xfId="239" xr:uid="{00000000-0005-0000-0000-0000F3000000}"/>
    <cellStyle name="Style 1185" xfId="240" xr:uid="{00000000-0005-0000-0000-0000F4000000}"/>
    <cellStyle name="Style 1185 2" xfId="241" xr:uid="{00000000-0005-0000-0000-0000F5000000}"/>
    <cellStyle name="Style 1185 3" xfId="242" xr:uid="{00000000-0005-0000-0000-0000F6000000}"/>
    <cellStyle name="Style 1185 4" xfId="243" xr:uid="{00000000-0005-0000-0000-0000F7000000}"/>
    <cellStyle name="Style 1196" xfId="244" xr:uid="{00000000-0005-0000-0000-0000F8000000}"/>
    <cellStyle name="Style 1299" xfId="245" xr:uid="{00000000-0005-0000-0000-0000F9000000}"/>
    <cellStyle name="Style 1299 2" xfId="246" xr:uid="{00000000-0005-0000-0000-0000FA000000}"/>
    <cellStyle name="Style 1309" xfId="247" xr:uid="{00000000-0005-0000-0000-0000FB000000}"/>
    <cellStyle name="Style 1311" xfId="248" xr:uid="{00000000-0005-0000-0000-0000FC000000}"/>
    <cellStyle name="Style 1313" xfId="249" xr:uid="{00000000-0005-0000-0000-0000FD000000}"/>
    <cellStyle name="Style 1314" xfId="250" xr:uid="{00000000-0005-0000-0000-0000FE000000}"/>
    <cellStyle name="Style 1315" xfId="251" xr:uid="{00000000-0005-0000-0000-0000FF000000}"/>
    <cellStyle name="Style 1316" xfId="252" xr:uid="{00000000-0005-0000-0000-000000010000}"/>
    <cellStyle name="Style 1317" xfId="253" xr:uid="{00000000-0005-0000-0000-000001010000}"/>
    <cellStyle name="Style 1318" xfId="254" xr:uid="{00000000-0005-0000-0000-000002010000}"/>
    <cellStyle name="Style 1319" xfId="255" xr:uid="{00000000-0005-0000-0000-000003010000}"/>
    <cellStyle name="Style 1320" xfId="256" xr:uid="{00000000-0005-0000-0000-000004010000}"/>
    <cellStyle name="Style 1321" xfId="257" xr:uid="{00000000-0005-0000-0000-000005010000}"/>
    <cellStyle name="Style 1322" xfId="258" xr:uid="{00000000-0005-0000-0000-000006010000}"/>
    <cellStyle name="Style 1331" xfId="259" xr:uid="{00000000-0005-0000-0000-000007010000}"/>
    <cellStyle name="Style 1331 2" xfId="260" xr:uid="{00000000-0005-0000-0000-000008010000}"/>
    <cellStyle name="Style 1331 3" xfId="261" xr:uid="{00000000-0005-0000-0000-000009010000}"/>
    <cellStyle name="Style 1331 4" xfId="262" xr:uid="{00000000-0005-0000-0000-00000A010000}"/>
    <cellStyle name="Style 1332" xfId="263" xr:uid="{00000000-0005-0000-0000-00000B010000}"/>
    <cellStyle name="Style 1332 2" xfId="264" xr:uid="{00000000-0005-0000-0000-00000C010000}"/>
    <cellStyle name="Style 1332 3" xfId="265" xr:uid="{00000000-0005-0000-0000-00000D010000}"/>
    <cellStyle name="Style 1332 4" xfId="266" xr:uid="{00000000-0005-0000-0000-00000E010000}"/>
    <cellStyle name="Style 1333" xfId="267" xr:uid="{00000000-0005-0000-0000-00000F010000}"/>
    <cellStyle name="Style 1333 2" xfId="268" xr:uid="{00000000-0005-0000-0000-000010010000}"/>
    <cellStyle name="Style 1333 3" xfId="269" xr:uid="{00000000-0005-0000-0000-000011010000}"/>
    <cellStyle name="Style 1333 4" xfId="270" xr:uid="{00000000-0005-0000-0000-000012010000}"/>
    <cellStyle name="Style 1334" xfId="271" xr:uid="{00000000-0005-0000-0000-000013010000}"/>
    <cellStyle name="Style 1334 2" xfId="272" xr:uid="{00000000-0005-0000-0000-000014010000}"/>
    <cellStyle name="Style 1334 3" xfId="273" xr:uid="{00000000-0005-0000-0000-000015010000}"/>
    <cellStyle name="Style 1334 4" xfId="274" xr:uid="{00000000-0005-0000-0000-000016010000}"/>
    <cellStyle name="Style 1335" xfId="275" xr:uid="{00000000-0005-0000-0000-000017010000}"/>
    <cellStyle name="Style 1335 2" xfId="276" xr:uid="{00000000-0005-0000-0000-000018010000}"/>
    <cellStyle name="Style 1335 3" xfId="277" xr:uid="{00000000-0005-0000-0000-000019010000}"/>
    <cellStyle name="Style 1335 4" xfId="278" xr:uid="{00000000-0005-0000-0000-00001A010000}"/>
    <cellStyle name="Style 1336" xfId="279" xr:uid="{00000000-0005-0000-0000-00001B010000}"/>
    <cellStyle name="Style 1336 2" xfId="280" xr:uid="{00000000-0005-0000-0000-00001C010000}"/>
    <cellStyle name="Style 1336 3" xfId="281" xr:uid="{00000000-0005-0000-0000-00001D010000}"/>
    <cellStyle name="Style 1336 4" xfId="282" xr:uid="{00000000-0005-0000-0000-00001E010000}"/>
    <cellStyle name="Style 1337" xfId="283" xr:uid="{00000000-0005-0000-0000-00001F010000}"/>
    <cellStyle name="Style 1337 2" xfId="284" xr:uid="{00000000-0005-0000-0000-000020010000}"/>
    <cellStyle name="Style 1337 3" xfId="285" xr:uid="{00000000-0005-0000-0000-000021010000}"/>
    <cellStyle name="Style 1337 4" xfId="286" xr:uid="{00000000-0005-0000-0000-000022010000}"/>
    <cellStyle name="Style 1338" xfId="287" xr:uid="{00000000-0005-0000-0000-000023010000}"/>
    <cellStyle name="Style 1338 2" xfId="288" xr:uid="{00000000-0005-0000-0000-000024010000}"/>
    <cellStyle name="Style 1338 3" xfId="289" xr:uid="{00000000-0005-0000-0000-000025010000}"/>
    <cellStyle name="Style 1338 4" xfId="290" xr:uid="{00000000-0005-0000-0000-000026010000}"/>
    <cellStyle name="Style 1339" xfId="291" xr:uid="{00000000-0005-0000-0000-000027010000}"/>
    <cellStyle name="Style 1339 2" xfId="292" xr:uid="{00000000-0005-0000-0000-000028010000}"/>
    <cellStyle name="Style 1339 3" xfId="293" xr:uid="{00000000-0005-0000-0000-000029010000}"/>
    <cellStyle name="Style 1339 4" xfId="294" xr:uid="{00000000-0005-0000-0000-00002A010000}"/>
    <cellStyle name="Style 1376" xfId="295" xr:uid="{00000000-0005-0000-0000-00002B010000}"/>
    <cellStyle name="Style 1376 2" xfId="296" xr:uid="{00000000-0005-0000-0000-00002C010000}"/>
    <cellStyle name="Style 1376 3" xfId="297" xr:uid="{00000000-0005-0000-0000-00002D010000}"/>
    <cellStyle name="Style 1376 4" xfId="298" xr:uid="{00000000-0005-0000-0000-00002E010000}"/>
    <cellStyle name="Style 1377" xfId="299" xr:uid="{00000000-0005-0000-0000-00002F010000}"/>
    <cellStyle name="Style 1377 2" xfId="300" xr:uid="{00000000-0005-0000-0000-000030010000}"/>
    <cellStyle name="Style 1377 3" xfId="301" xr:uid="{00000000-0005-0000-0000-000031010000}"/>
    <cellStyle name="Style 1377 4" xfId="302" xr:uid="{00000000-0005-0000-0000-000032010000}"/>
    <cellStyle name="Style 1378" xfId="303" xr:uid="{00000000-0005-0000-0000-000033010000}"/>
    <cellStyle name="Style 1378 2" xfId="304" xr:uid="{00000000-0005-0000-0000-000034010000}"/>
    <cellStyle name="Style 1378 3" xfId="305" xr:uid="{00000000-0005-0000-0000-000035010000}"/>
    <cellStyle name="Style 1378 4" xfId="306" xr:uid="{00000000-0005-0000-0000-000036010000}"/>
    <cellStyle name="Style 1379" xfId="307" xr:uid="{00000000-0005-0000-0000-000037010000}"/>
    <cellStyle name="Style 1379 2" xfId="308" xr:uid="{00000000-0005-0000-0000-000038010000}"/>
    <cellStyle name="Style 1379 3" xfId="309" xr:uid="{00000000-0005-0000-0000-000039010000}"/>
    <cellStyle name="Style 1379 4" xfId="310" xr:uid="{00000000-0005-0000-0000-00003A010000}"/>
    <cellStyle name="Style 1380" xfId="311" xr:uid="{00000000-0005-0000-0000-00003B010000}"/>
    <cellStyle name="Style 1380 2" xfId="312" xr:uid="{00000000-0005-0000-0000-00003C010000}"/>
    <cellStyle name="Style 1380 3" xfId="313" xr:uid="{00000000-0005-0000-0000-00003D010000}"/>
    <cellStyle name="Style 1380 4" xfId="314" xr:uid="{00000000-0005-0000-0000-00003E010000}"/>
    <cellStyle name="Style 1381" xfId="315" xr:uid="{00000000-0005-0000-0000-00003F010000}"/>
    <cellStyle name="Style 1381 2" xfId="316" xr:uid="{00000000-0005-0000-0000-000040010000}"/>
    <cellStyle name="Style 1381 3" xfId="317" xr:uid="{00000000-0005-0000-0000-000041010000}"/>
    <cellStyle name="Style 1381 4" xfId="318" xr:uid="{00000000-0005-0000-0000-000042010000}"/>
    <cellStyle name="Style 1382" xfId="319" xr:uid="{00000000-0005-0000-0000-000043010000}"/>
    <cellStyle name="Style 1382 2" xfId="320" xr:uid="{00000000-0005-0000-0000-000044010000}"/>
    <cellStyle name="Style 1382 3" xfId="321" xr:uid="{00000000-0005-0000-0000-000045010000}"/>
    <cellStyle name="Style 1382 4" xfId="322" xr:uid="{00000000-0005-0000-0000-000046010000}"/>
    <cellStyle name="Style 1383" xfId="323" xr:uid="{00000000-0005-0000-0000-000047010000}"/>
    <cellStyle name="Style 1383 2" xfId="324" xr:uid="{00000000-0005-0000-0000-000048010000}"/>
    <cellStyle name="Style 1383 3" xfId="325" xr:uid="{00000000-0005-0000-0000-000049010000}"/>
    <cellStyle name="Style 1383 4" xfId="326" xr:uid="{00000000-0005-0000-0000-00004A010000}"/>
    <cellStyle name="Style 1384" xfId="327" xr:uid="{00000000-0005-0000-0000-00004B010000}"/>
    <cellStyle name="Style 1384 2" xfId="328" xr:uid="{00000000-0005-0000-0000-00004C010000}"/>
    <cellStyle name="Style 1384 3" xfId="329" xr:uid="{00000000-0005-0000-0000-00004D010000}"/>
    <cellStyle name="Style 1384 4" xfId="330" xr:uid="{00000000-0005-0000-0000-00004E010000}"/>
    <cellStyle name="Style 1385" xfId="331" xr:uid="{00000000-0005-0000-0000-00004F010000}"/>
    <cellStyle name="Style 1385 2" xfId="332" xr:uid="{00000000-0005-0000-0000-000050010000}"/>
    <cellStyle name="Style 1385 3" xfId="333" xr:uid="{00000000-0005-0000-0000-000051010000}"/>
    <cellStyle name="Style 1385 4" xfId="334" xr:uid="{00000000-0005-0000-0000-000052010000}"/>
    <cellStyle name="Style 1386" xfId="335" xr:uid="{00000000-0005-0000-0000-000053010000}"/>
    <cellStyle name="Style 1386 2" xfId="336" xr:uid="{00000000-0005-0000-0000-000054010000}"/>
    <cellStyle name="Style 1386 3" xfId="337" xr:uid="{00000000-0005-0000-0000-000055010000}"/>
    <cellStyle name="Style 1386 4" xfId="338" xr:uid="{00000000-0005-0000-0000-000056010000}"/>
    <cellStyle name="Style 1535" xfId="339" xr:uid="{00000000-0005-0000-0000-000057010000}"/>
    <cellStyle name="Style 1536" xfId="340" xr:uid="{00000000-0005-0000-0000-000058010000}"/>
    <cellStyle name="Style 1537" xfId="341" xr:uid="{00000000-0005-0000-0000-000059010000}"/>
    <cellStyle name="Style 1538" xfId="342" xr:uid="{00000000-0005-0000-0000-00005A010000}"/>
    <cellStyle name="Style 1539" xfId="343" xr:uid="{00000000-0005-0000-0000-00005B010000}"/>
    <cellStyle name="Style 1540" xfId="344" xr:uid="{00000000-0005-0000-0000-00005C010000}"/>
    <cellStyle name="Style 1541" xfId="345" xr:uid="{00000000-0005-0000-0000-00005D010000}"/>
    <cellStyle name="Style 1542" xfId="346" xr:uid="{00000000-0005-0000-0000-00005E010000}"/>
    <cellStyle name="Style 1543" xfId="347" xr:uid="{00000000-0005-0000-0000-00005F010000}"/>
    <cellStyle name="Style 1544" xfId="348" xr:uid="{00000000-0005-0000-0000-000060010000}"/>
    <cellStyle name="Style 1556" xfId="349" xr:uid="{00000000-0005-0000-0000-000061010000}"/>
    <cellStyle name="Style 1556 2" xfId="350" xr:uid="{00000000-0005-0000-0000-000062010000}"/>
    <cellStyle name="Style 1663" xfId="351" xr:uid="{00000000-0005-0000-0000-000063010000}"/>
    <cellStyle name="Style 1663 2" xfId="352" xr:uid="{00000000-0005-0000-0000-000064010000}"/>
    <cellStyle name="Style 1665" xfId="353" xr:uid="{00000000-0005-0000-0000-000065010000}"/>
    <cellStyle name="Style 1665 2" xfId="354" xr:uid="{00000000-0005-0000-0000-000066010000}"/>
    <cellStyle name="Style 1665 3" xfId="355" xr:uid="{00000000-0005-0000-0000-000067010000}"/>
    <cellStyle name="Style 1665 4" xfId="356" xr:uid="{00000000-0005-0000-0000-000068010000}"/>
    <cellStyle name="Style 1666" xfId="357" xr:uid="{00000000-0005-0000-0000-000069010000}"/>
    <cellStyle name="Style 1666 2" xfId="358" xr:uid="{00000000-0005-0000-0000-00006A010000}"/>
    <cellStyle name="Style 1666 3" xfId="359" xr:uid="{00000000-0005-0000-0000-00006B010000}"/>
    <cellStyle name="Style 1666 4" xfId="360" xr:uid="{00000000-0005-0000-0000-00006C010000}"/>
    <cellStyle name="Style 1667" xfId="361" xr:uid="{00000000-0005-0000-0000-00006D010000}"/>
    <cellStyle name="Style 1667 2" xfId="362" xr:uid="{00000000-0005-0000-0000-00006E010000}"/>
    <cellStyle name="Style 1667 3" xfId="363" xr:uid="{00000000-0005-0000-0000-00006F010000}"/>
    <cellStyle name="Style 1667 4" xfId="364" xr:uid="{00000000-0005-0000-0000-000070010000}"/>
    <cellStyle name="Style 1668" xfId="365" xr:uid="{00000000-0005-0000-0000-000071010000}"/>
    <cellStyle name="Style 1668 2" xfId="366" xr:uid="{00000000-0005-0000-0000-000072010000}"/>
    <cellStyle name="Style 1668 3" xfId="367" xr:uid="{00000000-0005-0000-0000-000073010000}"/>
    <cellStyle name="Style 1668 4" xfId="368" xr:uid="{00000000-0005-0000-0000-000074010000}"/>
    <cellStyle name="Style 1669" xfId="369" xr:uid="{00000000-0005-0000-0000-000075010000}"/>
    <cellStyle name="Style 1669 2" xfId="370" xr:uid="{00000000-0005-0000-0000-000076010000}"/>
    <cellStyle name="Style 1669 3" xfId="371" xr:uid="{00000000-0005-0000-0000-000077010000}"/>
    <cellStyle name="Style 1669 4" xfId="372" xr:uid="{00000000-0005-0000-0000-000078010000}"/>
    <cellStyle name="Style 1670" xfId="373" xr:uid="{00000000-0005-0000-0000-000079010000}"/>
    <cellStyle name="Style 1670 2" xfId="374" xr:uid="{00000000-0005-0000-0000-00007A010000}"/>
    <cellStyle name="Style 1670 3" xfId="375" xr:uid="{00000000-0005-0000-0000-00007B010000}"/>
    <cellStyle name="Style 1670 4" xfId="376" xr:uid="{00000000-0005-0000-0000-00007C010000}"/>
    <cellStyle name="Style 1671" xfId="377" xr:uid="{00000000-0005-0000-0000-00007D010000}"/>
    <cellStyle name="Style 1671 2" xfId="378" xr:uid="{00000000-0005-0000-0000-00007E010000}"/>
    <cellStyle name="Style 1671 3" xfId="379" xr:uid="{00000000-0005-0000-0000-00007F010000}"/>
    <cellStyle name="Style 1671 4" xfId="380" xr:uid="{00000000-0005-0000-0000-000080010000}"/>
    <cellStyle name="Style 1672" xfId="381" xr:uid="{00000000-0005-0000-0000-000081010000}"/>
    <cellStyle name="Style 1672 2" xfId="382" xr:uid="{00000000-0005-0000-0000-000082010000}"/>
    <cellStyle name="Style 1672 3" xfId="383" xr:uid="{00000000-0005-0000-0000-000083010000}"/>
    <cellStyle name="Style 1672 4" xfId="384" xr:uid="{00000000-0005-0000-0000-000084010000}"/>
    <cellStyle name="Style 1673" xfId="385" xr:uid="{00000000-0005-0000-0000-000085010000}"/>
    <cellStyle name="Style 1673 2" xfId="386" xr:uid="{00000000-0005-0000-0000-000086010000}"/>
    <cellStyle name="Style 1673 3" xfId="387" xr:uid="{00000000-0005-0000-0000-000087010000}"/>
    <cellStyle name="Style 1673 4" xfId="388" xr:uid="{00000000-0005-0000-0000-000088010000}"/>
    <cellStyle name="Style 1699" xfId="389" xr:uid="{00000000-0005-0000-0000-000089010000}"/>
    <cellStyle name="Style 1703" xfId="390" xr:uid="{00000000-0005-0000-0000-00008A010000}"/>
    <cellStyle name="Style 1705" xfId="391" xr:uid="{00000000-0005-0000-0000-00008B010000}"/>
    <cellStyle name="Style 1706" xfId="392" xr:uid="{00000000-0005-0000-0000-00008C010000}"/>
    <cellStyle name="Style 1707" xfId="393" xr:uid="{00000000-0005-0000-0000-00008D010000}"/>
    <cellStyle name="Style 1708" xfId="394" xr:uid="{00000000-0005-0000-0000-00008E010000}"/>
    <cellStyle name="Style 1709" xfId="395" xr:uid="{00000000-0005-0000-0000-00008F010000}"/>
    <cellStyle name="Style 1710" xfId="396" xr:uid="{00000000-0005-0000-0000-000090010000}"/>
    <cellStyle name="Style 1711" xfId="397" xr:uid="{00000000-0005-0000-0000-000091010000}"/>
    <cellStyle name="Style 1712" xfId="398" xr:uid="{00000000-0005-0000-0000-000092010000}"/>
    <cellStyle name="Style 1713" xfId="399" xr:uid="{00000000-0005-0000-0000-000093010000}"/>
    <cellStyle name="Style 1714" xfId="400" xr:uid="{00000000-0005-0000-0000-000094010000}"/>
    <cellStyle name="Style 1759" xfId="401" xr:uid="{00000000-0005-0000-0000-000095010000}"/>
    <cellStyle name="Style 1872" xfId="402" xr:uid="{00000000-0005-0000-0000-000096010000}"/>
    <cellStyle name="Style 1874" xfId="403" xr:uid="{00000000-0005-0000-0000-000097010000}"/>
    <cellStyle name="Style 1876" xfId="404" xr:uid="{00000000-0005-0000-0000-000098010000}"/>
    <cellStyle name="Style 1877" xfId="405" xr:uid="{00000000-0005-0000-0000-000099010000}"/>
    <cellStyle name="Style 1878" xfId="406" xr:uid="{00000000-0005-0000-0000-00009A010000}"/>
    <cellStyle name="Style 1879" xfId="407" xr:uid="{00000000-0005-0000-0000-00009B010000}"/>
    <cellStyle name="Style 1880" xfId="408" xr:uid="{00000000-0005-0000-0000-00009C010000}"/>
    <cellStyle name="Style 1881" xfId="409" xr:uid="{00000000-0005-0000-0000-00009D010000}"/>
    <cellStyle name="Style 1882" xfId="410" xr:uid="{00000000-0005-0000-0000-00009E010000}"/>
    <cellStyle name="Style 1883" xfId="411" xr:uid="{00000000-0005-0000-0000-00009F010000}"/>
    <cellStyle name="Style 1884" xfId="412" xr:uid="{00000000-0005-0000-0000-0000A0010000}"/>
    <cellStyle name="Style 1885" xfId="413" xr:uid="{00000000-0005-0000-0000-0000A1010000}"/>
    <cellStyle name="Style 1887" xfId="414" xr:uid="{00000000-0005-0000-0000-0000A2010000}"/>
    <cellStyle name="Style 1887 2" xfId="415" xr:uid="{00000000-0005-0000-0000-0000A3010000}"/>
    <cellStyle name="Style 1887 3" xfId="416" xr:uid="{00000000-0005-0000-0000-0000A4010000}"/>
    <cellStyle name="Style 1887 4" xfId="417" xr:uid="{00000000-0005-0000-0000-0000A5010000}"/>
    <cellStyle name="Style 1888" xfId="418" xr:uid="{00000000-0005-0000-0000-0000A6010000}"/>
    <cellStyle name="Style 1888 2" xfId="419" xr:uid="{00000000-0005-0000-0000-0000A7010000}"/>
    <cellStyle name="Style 1888 3" xfId="420" xr:uid="{00000000-0005-0000-0000-0000A8010000}"/>
    <cellStyle name="Style 1888 4" xfId="421" xr:uid="{00000000-0005-0000-0000-0000A9010000}"/>
    <cellStyle name="Style 1889" xfId="422" xr:uid="{00000000-0005-0000-0000-0000AA010000}"/>
    <cellStyle name="Style 1889 2" xfId="423" xr:uid="{00000000-0005-0000-0000-0000AB010000}"/>
    <cellStyle name="Style 1889 3" xfId="424" xr:uid="{00000000-0005-0000-0000-0000AC010000}"/>
    <cellStyle name="Style 1889 4" xfId="425" xr:uid="{00000000-0005-0000-0000-0000AD010000}"/>
    <cellStyle name="Style 1890" xfId="426" xr:uid="{00000000-0005-0000-0000-0000AE010000}"/>
    <cellStyle name="Style 1890 2" xfId="427" xr:uid="{00000000-0005-0000-0000-0000AF010000}"/>
    <cellStyle name="Style 1890 3" xfId="428" xr:uid="{00000000-0005-0000-0000-0000B0010000}"/>
    <cellStyle name="Style 1890 4" xfId="429" xr:uid="{00000000-0005-0000-0000-0000B1010000}"/>
    <cellStyle name="Style 1891" xfId="430" xr:uid="{00000000-0005-0000-0000-0000B2010000}"/>
    <cellStyle name="Style 1891 2" xfId="431" xr:uid="{00000000-0005-0000-0000-0000B3010000}"/>
    <cellStyle name="Style 1891 3" xfId="432" xr:uid="{00000000-0005-0000-0000-0000B4010000}"/>
    <cellStyle name="Style 1891 4" xfId="433" xr:uid="{00000000-0005-0000-0000-0000B5010000}"/>
    <cellStyle name="Style 1892" xfId="434" xr:uid="{00000000-0005-0000-0000-0000B6010000}"/>
    <cellStyle name="Style 1892 2" xfId="435" xr:uid="{00000000-0005-0000-0000-0000B7010000}"/>
    <cellStyle name="Style 1892 3" xfId="436" xr:uid="{00000000-0005-0000-0000-0000B8010000}"/>
    <cellStyle name="Style 1892 4" xfId="437" xr:uid="{00000000-0005-0000-0000-0000B9010000}"/>
    <cellStyle name="Style 1893" xfId="438" xr:uid="{00000000-0005-0000-0000-0000BA010000}"/>
    <cellStyle name="Style 1893 2" xfId="439" xr:uid="{00000000-0005-0000-0000-0000BB010000}"/>
    <cellStyle name="Style 1893 3" xfId="440" xr:uid="{00000000-0005-0000-0000-0000BC010000}"/>
    <cellStyle name="Style 1893 4" xfId="441" xr:uid="{00000000-0005-0000-0000-0000BD010000}"/>
    <cellStyle name="Style 1894" xfId="442" xr:uid="{00000000-0005-0000-0000-0000BE010000}"/>
    <cellStyle name="Style 1894 2" xfId="443" xr:uid="{00000000-0005-0000-0000-0000BF010000}"/>
    <cellStyle name="Style 1894 3" xfId="444" xr:uid="{00000000-0005-0000-0000-0000C0010000}"/>
    <cellStyle name="Style 1894 4" xfId="445" xr:uid="{00000000-0005-0000-0000-0000C1010000}"/>
    <cellStyle name="Style 1895" xfId="446" xr:uid="{00000000-0005-0000-0000-0000C2010000}"/>
    <cellStyle name="Style 1895 2" xfId="447" xr:uid="{00000000-0005-0000-0000-0000C3010000}"/>
    <cellStyle name="Style 1895 3" xfId="448" xr:uid="{00000000-0005-0000-0000-0000C4010000}"/>
    <cellStyle name="Style 1895 4" xfId="449" xr:uid="{00000000-0005-0000-0000-0000C5010000}"/>
    <cellStyle name="Style 2066" xfId="450" xr:uid="{00000000-0005-0000-0000-0000C6010000}"/>
    <cellStyle name="Style 2067" xfId="451" xr:uid="{00000000-0005-0000-0000-0000C7010000}"/>
    <cellStyle name="Style 2068" xfId="452" xr:uid="{00000000-0005-0000-0000-0000C8010000}"/>
    <cellStyle name="Style 2069" xfId="453" xr:uid="{00000000-0005-0000-0000-0000C9010000}"/>
    <cellStyle name="Style 2070" xfId="454" xr:uid="{00000000-0005-0000-0000-0000CA010000}"/>
    <cellStyle name="Style 2071" xfId="455" xr:uid="{00000000-0005-0000-0000-0000CB010000}"/>
    <cellStyle name="Style 2072" xfId="456" xr:uid="{00000000-0005-0000-0000-0000CC010000}"/>
    <cellStyle name="Style 2073" xfId="457" xr:uid="{00000000-0005-0000-0000-0000CD010000}"/>
    <cellStyle name="Style 2074" xfId="458" xr:uid="{00000000-0005-0000-0000-0000CE010000}"/>
    <cellStyle name="Style 2075" xfId="459" xr:uid="{00000000-0005-0000-0000-0000CF010000}"/>
    <cellStyle name="Style 2089" xfId="460" xr:uid="{00000000-0005-0000-0000-0000D0010000}"/>
    <cellStyle name="Style 2202" xfId="461" xr:uid="{00000000-0005-0000-0000-0000D1010000}"/>
    <cellStyle name="Style 2204" xfId="462" xr:uid="{00000000-0005-0000-0000-0000D2010000}"/>
    <cellStyle name="Style 2206" xfId="463" xr:uid="{00000000-0005-0000-0000-0000D3010000}"/>
    <cellStyle name="Style 2207" xfId="464" xr:uid="{00000000-0005-0000-0000-0000D4010000}"/>
    <cellStyle name="Style 2208" xfId="465" xr:uid="{00000000-0005-0000-0000-0000D5010000}"/>
    <cellStyle name="Style 2209" xfId="466" xr:uid="{00000000-0005-0000-0000-0000D6010000}"/>
    <cellStyle name="Style 2210" xfId="467" xr:uid="{00000000-0005-0000-0000-0000D7010000}"/>
    <cellStyle name="Style 2211" xfId="468" xr:uid="{00000000-0005-0000-0000-0000D8010000}"/>
    <cellStyle name="Style 2212" xfId="469" xr:uid="{00000000-0005-0000-0000-0000D9010000}"/>
    <cellStyle name="Style 2213" xfId="470" xr:uid="{00000000-0005-0000-0000-0000DA010000}"/>
    <cellStyle name="Style 2214" xfId="471" xr:uid="{00000000-0005-0000-0000-0000DB010000}"/>
    <cellStyle name="Style 2215" xfId="472" xr:uid="{00000000-0005-0000-0000-0000DC010000}"/>
    <cellStyle name="Style 2464" xfId="473" xr:uid="{00000000-0005-0000-0000-0000DD010000}"/>
    <cellStyle name="Style 2468" xfId="474" xr:uid="{00000000-0005-0000-0000-0000DE010000}"/>
    <cellStyle name="Style 2470" xfId="475" xr:uid="{00000000-0005-0000-0000-0000DF010000}"/>
    <cellStyle name="Style 2471" xfId="476" xr:uid="{00000000-0005-0000-0000-0000E0010000}"/>
    <cellStyle name="Style 2472" xfId="477" xr:uid="{00000000-0005-0000-0000-0000E1010000}"/>
    <cellStyle name="Style 2473" xfId="478" xr:uid="{00000000-0005-0000-0000-0000E2010000}"/>
    <cellStyle name="Style 2474" xfId="479" xr:uid="{00000000-0005-0000-0000-0000E3010000}"/>
    <cellStyle name="Style 2475" xfId="480" xr:uid="{00000000-0005-0000-0000-0000E4010000}"/>
    <cellStyle name="Style 2476" xfId="481" xr:uid="{00000000-0005-0000-0000-0000E5010000}"/>
    <cellStyle name="Style 2477" xfId="482" xr:uid="{00000000-0005-0000-0000-0000E6010000}"/>
    <cellStyle name="Style 2478" xfId="483" xr:uid="{00000000-0005-0000-0000-0000E7010000}"/>
    <cellStyle name="Style 2479" xfId="484" xr:uid="{00000000-0005-0000-0000-0000E8010000}"/>
    <cellStyle name="Style 297" xfId="485" xr:uid="{00000000-0005-0000-0000-0000E9010000}"/>
    <cellStyle name="Style 297 2" xfId="486" xr:uid="{00000000-0005-0000-0000-0000EA010000}"/>
    <cellStyle name="Style 300" xfId="487" xr:uid="{00000000-0005-0000-0000-0000EB010000}"/>
    <cellStyle name="Style 300 2" xfId="488" xr:uid="{00000000-0005-0000-0000-0000EC010000}"/>
    <cellStyle name="Style 528" xfId="489" xr:uid="{00000000-0005-0000-0000-0000ED010000}"/>
    <cellStyle name="Style 528 2" xfId="490" xr:uid="{00000000-0005-0000-0000-0000EE010000}"/>
    <cellStyle name="Style 561" xfId="491" xr:uid="{00000000-0005-0000-0000-0000EF010000}"/>
    <cellStyle name="Style 561 2" xfId="492" xr:uid="{00000000-0005-0000-0000-0000F0010000}"/>
    <cellStyle name="Style 669" xfId="493" xr:uid="{00000000-0005-0000-0000-0000F1010000}"/>
    <cellStyle name="Style 669 2" xfId="494" xr:uid="{00000000-0005-0000-0000-0000F2010000}"/>
    <cellStyle name="Style 670" xfId="495" xr:uid="{00000000-0005-0000-0000-0000F3010000}"/>
    <cellStyle name="Style 670 2" xfId="496" xr:uid="{00000000-0005-0000-0000-0000F4010000}"/>
    <cellStyle name="Style 671" xfId="497" xr:uid="{00000000-0005-0000-0000-0000F5010000}"/>
    <cellStyle name="Style 671 2" xfId="498" xr:uid="{00000000-0005-0000-0000-0000F6010000}"/>
    <cellStyle name="Style 672" xfId="499" xr:uid="{00000000-0005-0000-0000-0000F7010000}"/>
    <cellStyle name="Style 672 2" xfId="500" xr:uid="{00000000-0005-0000-0000-0000F8010000}"/>
    <cellStyle name="Style 673" xfId="501" xr:uid="{00000000-0005-0000-0000-0000F9010000}"/>
    <cellStyle name="Style 673 2" xfId="502" xr:uid="{00000000-0005-0000-0000-0000FA010000}"/>
    <cellStyle name="Style 674" xfId="503" xr:uid="{00000000-0005-0000-0000-0000FB010000}"/>
    <cellStyle name="Style 674 2" xfId="504" xr:uid="{00000000-0005-0000-0000-0000FC010000}"/>
    <cellStyle name="Style 675" xfId="505" xr:uid="{00000000-0005-0000-0000-0000FD010000}"/>
    <cellStyle name="Style 675 2" xfId="506" xr:uid="{00000000-0005-0000-0000-0000FE010000}"/>
    <cellStyle name="Style 676" xfId="507" xr:uid="{00000000-0005-0000-0000-0000FF010000}"/>
    <cellStyle name="Style 676 2" xfId="508" xr:uid="{00000000-0005-0000-0000-000000020000}"/>
    <cellStyle name="Style 707" xfId="509" xr:uid="{00000000-0005-0000-0000-000001020000}"/>
    <cellStyle name="Style 707 2" xfId="510" xr:uid="{00000000-0005-0000-0000-000002020000}"/>
    <cellStyle name="Style 707 3" xfId="511" xr:uid="{00000000-0005-0000-0000-000003020000}"/>
    <cellStyle name="Style 707 4" xfId="512" xr:uid="{00000000-0005-0000-0000-000004020000}"/>
    <cellStyle name="Style 708" xfId="513" xr:uid="{00000000-0005-0000-0000-000005020000}"/>
    <cellStyle name="Style 708 2" xfId="514" xr:uid="{00000000-0005-0000-0000-000006020000}"/>
    <cellStyle name="Style 708 3" xfId="515" xr:uid="{00000000-0005-0000-0000-000007020000}"/>
    <cellStyle name="Style 708 4" xfId="516" xr:uid="{00000000-0005-0000-0000-000008020000}"/>
    <cellStyle name="Style 709" xfId="517" xr:uid="{00000000-0005-0000-0000-000009020000}"/>
    <cellStyle name="Style 709 2" xfId="518" xr:uid="{00000000-0005-0000-0000-00000A020000}"/>
    <cellStyle name="Style 709 3" xfId="519" xr:uid="{00000000-0005-0000-0000-00000B020000}"/>
    <cellStyle name="Style 709 4" xfId="520" xr:uid="{00000000-0005-0000-0000-00000C020000}"/>
    <cellStyle name="Style 710" xfId="521" xr:uid="{00000000-0005-0000-0000-00000D020000}"/>
    <cellStyle name="Style 710 2" xfId="522" xr:uid="{00000000-0005-0000-0000-00000E020000}"/>
    <cellStyle name="Style 710 3" xfId="523" xr:uid="{00000000-0005-0000-0000-00000F020000}"/>
    <cellStyle name="Style 710 4" xfId="524" xr:uid="{00000000-0005-0000-0000-000010020000}"/>
    <cellStyle name="Style 711" xfId="525" xr:uid="{00000000-0005-0000-0000-000011020000}"/>
    <cellStyle name="Style 711 2" xfId="526" xr:uid="{00000000-0005-0000-0000-000012020000}"/>
    <cellStyle name="Style 711 3" xfId="527" xr:uid="{00000000-0005-0000-0000-000013020000}"/>
    <cellStyle name="Style 711 4" xfId="528" xr:uid="{00000000-0005-0000-0000-000014020000}"/>
    <cellStyle name="Style 712" xfId="529" xr:uid="{00000000-0005-0000-0000-000015020000}"/>
    <cellStyle name="Style 712 2" xfId="530" xr:uid="{00000000-0005-0000-0000-000016020000}"/>
    <cellStyle name="Style 712 3" xfId="531" xr:uid="{00000000-0005-0000-0000-000017020000}"/>
    <cellStyle name="Style 712 4" xfId="532" xr:uid="{00000000-0005-0000-0000-000018020000}"/>
    <cellStyle name="Style 713" xfId="533" xr:uid="{00000000-0005-0000-0000-000019020000}"/>
    <cellStyle name="Style 713 2" xfId="534" xr:uid="{00000000-0005-0000-0000-00001A020000}"/>
    <cellStyle name="Style 713 3" xfId="535" xr:uid="{00000000-0005-0000-0000-00001B020000}"/>
    <cellStyle name="Style 713 4" xfId="536" xr:uid="{00000000-0005-0000-0000-00001C020000}"/>
    <cellStyle name="Style 714" xfId="537" xr:uid="{00000000-0005-0000-0000-00001D020000}"/>
    <cellStyle name="Style 714 2" xfId="538" xr:uid="{00000000-0005-0000-0000-00001E020000}"/>
    <cellStyle name="Style 714 3" xfId="539" xr:uid="{00000000-0005-0000-0000-00001F020000}"/>
    <cellStyle name="Style 714 4" xfId="540" xr:uid="{00000000-0005-0000-0000-000020020000}"/>
    <cellStyle name="Style 723" xfId="541" xr:uid="{00000000-0005-0000-0000-000021020000}"/>
    <cellStyle name="Style 723 2" xfId="542" xr:uid="{00000000-0005-0000-0000-000022020000}"/>
    <cellStyle name="Style 740" xfId="543" xr:uid="{00000000-0005-0000-0000-000023020000}"/>
    <cellStyle name="Style 740 2" xfId="544" xr:uid="{00000000-0005-0000-0000-000024020000}"/>
    <cellStyle name="Style 740 3" xfId="545" xr:uid="{00000000-0005-0000-0000-000025020000}"/>
    <cellStyle name="Style 740 4" xfId="546" xr:uid="{00000000-0005-0000-0000-000026020000}"/>
    <cellStyle name="Style 741" xfId="547" xr:uid="{00000000-0005-0000-0000-000027020000}"/>
    <cellStyle name="Style 741 2" xfId="548" xr:uid="{00000000-0005-0000-0000-000028020000}"/>
    <cellStyle name="Style 741 3" xfId="549" xr:uid="{00000000-0005-0000-0000-000029020000}"/>
    <cellStyle name="Style 741 4" xfId="550" xr:uid="{00000000-0005-0000-0000-00002A020000}"/>
    <cellStyle name="Style 742" xfId="551" xr:uid="{00000000-0005-0000-0000-00002B020000}"/>
    <cellStyle name="Style 742 2" xfId="552" xr:uid="{00000000-0005-0000-0000-00002C020000}"/>
    <cellStyle name="Style 742 3" xfId="553" xr:uid="{00000000-0005-0000-0000-00002D020000}"/>
    <cellStyle name="Style 742 4" xfId="554" xr:uid="{00000000-0005-0000-0000-00002E020000}"/>
    <cellStyle name="Style 743" xfId="555" xr:uid="{00000000-0005-0000-0000-00002F020000}"/>
    <cellStyle name="Style 743 2" xfId="556" xr:uid="{00000000-0005-0000-0000-000030020000}"/>
    <cellStyle name="Style 743 3" xfId="557" xr:uid="{00000000-0005-0000-0000-000031020000}"/>
    <cellStyle name="Style 743 4" xfId="558" xr:uid="{00000000-0005-0000-0000-000032020000}"/>
    <cellStyle name="Style 744" xfId="559" xr:uid="{00000000-0005-0000-0000-000033020000}"/>
    <cellStyle name="Style 744 2" xfId="560" xr:uid="{00000000-0005-0000-0000-000034020000}"/>
    <cellStyle name="Style 744 3" xfId="561" xr:uid="{00000000-0005-0000-0000-000035020000}"/>
    <cellStyle name="Style 744 4" xfId="562" xr:uid="{00000000-0005-0000-0000-000036020000}"/>
    <cellStyle name="Style 745" xfId="563" xr:uid="{00000000-0005-0000-0000-000037020000}"/>
    <cellStyle name="Style 745 2" xfId="564" xr:uid="{00000000-0005-0000-0000-000038020000}"/>
    <cellStyle name="Style 745 3" xfId="565" xr:uid="{00000000-0005-0000-0000-000039020000}"/>
    <cellStyle name="Style 745 4" xfId="566" xr:uid="{00000000-0005-0000-0000-00003A020000}"/>
    <cellStyle name="Style 746" xfId="567" xr:uid="{00000000-0005-0000-0000-00003B020000}"/>
    <cellStyle name="Style 746 2" xfId="568" xr:uid="{00000000-0005-0000-0000-00003C020000}"/>
    <cellStyle name="Style 746 3" xfId="569" xr:uid="{00000000-0005-0000-0000-00003D020000}"/>
    <cellStyle name="Style 746 4" xfId="570" xr:uid="{00000000-0005-0000-0000-00003E020000}"/>
    <cellStyle name="Style 747" xfId="571" xr:uid="{00000000-0005-0000-0000-00003F020000}"/>
    <cellStyle name="Style 747 2" xfId="572" xr:uid="{00000000-0005-0000-0000-000040020000}"/>
    <cellStyle name="Style 747 3" xfId="573" xr:uid="{00000000-0005-0000-0000-000041020000}"/>
    <cellStyle name="Style 747 4" xfId="574" xr:uid="{00000000-0005-0000-0000-000042020000}"/>
    <cellStyle name="Style 868" xfId="575" xr:uid="{00000000-0005-0000-0000-000043020000}"/>
    <cellStyle name="Style 868 2" xfId="576" xr:uid="{00000000-0005-0000-0000-000044020000}"/>
    <cellStyle name="Style 902" xfId="577" xr:uid="{00000000-0005-0000-0000-000045020000}"/>
    <cellStyle name="Style 902 2" xfId="578" xr:uid="{00000000-0005-0000-0000-000046020000}"/>
    <cellStyle name="Style 902 3" xfId="579" xr:uid="{00000000-0005-0000-0000-000047020000}"/>
    <cellStyle name="Style 902 4" xfId="580" xr:uid="{00000000-0005-0000-0000-000048020000}"/>
    <cellStyle name="Style 903" xfId="581" xr:uid="{00000000-0005-0000-0000-000049020000}"/>
    <cellStyle name="Style 903 2" xfId="582" xr:uid="{00000000-0005-0000-0000-00004A020000}"/>
    <cellStyle name="Style 903 3" xfId="583" xr:uid="{00000000-0005-0000-0000-00004B020000}"/>
    <cellStyle name="Style 903 4" xfId="584" xr:uid="{00000000-0005-0000-0000-00004C020000}"/>
    <cellStyle name="Style 904" xfId="585" xr:uid="{00000000-0005-0000-0000-00004D020000}"/>
    <cellStyle name="Style 904 2" xfId="586" xr:uid="{00000000-0005-0000-0000-00004E020000}"/>
    <cellStyle name="Style 904 3" xfId="587" xr:uid="{00000000-0005-0000-0000-00004F020000}"/>
    <cellStyle name="Style 904 4" xfId="588" xr:uid="{00000000-0005-0000-0000-000050020000}"/>
    <cellStyle name="Style 905" xfId="589" xr:uid="{00000000-0005-0000-0000-000051020000}"/>
    <cellStyle name="Style 905 2" xfId="590" xr:uid="{00000000-0005-0000-0000-000052020000}"/>
    <cellStyle name="Style 905 3" xfId="591" xr:uid="{00000000-0005-0000-0000-000053020000}"/>
    <cellStyle name="Style 905 4" xfId="592" xr:uid="{00000000-0005-0000-0000-000054020000}"/>
    <cellStyle name="Style 910" xfId="593" xr:uid="{00000000-0005-0000-0000-000055020000}"/>
    <cellStyle name="Style 910 2" xfId="594" xr:uid="{00000000-0005-0000-0000-000056020000}"/>
    <cellStyle name="Style 910 3" xfId="595" xr:uid="{00000000-0005-0000-0000-000057020000}"/>
    <cellStyle name="Style 910 4" xfId="596" xr:uid="{00000000-0005-0000-0000-000058020000}"/>
    <cellStyle name="Style 911" xfId="597" xr:uid="{00000000-0005-0000-0000-000059020000}"/>
    <cellStyle name="Style 911 2" xfId="598" xr:uid="{00000000-0005-0000-0000-00005A020000}"/>
    <cellStyle name="Style 911 3" xfId="599" xr:uid="{00000000-0005-0000-0000-00005B020000}"/>
    <cellStyle name="Style 911 4" xfId="600" xr:uid="{00000000-0005-0000-0000-00005C020000}"/>
    <cellStyle name="Style 912" xfId="601" xr:uid="{00000000-0005-0000-0000-00005D020000}"/>
    <cellStyle name="Style 912 2" xfId="602" xr:uid="{00000000-0005-0000-0000-00005E020000}"/>
    <cellStyle name="Style 912 3" xfId="603" xr:uid="{00000000-0005-0000-0000-00005F020000}"/>
    <cellStyle name="Style 912 4" xfId="604" xr:uid="{00000000-0005-0000-0000-000060020000}"/>
    <cellStyle name="Style 913" xfId="605" xr:uid="{00000000-0005-0000-0000-000061020000}"/>
    <cellStyle name="Style 913 2" xfId="606" xr:uid="{00000000-0005-0000-0000-000062020000}"/>
    <cellStyle name="Style 913 3" xfId="607" xr:uid="{00000000-0005-0000-0000-000063020000}"/>
    <cellStyle name="Style 913 4" xfId="608" xr:uid="{00000000-0005-0000-0000-000064020000}"/>
    <cellStyle name="Style 918" xfId="609" xr:uid="{00000000-0005-0000-0000-000065020000}"/>
    <cellStyle name="Style 918 2" xfId="610" xr:uid="{00000000-0005-0000-0000-000066020000}"/>
    <cellStyle name="Style 918 3" xfId="611" xr:uid="{00000000-0005-0000-0000-000067020000}"/>
    <cellStyle name="Style 918 4" xfId="612" xr:uid="{00000000-0005-0000-0000-000068020000}"/>
    <cellStyle name="Style 919" xfId="613" xr:uid="{00000000-0005-0000-0000-000069020000}"/>
    <cellStyle name="Style 919 2" xfId="614" xr:uid="{00000000-0005-0000-0000-00006A020000}"/>
    <cellStyle name="Style 919 3" xfId="615" xr:uid="{00000000-0005-0000-0000-00006B020000}"/>
    <cellStyle name="Style 919 4" xfId="616" xr:uid="{00000000-0005-0000-0000-00006C020000}"/>
    <cellStyle name="Style 920" xfId="617" xr:uid="{00000000-0005-0000-0000-00006D020000}"/>
    <cellStyle name="Style 920 2" xfId="618" xr:uid="{00000000-0005-0000-0000-00006E020000}"/>
    <cellStyle name="Style 920 3" xfId="619" xr:uid="{00000000-0005-0000-0000-00006F020000}"/>
    <cellStyle name="Style 920 4" xfId="620" xr:uid="{00000000-0005-0000-0000-000070020000}"/>
    <cellStyle name="Style 921" xfId="621" xr:uid="{00000000-0005-0000-0000-000071020000}"/>
    <cellStyle name="Style 921 2" xfId="622" xr:uid="{00000000-0005-0000-0000-000072020000}"/>
    <cellStyle name="Style 921 3" xfId="623" xr:uid="{00000000-0005-0000-0000-000073020000}"/>
    <cellStyle name="Style 921 4" xfId="624" xr:uid="{00000000-0005-0000-0000-000074020000}"/>
    <cellStyle name="Style 926" xfId="625" xr:uid="{00000000-0005-0000-0000-000075020000}"/>
    <cellStyle name="Style 926 2" xfId="626" xr:uid="{00000000-0005-0000-0000-000076020000}"/>
    <cellStyle name="Style 926 3" xfId="627" xr:uid="{00000000-0005-0000-0000-000077020000}"/>
    <cellStyle name="Style 926 4" xfId="628" xr:uid="{00000000-0005-0000-0000-000078020000}"/>
    <cellStyle name="Style 927" xfId="629" xr:uid="{00000000-0005-0000-0000-000079020000}"/>
    <cellStyle name="Style 927 2" xfId="630" xr:uid="{00000000-0005-0000-0000-00007A020000}"/>
    <cellStyle name="Style 927 3" xfId="631" xr:uid="{00000000-0005-0000-0000-00007B020000}"/>
    <cellStyle name="Style 927 4" xfId="632" xr:uid="{00000000-0005-0000-0000-00007C020000}"/>
    <cellStyle name="Style 928" xfId="633" xr:uid="{00000000-0005-0000-0000-00007D020000}"/>
    <cellStyle name="Style 928 2" xfId="634" xr:uid="{00000000-0005-0000-0000-00007E020000}"/>
    <cellStyle name="Style 928 3" xfId="635" xr:uid="{00000000-0005-0000-0000-00007F020000}"/>
    <cellStyle name="Style 928 4" xfId="636" xr:uid="{00000000-0005-0000-0000-000080020000}"/>
    <cellStyle name="Style 929" xfId="637" xr:uid="{00000000-0005-0000-0000-000081020000}"/>
    <cellStyle name="Style 929 2" xfId="638" xr:uid="{00000000-0005-0000-0000-000082020000}"/>
    <cellStyle name="Style 929 3" xfId="639" xr:uid="{00000000-0005-0000-0000-000083020000}"/>
    <cellStyle name="Style 929 4" xfId="640" xr:uid="{00000000-0005-0000-0000-000084020000}"/>
    <cellStyle name="Style 934" xfId="641" xr:uid="{00000000-0005-0000-0000-000085020000}"/>
    <cellStyle name="Style 934 2" xfId="642" xr:uid="{00000000-0005-0000-0000-000086020000}"/>
    <cellStyle name="Style 934 3" xfId="643" xr:uid="{00000000-0005-0000-0000-000087020000}"/>
    <cellStyle name="Style 934 4" xfId="644" xr:uid="{00000000-0005-0000-0000-000088020000}"/>
    <cellStyle name="Style 935" xfId="645" xr:uid="{00000000-0005-0000-0000-000089020000}"/>
    <cellStyle name="Style 935 2" xfId="646" xr:uid="{00000000-0005-0000-0000-00008A020000}"/>
    <cellStyle name="Style 935 3" xfId="647" xr:uid="{00000000-0005-0000-0000-00008B020000}"/>
    <cellStyle name="Style 935 4" xfId="648" xr:uid="{00000000-0005-0000-0000-00008C020000}"/>
    <cellStyle name="Style 936" xfId="649" xr:uid="{00000000-0005-0000-0000-00008D020000}"/>
    <cellStyle name="Style 936 2" xfId="650" xr:uid="{00000000-0005-0000-0000-00008E020000}"/>
    <cellStyle name="Style 936 3" xfId="651" xr:uid="{00000000-0005-0000-0000-00008F020000}"/>
    <cellStyle name="Style 936 4" xfId="652" xr:uid="{00000000-0005-0000-0000-000090020000}"/>
    <cellStyle name="Style 937" xfId="653" xr:uid="{00000000-0005-0000-0000-000091020000}"/>
    <cellStyle name="Style 937 2" xfId="654" xr:uid="{00000000-0005-0000-0000-000092020000}"/>
    <cellStyle name="Style 937 3" xfId="655" xr:uid="{00000000-0005-0000-0000-000093020000}"/>
    <cellStyle name="Style 937 4" xfId="656" xr:uid="{00000000-0005-0000-0000-000094020000}"/>
    <cellStyle name="Style 942" xfId="657" xr:uid="{00000000-0005-0000-0000-000095020000}"/>
    <cellStyle name="Style 942 2" xfId="658" xr:uid="{00000000-0005-0000-0000-000096020000}"/>
    <cellStyle name="Style 942 3" xfId="659" xr:uid="{00000000-0005-0000-0000-000097020000}"/>
    <cellStyle name="Style 942 4" xfId="660" xr:uid="{00000000-0005-0000-0000-000098020000}"/>
    <cellStyle name="Style 943" xfId="661" xr:uid="{00000000-0005-0000-0000-000099020000}"/>
    <cellStyle name="Style 943 2" xfId="662" xr:uid="{00000000-0005-0000-0000-00009A020000}"/>
    <cellStyle name="Style 943 3" xfId="663" xr:uid="{00000000-0005-0000-0000-00009B020000}"/>
    <cellStyle name="Style 943 4" xfId="664" xr:uid="{00000000-0005-0000-0000-00009C020000}"/>
    <cellStyle name="Style 944" xfId="665" xr:uid="{00000000-0005-0000-0000-00009D020000}"/>
    <cellStyle name="Style 944 2" xfId="666" xr:uid="{00000000-0005-0000-0000-00009E020000}"/>
    <cellStyle name="Style 944 3" xfId="667" xr:uid="{00000000-0005-0000-0000-00009F020000}"/>
    <cellStyle name="Style 944 4" xfId="668" xr:uid="{00000000-0005-0000-0000-0000A0020000}"/>
    <cellStyle name="Style 945" xfId="669" xr:uid="{00000000-0005-0000-0000-0000A1020000}"/>
    <cellStyle name="Style 945 2" xfId="670" xr:uid="{00000000-0005-0000-0000-0000A2020000}"/>
    <cellStyle name="Style 945 3" xfId="671" xr:uid="{00000000-0005-0000-0000-0000A3020000}"/>
    <cellStyle name="Style 945 4" xfId="672" xr:uid="{00000000-0005-0000-0000-0000A4020000}"/>
    <cellStyle name="Style 950" xfId="673" xr:uid="{00000000-0005-0000-0000-0000A5020000}"/>
    <cellStyle name="Style 950 2" xfId="674" xr:uid="{00000000-0005-0000-0000-0000A6020000}"/>
    <cellStyle name="Style 950 3" xfId="675" xr:uid="{00000000-0005-0000-0000-0000A7020000}"/>
    <cellStyle name="Style 950 4" xfId="676" xr:uid="{00000000-0005-0000-0000-0000A8020000}"/>
    <cellStyle name="Style 951" xfId="677" xr:uid="{00000000-0005-0000-0000-0000A9020000}"/>
    <cellStyle name="Style 951 2" xfId="678" xr:uid="{00000000-0005-0000-0000-0000AA020000}"/>
    <cellStyle name="Style 951 3" xfId="679" xr:uid="{00000000-0005-0000-0000-0000AB020000}"/>
    <cellStyle name="Style 951 4" xfId="680" xr:uid="{00000000-0005-0000-0000-0000AC020000}"/>
    <cellStyle name="Style 952" xfId="681" xr:uid="{00000000-0005-0000-0000-0000AD020000}"/>
    <cellStyle name="Style 952 2" xfId="682" xr:uid="{00000000-0005-0000-0000-0000AE020000}"/>
    <cellStyle name="Style 952 3" xfId="683" xr:uid="{00000000-0005-0000-0000-0000AF020000}"/>
    <cellStyle name="Style 952 4" xfId="684" xr:uid="{00000000-0005-0000-0000-0000B0020000}"/>
    <cellStyle name="Style 953" xfId="685" xr:uid="{00000000-0005-0000-0000-0000B1020000}"/>
    <cellStyle name="Style 953 2" xfId="686" xr:uid="{00000000-0005-0000-0000-0000B2020000}"/>
    <cellStyle name="Style 953 3" xfId="687" xr:uid="{00000000-0005-0000-0000-0000B3020000}"/>
    <cellStyle name="Style 953 4" xfId="688" xr:uid="{00000000-0005-0000-0000-0000B4020000}"/>
    <cellStyle name="Style 958" xfId="689" xr:uid="{00000000-0005-0000-0000-0000B5020000}"/>
    <cellStyle name="Style 958 2" xfId="690" xr:uid="{00000000-0005-0000-0000-0000B6020000}"/>
    <cellStyle name="Style 958 3" xfId="691" xr:uid="{00000000-0005-0000-0000-0000B7020000}"/>
    <cellStyle name="Style 958 4" xfId="692" xr:uid="{00000000-0005-0000-0000-0000B8020000}"/>
    <cellStyle name="Style 959" xfId="693" xr:uid="{00000000-0005-0000-0000-0000B9020000}"/>
    <cellStyle name="Style 959 2" xfId="694" xr:uid="{00000000-0005-0000-0000-0000BA020000}"/>
    <cellStyle name="Style 959 3" xfId="695" xr:uid="{00000000-0005-0000-0000-0000BB020000}"/>
    <cellStyle name="Style 959 4" xfId="696" xr:uid="{00000000-0005-0000-0000-0000BC020000}"/>
    <cellStyle name="Style 960" xfId="697" xr:uid="{00000000-0005-0000-0000-0000BD020000}"/>
    <cellStyle name="Style 960 2" xfId="698" xr:uid="{00000000-0005-0000-0000-0000BE020000}"/>
    <cellStyle name="Style 960 3" xfId="699" xr:uid="{00000000-0005-0000-0000-0000BF020000}"/>
    <cellStyle name="Style 960 4" xfId="700" xr:uid="{00000000-0005-0000-0000-0000C0020000}"/>
    <cellStyle name="Style 961" xfId="701" xr:uid="{00000000-0005-0000-0000-0000C1020000}"/>
    <cellStyle name="Style 961 2" xfId="702" xr:uid="{00000000-0005-0000-0000-0000C2020000}"/>
    <cellStyle name="Style 961 3" xfId="703" xr:uid="{00000000-0005-0000-0000-0000C3020000}"/>
    <cellStyle name="Style 961 4" xfId="704" xr:uid="{00000000-0005-0000-0000-0000C4020000}"/>
    <cellStyle name="Style 966" xfId="705" xr:uid="{00000000-0005-0000-0000-0000C5020000}"/>
    <cellStyle name="Style 966 2" xfId="706" xr:uid="{00000000-0005-0000-0000-0000C6020000}"/>
    <cellStyle name="Style 966 3" xfId="707" xr:uid="{00000000-0005-0000-0000-0000C7020000}"/>
    <cellStyle name="Style 966 4" xfId="708" xr:uid="{00000000-0005-0000-0000-0000C8020000}"/>
    <cellStyle name="Style 967" xfId="709" xr:uid="{00000000-0005-0000-0000-0000C9020000}"/>
    <cellStyle name="Style 967 2" xfId="710" xr:uid="{00000000-0005-0000-0000-0000CA020000}"/>
    <cellStyle name="Style 967 3" xfId="711" xr:uid="{00000000-0005-0000-0000-0000CB020000}"/>
    <cellStyle name="Style 967 4" xfId="712" xr:uid="{00000000-0005-0000-0000-0000CC020000}"/>
    <cellStyle name="Style 968" xfId="713" xr:uid="{00000000-0005-0000-0000-0000CD020000}"/>
    <cellStyle name="Style 968 2" xfId="714" xr:uid="{00000000-0005-0000-0000-0000CE020000}"/>
    <cellStyle name="Style 968 3" xfId="715" xr:uid="{00000000-0005-0000-0000-0000CF020000}"/>
    <cellStyle name="Style 968 4" xfId="716" xr:uid="{00000000-0005-0000-0000-0000D0020000}"/>
    <cellStyle name="Style 969" xfId="717" xr:uid="{00000000-0005-0000-0000-0000D1020000}"/>
    <cellStyle name="Style 969 2" xfId="718" xr:uid="{00000000-0005-0000-0000-0000D2020000}"/>
    <cellStyle name="Style 969 3" xfId="719" xr:uid="{00000000-0005-0000-0000-0000D3020000}"/>
    <cellStyle name="Style 969 4" xfId="720" xr:uid="{00000000-0005-0000-0000-0000D4020000}"/>
    <cellStyle name="Style 974" xfId="721" xr:uid="{00000000-0005-0000-0000-0000D5020000}"/>
    <cellStyle name="Style 974 2" xfId="722" xr:uid="{00000000-0005-0000-0000-0000D6020000}"/>
    <cellStyle name="Style 974 3" xfId="723" xr:uid="{00000000-0005-0000-0000-0000D7020000}"/>
    <cellStyle name="Style 974 4" xfId="724" xr:uid="{00000000-0005-0000-0000-0000D8020000}"/>
    <cellStyle name="Style 975" xfId="725" xr:uid="{00000000-0005-0000-0000-0000D9020000}"/>
    <cellStyle name="Style 975 2" xfId="726" xr:uid="{00000000-0005-0000-0000-0000DA020000}"/>
    <cellStyle name="Style 975 3" xfId="727" xr:uid="{00000000-0005-0000-0000-0000DB020000}"/>
    <cellStyle name="Style 975 4" xfId="728" xr:uid="{00000000-0005-0000-0000-0000DC020000}"/>
    <cellStyle name="Style 976" xfId="729" xr:uid="{00000000-0005-0000-0000-0000DD020000}"/>
    <cellStyle name="Style 976 2" xfId="730" xr:uid="{00000000-0005-0000-0000-0000DE020000}"/>
    <cellStyle name="Style 976 3" xfId="731" xr:uid="{00000000-0005-0000-0000-0000DF020000}"/>
    <cellStyle name="Style 976 4" xfId="732" xr:uid="{00000000-0005-0000-0000-0000E0020000}"/>
    <cellStyle name="Style 977" xfId="733" xr:uid="{00000000-0005-0000-0000-0000E1020000}"/>
    <cellStyle name="Style 977 2" xfId="734" xr:uid="{00000000-0005-0000-0000-0000E2020000}"/>
    <cellStyle name="Style 977 3" xfId="735" xr:uid="{00000000-0005-0000-0000-0000E3020000}"/>
    <cellStyle name="Style 977 4" xfId="736" xr:uid="{00000000-0005-0000-0000-0000E4020000}"/>
    <cellStyle name="Style 979" xfId="737" xr:uid="{00000000-0005-0000-0000-0000E5020000}"/>
    <cellStyle name="Style 979 2" xfId="738" xr:uid="{00000000-0005-0000-0000-0000E6020000}"/>
    <cellStyle name="Style 981" xfId="739" xr:uid="{00000000-0005-0000-0000-0000E7020000}"/>
    <cellStyle name="Style 981 2" xfId="740" xr:uid="{00000000-0005-0000-0000-0000E8020000}"/>
    <cellStyle name="Style 981 3" xfId="741" xr:uid="{00000000-0005-0000-0000-0000E9020000}"/>
    <cellStyle name="Style 981 4" xfId="742" xr:uid="{00000000-0005-0000-0000-0000EA020000}"/>
    <cellStyle name="Style 982" xfId="743" xr:uid="{00000000-0005-0000-0000-0000EB020000}"/>
    <cellStyle name="Style 982 2" xfId="744" xr:uid="{00000000-0005-0000-0000-0000EC020000}"/>
    <cellStyle name="Style 982 3" xfId="745" xr:uid="{00000000-0005-0000-0000-0000ED020000}"/>
    <cellStyle name="Style 982 4" xfId="746" xr:uid="{00000000-0005-0000-0000-0000EE020000}"/>
    <cellStyle name="Style 983" xfId="747" xr:uid="{00000000-0005-0000-0000-0000EF020000}"/>
    <cellStyle name="Style 983 2" xfId="748" xr:uid="{00000000-0005-0000-0000-0000F0020000}"/>
    <cellStyle name="Style 983 3" xfId="749" xr:uid="{00000000-0005-0000-0000-0000F1020000}"/>
    <cellStyle name="Style 983 4" xfId="750" xr:uid="{00000000-0005-0000-0000-0000F2020000}"/>
    <cellStyle name="Style 984" xfId="751" xr:uid="{00000000-0005-0000-0000-0000F3020000}"/>
    <cellStyle name="Style 984 2" xfId="752" xr:uid="{00000000-0005-0000-0000-0000F4020000}"/>
    <cellStyle name="Style 984 3" xfId="753" xr:uid="{00000000-0005-0000-0000-0000F5020000}"/>
    <cellStyle name="Style 984 4" xfId="754" xr:uid="{00000000-0005-0000-0000-0000F6020000}"/>
    <cellStyle name="Style 985" xfId="755" xr:uid="{00000000-0005-0000-0000-0000F7020000}"/>
    <cellStyle name="Style 985 2" xfId="756" xr:uid="{00000000-0005-0000-0000-0000F8020000}"/>
    <cellStyle name="Style 985 3" xfId="757" xr:uid="{00000000-0005-0000-0000-0000F9020000}"/>
    <cellStyle name="Style 985 4" xfId="758" xr:uid="{00000000-0005-0000-0000-0000FA020000}"/>
    <cellStyle name="Style 986" xfId="759" xr:uid="{00000000-0005-0000-0000-0000FB020000}"/>
    <cellStyle name="Style 986 2" xfId="760" xr:uid="{00000000-0005-0000-0000-0000FC020000}"/>
    <cellStyle name="Style 986 3" xfId="761" xr:uid="{00000000-0005-0000-0000-0000FD020000}"/>
    <cellStyle name="Style 986 4" xfId="762" xr:uid="{00000000-0005-0000-0000-0000FE020000}"/>
    <cellStyle name="Style 987" xfId="763" xr:uid="{00000000-0005-0000-0000-0000FF020000}"/>
    <cellStyle name="Style 987 2" xfId="764" xr:uid="{00000000-0005-0000-0000-000000030000}"/>
    <cellStyle name="Style 987 3" xfId="765" xr:uid="{00000000-0005-0000-0000-000001030000}"/>
    <cellStyle name="Style 987 4" xfId="766" xr:uid="{00000000-0005-0000-0000-000002030000}"/>
    <cellStyle name="Style 988" xfId="767" xr:uid="{00000000-0005-0000-0000-000003030000}"/>
    <cellStyle name="Style 988 2" xfId="768" xr:uid="{00000000-0005-0000-0000-000004030000}"/>
    <cellStyle name="Style 988 3" xfId="769" xr:uid="{00000000-0005-0000-0000-000005030000}"/>
    <cellStyle name="Style 988 4" xfId="770" xr:uid="{00000000-0005-0000-0000-000006030000}"/>
    <cellStyle name="Style 989" xfId="771" xr:uid="{00000000-0005-0000-0000-000007030000}"/>
    <cellStyle name="Style 989 2" xfId="772" xr:uid="{00000000-0005-0000-0000-000008030000}"/>
    <cellStyle name="Style 989 3" xfId="773" xr:uid="{00000000-0005-0000-0000-000009030000}"/>
    <cellStyle name="Style 989 4" xfId="774" xr:uid="{00000000-0005-0000-0000-00000A030000}"/>
    <cellStyle name="Style 991" xfId="775" xr:uid="{00000000-0005-0000-0000-00000B030000}"/>
    <cellStyle name="Style 991 2" xfId="776" xr:uid="{00000000-0005-0000-0000-00000C030000}"/>
    <cellStyle name="Title" xfId="777" builtinId="15" customBuiltin="1"/>
    <cellStyle name="Title 2" xfId="778" xr:uid="{00000000-0005-0000-0000-00000E030000}"/>
    <cellStyle name="Total" xfId="779" builtinId="25" customBuiltin="1"/>
    <cellStyle name="Total 2" xfId="780" xr:uid="{00000000-0005-0000-0000-000010030000}"/>
    <cellStyle name="Warning Text" xfId="781" builtinId="11" customBuiltin="1"/>
    <cellStyle name="Warning Text 2" xfId="782" xr:uid="{00000000-0005-0000-0000-00001203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E5000"/>
      <rgbColor rgb="0000FF00"/>
      <rgbColor rgb="00009CDE"/>
      <rgbColor rgb="00FEDB00"/>
      <rgbColor rgb="00FF00FF"/>
      <rgbColor rgb="0000FFFF"/>
      <rgbColor rgb="00AA6520"/>
      <rgbColor rgb="00008000"/>
      <rgbColor rgb="00000080"/>
      <rgbColor rgb="00808000"/>
      <rgbColor rgb="00800080"/>
      <rgbColor rgb="00008080"/>
      <rgbColor rgb="00EAEAEA"/>
      <rgbColor rgb="00808080"/>
      <rgbColor rgb="009999FF"/>
      <rgbColor rgb="00BB793C"/>
      <rgbColor rgb="00620C0B"/>
      <rgbColor rgb="00590001"/>
      <rgbColor rgb="00404549"/>
      <rgbColor rgb="00CD9B7A"/>
      <rgbColor rgb="00990033"/>
      <rgbColor rgb="00EAEAEA"/>
      <rgbColor rgb="00000080"/>
      <rgbColor rgb="00A0A0A0"/>
      <rgbColor rgb="00CC9900"/>
      <rgbColor rgb="00008C99"/>
      <rgbColor rgb="00579A32"/>
      <rgbColor rgb="00CC6633"/>
      <rgbColor rgb="003366FF"/>
      <rgbColor rgb="00666666"/>
      <rgbColor rgb="0000CCFF"/>
      <rgbColor rgb="00CCFFFF"/>
      <rgbColor rgb="00CCFFCC"/>
      <rgbColor rgb="00FFFF99"/>
      <rgbColor rgb="0099CCFF"/>
      <rgbColor rgb="00FE5000"/>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8000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800" b="1" i="0" u="none" strike="noStrike" baseline="0">
                <a:solidFill>
                  <a:sysClr val="windowText" lastClr="000000"/>
                </a:solidFill>
                <a:latin typeface="Arial"/>
              </a:defRPr>
            </a:pPr>
            <a:r>
              <a:rPr lang="en-US" sz="1800" b="1" i="0" u="none" strike="noStrike" baseline="0">
                <a:latin typeface="Arial" charset="0"/>
              </a:rPr>
              <a:t>Monthly Indexes</a:t>
            </a:r>
          </a:p>
        </c:rich>
      </c:tx>
      <c:overlay val="0"/>
    </c:title>
    <c:autoTitleDeleted val="0"/>
    <c:plotArea>
      <c:layout/>
      <c:lineChart>
        <c:grouping val="standard"/>
        <c:varyColors val="1"/>
        <c:ser>
          <c:idx val="0"/>
          <c:order val="0"/>
          <c:tx>
            <c:v>Occupancy Index (MPI)</c:v>
          </c:tx>
          <c:spPr>
            <a:ln w="38100">
              <a:solidFill>
                <a:srgbClr val="009CDE"/>
              </a:solidFill>
              <a:prstDash val="solid"/>
            </a:ln>
          </c:spPr>
          <c:marker>
            <c:symbol val="circle"/>
            <c:size val="6"/>
            <c:spPr>
              <a:solidFill>
                <a:srgbClr val="009CDE"/>
              </a:solidFill>
              <a:ln w="9525">
                <a:solidFill>
                  <a:srgbClr val="009CDE"/>
                </a:solidFill>
                <a:prstDash val="solid"/>
              </a:ln>
            </c:spPr>
          </c:marker>
          <c:cat>
            <c:strRef>
              <c:f>Comp!$C$20:$T$20</c:f>
              <c:strCache>
                <c:ptCount val="18"/>
                <c:pt idx="0">
                  <c:v>Oct</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strCache>
            </c:strRef>
          </c:cat>
          <c:val>
            <c:numRef>
              <c:f>Comp!$C$23:$T$23</c:f>
              <c:numCache>
                <c:formatCode>0.0</c:formatCode>
                <c:ptCount val="18"/>
                <c:pt idx="1">
                  <c:v>26.596691158078873</c:v>
                </c:pt>
                <c:pt idx="2">
                  <c:v>70.516385844333456</c:v>
                </c:pt>
                <c:pt idx="3">
                  <c:v>73.340076876441358</c:v>
                </c:pt>
                <c:pt idx="4">
                  <c:v>105.35062350347165</c:v>
                </c:pt>
                <c:pt idx="5">
                  <c:v>107.69447258805614</c:v>
                </c:pt>
                <c:pt idx="6">
                  <c:v>108.19391496131507</c:v>
                </c:pt>
                <c:pt idx="7">
                  <c:v>111.45712606029635</c:v>
                </c:pt>
                <c:pt idx="8">
                  <c:v>116.28650034390897</c:v>
                </c:pt>
                <c:pt idx="9">
                  <c:v>113.87010621615414</c:v>
                </c:pt>
                <c:pt idx="10">
                  <c:v>121.02804259350137</c:v>
                </c:pt>
                <c:pt idx="11">
                  <c:v>119.07125484956823</c:v>
                </c:pt>
                <c:pt idx="12">
                  <c:v>107.62622036255515</c:v>
                </c:pt>
                <c:pt idx="13">
                  <c:v>118.57536995236974</c:v>
                </c:pt>
                <c:pt idx="14">
                  <c:v>104.93444941331383</c:v>
                </c:pt>
                <c:pt idx="15">
                  <c:v>117.09845389720734</c:v>
                </c:pt>
                <c:pt idx="16">
                  <c:v>132.59434836465314</c:v>
                </c:pt>
                <c:pt idx="17">
                  <c:v>117.70496057641188</c:v>
                </c:pt>
              </c:numCache>
            </c:numRef>
          </c:val>
          <c:smooth val="0"/>
          <c:extLst>
            <c:ext xmlns:c16="http://schemas.microsoft.com/office/drawing/2014/chart" uri="{C3380CC4-5D6E-409C-BE32-E72D297353CC}">
              <c16:uniqueId val="{00000000-4AD7-4751-9784-BF5B86E7BB7C}"/>
            </c:ext>
          </c:extLst>
        </c:ser>
        <c:ser>
          <c:idx val="1"/>
          <c:order val="1"/>
          <c:tx>
            <c:v>ADR Index (ARI)</c:v>
          </c:tx>
          <c:spPr>
            <a:ln w="38100">
              <a:solidFill>
                <a:srgbClr val="D22630"/>
              </a:solidFill>
              <a:prstDash val="solid"/>
            </a:ln>
          </c:spPr>
          <c:marker>
            <c:symbol val="diamond"/>
            <c:size val="6"/>
            <c:spPr>
              <a:solidFill>
                <a:srgbClr val="D22630"/>
              </a:solidFill>
              <a:ln w="9525">
                <a:solidFill>
                  <a:srgbClr val="D22630"/>
                </a:solidFill>
                <a:prstDash val="solid"/>
              </a:ln>
            </c:spPr>
          </c:marker>
          <c:cat>
            <c:strRef>
              <c:f>Comp!$C$20:$T$20</c:f>
              <c:strCache>
                <c:ptCount val="18"/>
                <c:pt idx="0">
                  <c:v>Oct</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strCache>
            </c:strRef>
          </c:cat>
          <c:val>
            <c:numRef>
              <c:f>Comp!$C$35:$T$35</c:f>
              <c:numCache>
                <c:formatCode>0.0</c:formatCode>
                <c:ptCount val="18"/>
                <c:pt idx="1">
                  <c:v>104.41234831277384</c:v>
                </c:pt>
                <c:pt idx="2">
                  <c:v>116.59778585469735</c:v>
                </c:pt>
                <c:pt idx="3">
                  <c:v>119.47390463671634</c:v>
                </c:pt>
                <c:pt idx="4">
                  <c:v>117.73535793626637</c:v>
                </c:pt>
                <c:pt idx="5">
                  <c:v>121.33917251491853</c:v>
                </c:pt>
                <c:pt idx="6">
                  <c:v>129.39872445896142</c:v>
                </c:pt>
                <c:pt idx="7">
                  <c:v>133.65632384975768</c:v>
                </c:pt>
                <c:pt idx="8">
                  <c:v>124.86789481505298</c:v>
                </c:pt>
                <c:pt idx="9">
                  <c:v>119.59507531798349</c:v>
                </c:pt>
                <c:pt idx="10">
                  <c:v>129.82810590469757</c:v>
                </c:pt>
                <c:pt idx="11">
                  <c:v>129.19879963658053</c:v>
                </c:pt>
                <c:pt idx="12">
                  <c:v>132.09566475868203</c:v>
                </c:pt>
                <c:pt idx="13">
                  <c:v>131.7412494004322</c:v>
                </c:pt>
                <c:pt idx="14">
                  <c:v>129.06983104221558</c:v>
                </c:pt>
                <c:pt idx="15">
                  <c:v>142.1128761776489</c:v>
                </c:pt>
                <c:pt idx="16">
                  <c:v>133.96326956544289</c:v>
                </c:pt>
                <c:pt idx="17">
                  <c:v>126.64541367012228</c:v>
                </c:pt>
              </c:numCache>
            </c:numRef>
          </c:val>
          <c:smooth val="0"/>
          <c:extLst>
            <c:ext xmlns:c16="http://schemas.microsoft.com/office/drawing/2014/chart" uri="{C3380CC4-5D6E-409C-BE32-E72D297353CC}">
              <c16:uniqueId val="{00000001-4AD7-4751-9784-BF5B86E7BB7C}"/>
            </c:ext>
          </c:extLst>
        </c:ser>
        <c:ser>
          <c:idx val="2"/>
          <c:order val="2"/>
          <c:tx>
            <c:v>RevPAR Index (RGI)</c:v>
          </c:tx>
          <c:spPr>
            <a:ln w="38100">
              <a:solidFill>
                <a:srgbClr val="84BD00"/>
              </a:solidFill>
              <a:prstDash val="lgDash"/>
            </a:ln>
          </c:spPr>
          <c:marker>
            <c:symbol val="square"/>
            <c:size val="6"/>
            <c:spPr>
              <a:solidFill>
                <a:srgbClr val="84BD00"/>
              </a:solidFill>
              <a:ln w="9525">
                <a:solidFill>
                  <a:srgbClr val="84BD00"/>
                </a:solidFill>
                <a:prstDash val="solid"/>
              </a:ln>
            </c:spPr>
          </c:marker>
          <c:cat>
            <c:strRef>
              <c:f>Comp!$C$20:$T$20</c:f>
              <c:strCache>
                <c:ptCount val="18"/>
                <c:pt idx="0">
                  <c:v>Oct</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strCache>
            </c:strRef>
          </c:cat>
          <c:val>
            <c:numRef>
              <c:f>Comp!$C$47:$T$47</c:f>
              <c:numCache>
                <c:formatCode>0.0</c:formatCode>
                <c:ptCount val="18"/>
                <c:pt idx="1">
                  <c:v>27.770229811675787</c:v>
                </c:pt>
                <c:pt idx="2">
                  <c:v>82.220544559307754</c:v>
                </c:pt>
                <c:pt idx="3">
                  <c:v>87.6222535077369</c:v>
                </c:pt>
                <c:pt idx="4">
                  <c:v>124.03493366990281</c:v>
                </c:pt>
                <c:pt idx="5">
                  <c:v>130.67558188274637</c:v>
                </c:pt>
                <c:pt idx="6">
                  <c:v>140.00154590230599</c:v>
                </c:pt>
                <c:pt idx="7">
                  <c:v>148.96949736074529</c:v>
                </c:pt>
                <c:pt idx="8">
                  <c:v>145.20450493351424</c:v>
                </c:pt>
                <c:pt idx="9">
                  <c:v>136.1830392939608</c:v>
                </c:pt>
                <c:pt idx="10">
                  <c:v>157.12841531262393</c:v>
                </c:pt>
                <c:pt idx="11">
                  <c:v>153.83863197770933</c:v>
                </c:pt>
                <c:pt idx="12">
                  <c:v>142.16957124266895</c:v>
                </c:pt>
                <c:pt idx="13">
                  <c:v>156.21267385639896</c:v>
                </c:pt>
                <c:pt idx="14">
                  <c:v>135.43871656285734</c:v>
                </c:pt>
                <c:pt idx="15">
                  <c:v>166.41198079291777</c:v>
                </c:pt>
                <c:pt idx="16">
                  <c:v>177.62772432834871</c:v>
                </c:pt>
                <c:pt idx="17">
                  <c:v>149.06793423232216</c:v>
                </c:pt>
              </c:numCache>
            </c:numRef>
          </c:val>
          <c:smooth val="0"/>
          <c:extLst>
            <c:ext xmlns:c16="http://schemas.microsoft.com/office/drawing/2014/chart" uri="{C3380CC4-5D6E-409C-BE32-E72D297353CC}">
              <c16:uniqueId val="{00000002-4AD7-4751-9784-BF5B86E7BB7C}"/>
            </c:ext>
          </c:extLst>
        </c:ser>
        <c:ser>
          <c:idx val="3"/>
          <c:order val="3"/>
          <c:tx>
            <c:v>100 %</c:v>
          </c:tx>
          <c:spPr>
            <a:ln w="25400">
              <a:solidFill>
                <a:srgbClr val="000000"/>
              </a:solidFill>
              <a:prstDash val="lgDash"/>
            </a:ln>
          </c:spPr>
          <c:marker>
            <c:symbol val="none"/>
          </c:marker>
          <c:cat>
            <c:strRef>
              <c:f>Comp!$C$20:$T$20</c:f>
              <c:strCache>
                <c:ptCount val="18"/>
                <c:pt idx="0">
                  <c:v>Oct</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strCache>
            </c:strRef>
          </c:cat>
          <c:val>
            <c:numRef>
              <c:f>Comp!$C$60:$T$60</c:f>
              <c:numCache>
                <c:formatCode>General</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numCache>
            </c:numRef>
          </c:val>
          <c:smooth val="0"/>
          <c:extLst>
            <c:ext xmlns:c16="http://schemas.microsoft.com/office/drawing/2014/chart" uri="{C3380CC4-5D6E-409C-BE32-E72D297353CC}">
              <c16:uniqueId val="{00000003-4AD7-4751-9784-BF5B86E7BB7C}"/>
            </c:ext>
          </c:extLst>
        </c:ser>
        <c:dLbls>
          <c:showLegendKey val="0"/>
          <c:showVal val="0"/>
          <c:showCatName val="0"/>
          <c:showSerName val="0"/>
          <c:showPercent val="0"/>
          <c:showBubbleSize val="0"/>
        </c:dLbls>
        <c:marker val="1"/>
        <c:smooth val="0"/>
        <c:axId val="1"/>
        <c:axId val="4"/>
      </c:lineChart>
      <c:catAx>
        <c:axId val="1"/>
        <c:scaling>
          <c:orientation val="minMax"/>
        </c:scaling>
        <c:delete val="0"/>
        <c:axPos val="b"/>
        <c:numFmt formatCode="General" sourceLinked="1"/>
        <c:majorTickMark val="none"/>
        <c:minorTickMark val="none"/>
        <c:tickLblPos val="nextTo"/>
        <c:spPr>
          <a:ln w="9525">
            <a:solidFill>
              <a:srgbClr val="A0A0A0"/>
            </a:solidFill>
            <a:prstDash val="solid"/>
          </a:ln>
        </c:spPr>
        <c:txPr>
          <a:bodyPr/>
          <a:lstStyle/>
          <a:p>
            <a:pPr>
              <a:defRPr sz="1200" b="0" i="0" u="none" strike="noStrike" baseline="0">
                <a:solidFill>
                  <a:sysClr val="windowText" lastClr="000000"/>
                </a:solidFill>
                <a:latin typeface="Arial"/>
              </a:defRPr>
            </a:pPr>
            <a:endParaRPr lang="en-US"/>
          </a:p>
        </c:txPr>
        <c:crossAx val="4"/>
        <c:crosses val="autoZero"/>
        <c:auto val="1"/>
        <c:lblAlgn val="ctr"/>
        <c:lblOffset val="100"/>
        <c:noMultiLvlLbl val="1"/>
      </c:catAx>
      <c:valAx>
        <c:axId val="4"/>
        <c:scaling>
          <c:orientation val="minMax"/>
          <c:max val="183"/>
          <c:min val="0"/>
        </c:scaling>
        <c:delete val="0"/>
        <c:axPos val="l"/>
        <c:majorGridlines>
          <c:spPr>
            <a:ln w="9525">
              <a:solidFill>
                <a:srgbClr val="A0A0A0"/>
              </a:solidFill>
              <a:prstDash val="sysDash"/>
            </a:ln>
          </c:spPr>
        </c:majorGridlines>
        <c:numFmt formatCode="General" sourceLinked="0"/>
        <c:majorTickMark val="out"/>
        <c:minorTickMark val="none"/>
        <c:tickLblPos val="nextTo"/>
        <c:spPr>
          <a:ln w="9525">
            <a:solidFill>
              <a:srgbClr val="A0A0A0"/>
            </a:solidFill>
            <a:prstDash val="solid"/>
          </a:ln>
        </c:spPr>
        <c:txPr>
          <a:bodyPr/>
          <a:lstStyle/>
          <a:p>
            <a:pPr>
              <a:defRPr sz="1200" b="0" i="0" u="none" strike="noStrike" baseline="0">
                <a:solidFill>
                  <a:sysClr val="windowText" lastClr="000000"/>
                </a:solidFill>
                <a:latin typeface="Arial"/>
              </a:defRPr>
            </a:pPr>
            <a:endParaRPr lang="en-US"/>
          </a:p>
        </c:txPr>
        <c:crossAx val="1"/>
        <c:crosses val="autoZero"/>
        <c:crossBetween val="between"/>
      </c:valAx>
      <c:spPr>
        <a:solidFill>
          <a:srgbClr val="FFFFFF"/>
        </a:solidFill>
        <a:ln w="9525">
          <a:noFill/>
        </a:ln>
      </c:spPr>
    </c:plotArea>
    <c:legend>
      <c:legendPos val="b"/>
      <c:legendEntry>
        <c:idx val="0"/>
        <c:txPr>
          <a:bodyPr/>
          <a:lstStyle/>
          <a:p>
            <a:pPr>
              <a:defRPr sz="1200" b="0" i="0" u="none" strike="noStrike" baseline="0">
                <a:solidFill>
                  <a:sysClr val="windowText" lastClr="000000"/>
                </a:solidFill>
                <a:latin typeface="Arial"/>
              </a:defRPr>
            </a:pPr>
            <a:endParaRPr lang="en-US"/>
          </a:p>
        </c:txPr>
      </c:legendEntry>
      <c:legendEntry>
        <c:idx val="1"/>
        <c:txPr>
          <a:bodyPr/>
          <a:lstStyle/>
          <a:p>
            <a:pPr>
              <a:defRPr sz="1200" b="0" i="0" u="none" strike="noStrike" baseline="0">
                <a:solidFill>
                  <a:sysClr val="windowText" lastClr="000000"/>
                </a:solidFill>
                <a:latin typeface="Arial"/>
              </a:defRPr>
            </a:pPr>
            <a:endParaRPr lang="en-US"/>
          </a:p>
        </c:txPr>
      </c:legendEntry>
      <c:legendEntry>
        <c:idx val="2"/>
        <c:txPr>
          <a:bodyPr/>
          <a:lstStyle/>
          <a:p>
            <a:pPr>
              <a:defRPr sz="1200" b="0" i="0" u="none" strike="noStrike" baseline="0">
                <a:solidFill>
                  <a:sysClr val="windowText" lastClr="000000"/>
                </a:solidFill>
                <a:latin typeface="Arial"/>
              </a:defRPr>
            </a:pPr>
            <a:endParaRPr lang="en-US"/>
          </a:p>
        </c:txPr>
      </c:legendEntry>
      <c:legendEntry>
        <c:idx val="3"/>
        <c:txPr>
          <a:bodyPr/>
          <a:lstStyle/>
          <a:p>
            <a:pPr>
              <a:defRPr sz="1200" b="0" i="0" u="none" strike="noStrike" baseline="0">
                <a:solidFill>
                  <a:sysClr val="windowText" lastClr="000000"/>
                </a:solidFill>
                <a:latin typeface="Arial"/>
              </a:defRPr>
            </a:pPr>
            <a:endParaRPr lang="en-US"/>
          </a:p>
        </c:txPr>
      </c:legendEntry>
      <c:overlay val="0"/>
      <c:spPr>
        <a:ln w="9525">
          <a:noFill/>
        </a:ln>
      </c:spPr>
      <c:txPr>
        <a:bodyPr/>
        <a:lstStyle/>
        <a:p>
          <a:pPr>
            <a:defRPr sz="1200" b="0" i="0" u="none" strike="noStrike" baseline="0">
              <a:solidFill>
                <a:sysClr val="windowText" lastClr="000000"/>
              </a:solidFill>
              <a:latin typeface="Arial"/>
            </a:defRPr>
          </a:pPr>
          <a:endParaRPr lang="en-US"/>
        </a:p>
      </c:txPr>
    </c:legend>
    <c:plotVisOnly val="1"/>
    <c:dispBlanksAs val="gap"/>
    <c:showDLblsOverMax val="1"/>
  </c:chart>
  <c:spPr>
    <a:ln w="9525">
      <a:solidFill>
        <a:srgbClr val="FFFFFF"/>
      </a:solidFill>
      <a:prstDash val="solid"/>
    </a:ln>
  </c:spPr>
  <c:txPr>
    <a:bodyPr/>
    <a:lstStyle/>
    <a:p>
      <a:pPr>
        <a:defRPr sz="1000" b="0" i="0" u="none" strike="noStrike" baseline="0">
          <a:solidFill>
            <a:sysClr val="windowText" lastClr="000000"/>
          </a:solidFill>
          <a:latin typeface="+mn-lt"/>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800" b="1" i="0" u="none" strike="noStrike" baseline="0">
                <a:solidFill>
                  <a:sysClr val="windowText" lastClr="000000"/>
                </a:solidFill>
                <a:latin typeface="Arial"/>
              </a:defRPr>
            </a:pPr>
            <a:r>
              <a:rPr lang="en-US" sz="1800" b="1" i="0" u="none" strike="noStrike" baseline="0">
                <a:latin typeface="Arial" charset="0"/>
              </a:rPr>
              <a:t>RevPAR Percent Change</a:t>
            </a:r>
          </a:p>
        </c:rich>
      </c:tx>
      <c:overlay val="0"/>
    </c:title>
    <c:autoTitleDeleted val="0"/>
    <c:plotArea>
      <c:layout/>
      <c:barChart>
        <c:barDir val="col"/>
        <c:grouping val="clustered"/>
        <c:varyColors val="1"/>
        <c:ser>
          <c:idx val="0"/>
          <c:order val="0"/>
          <c:tx>
            <c:v>My Property</c:v>
          </c:tx>
          <c:spPr>
            <a:solidFill>
              <a:srgbClr val="00BFB3"/>
            </a:solidFill>
            <a:ln w="28575">
              <a:noFill/>
            </a:ln>
          </c:spPr>
          <c:invertIfNegative val="0"/>
          <c:cat>
            <c:strRef>
              <c:f>Comp!$B$67:$B$69</c:f>
              <c:strCache>
                <c:ptCount val="3"/>
                <c:pt idx="0">
                  <c:v>Year to Date</c:v>
                </c:pt>
                <c:pt idx="1">
                  <c:v>Running 3 Month</c:v>
                </c:pt>
                <c:pt idx="2">
                  <c:v>Running 12 Month</c:v>
                </c:pt>
              </c:strCache>
            </c:strRef>
          </c:cat>
          <c:val>
            <c:numRef>
              <c:f>(Comp!$X$50,Comp!$AB$50,Comp!$AF$50)</c:f>
              <c:numCache>
                <c:formatCode>0.0</c:formatCode>
                <c:ptCount val="3"/>
                <c:pt idx="0">
                  <c:v>50.560912152392483</c:v>
                </c:pt>
                <c:pt idx="1">
                  <c:v>50.560912152392483</c:v>
                </c:pt>
                <c:pt idx="2">
                  <c:v>91.546453719735936</c:v>
                </c:pt>
              </c:numCache>
            </c:numRef>
          </c:val>
          <c:extLst>
            <c:ext xmlns:c16="http://schemas.microsoft.com/office/drawing/2014/chart" uri="{C3380CC4-5D6E-409C-BE32-E72D297353CC}">
              <c16:uniqueId val="{00000000-90C7-4AA4-9857-5A63730A25F2}"/>
            </c:ext>
          </c:extLst>
        </c:ser>
        <c:ser>
          <c:idx val="1"/>
          <c:order val="1"/>
          <c:tx>
            <c:v>Competitive Set</c:v>
          </c:tx>
          <c:spPr>
            <a:solidFill>
              <a:srgbClr val="FEDB00"/>
            </a:solidFill>
            <a:ln w="28575">
              <a:noFill/>
            </a:ln>
          </c:spPr>
          <c:invertIfNegative val="0"/>
          <c:cat>
            <c:strRef>
              <c:f>Comp!$B$67:$B$69</c:f>
              <c:strCache>
                <c:ptCount val="3"/>
                <c:pt idx="0">
                  <c:v>Year to Date</c:v>
                </c:pt>
                <c:pt idx="1">
                  <c:v>Running 3 Month</c:v>
                </c:pt>
                <c:pt idx="2">
                  <c:v>Running 12 Month</c:v>
                </c:pt>
              </c:strCache>
            </c:strRef>
          </c:cat>
          <c:val>
            <c:numRef>
              <c:f>(Comp!$X$51,Comp!$AB$51,Comp!$AF$51)</c:f>
              <c:numCache>
                <c:formatCode>0.0</c:formatCode>
                <c:ptCount val="3"/>
                <c:pt idx="0">
                  <c:v>10.457463284563294</c:v>
                </c:pt>
                <c:pt idx="1">
                  <c:v>10.457463284563294</c:v>
                </c:pt>
                <c:pt idx="2">
                  <c:v>13.573190082768654</c:v>
                </c:pt>
              </c:numCache>
            </c:numRef>
          </c:val>
          <c:extLst>
            <c:ext xmlns:c16="http://schemas.microsoft.com/office/drawing/2014/chart" uri="{C3380CC4-5D6E-409C-BE32-E72D297353CC}">
              <c16:uniqueId val="{00000001-90C7-4AA4-9857-5A63730A25F2}"/>
            </c:ext>
          </c:extLst>
        </c:ser>
        <c:dLbls>
          <c:showLegendKey val="0"/>
          <c:showVal val="0"/>
          <c:showCatName val="0"/>
          <c:showSerName val="0"/>
          <c:showPercent val="0"/>
          <c:showBubbleSize val="0"/>
        </c:dLbls>
        <c:gapWidth val="150"/>
        <c:axId val="1"/>
        <c:axId val="4"/>
      </c:barChart>
      <c:catAx>
        <c:axId val="1"/>
        <c:scaling>
          <c:orientation val="minMax"/>
        </c:scaling>
        <c:delete val="0"/>
        <c:axPos val="b"/>
        <c:numFmt formatCode="General" sourceLinked="1"/>
        <c:majorTickMark val="none"/>
        <c:minorTickMark val="none"/>
        <c:tickLblPos val="low"/>
        <c:spPr>
          <a:ln w="9525">
            <a:solidFill>
              <a:srgbClr val="A0A0A0"/>
            </a:solidFill>
            <a:prstDash val="solid"/>
          </a:ln>
        </c:spPr>
        <c:txPr>
          <a:bodyPr/>
          <a:lstStyle/>
          <a:p>
            <a:pPr>
              <a:defRPr sz="1000" b="0" i="0" u="none" strike="noStrike" baseline="0">
                <a:solidFill>
                  <a:sysClr val="windowText" lastClr="000000"/>
                </a:solidFill>
                <a:latin typeface="Arial"/>
              </a:defRPr>
            </a:pPr>
            <a:endParaRPr lang="en-US"/>
          </a:p>
        </c:txPr>
        <c:crossAx val="4"/>
        <c:crosses val="autoZero"/>
        <c:auto val="1"/>
        <c:lblAlgn val="ctr"/>
        <c:lblOffset val="100"/>
        <c:noMultiLvlLbl val="1"/>
      </c:catAx>
      <c:valAx>
        <c:axId val="4"/>
        <c:scaling>
          <c:orientation val="minMax"/>
          <c:max val="97"/>
          <c:min val="5"/>
        </c:scaling>
        <c:delete val="0"/>
        <c:axPos val="l"/>
        <c:majorGridlines>
          <c:spPr>
            <a:ln w="9525">
              <a:solidFill>
                <a:srgbClr val="A0A0A0"/>
              </a:solidFill>
              <a:prstDash val="sysDash"/>
            </a:ln>
          </c:spPr>
        </c:majorGridlines>
        <c:numFmt formatCode="General" sourceLinked="0"/>
        <c:majorTickMark val="out"/>
        <c:minorTickMark val="none"/>
        <c:tickLblPos val="nextTo"/>
        <c:spPr>
          <a:ln w="9525">
            <a:solidFill>
              <a:srgbClr val="A0A0A0"/>
            </a:solidFill>
            <a:prstDash val="solid"/>
          </a:ln>
        </c:spPr>
        <c:txPr>
          <a:bodyPr/>
          <a:lstStyle/>
          <a:p>
            <a:pPr>
              <a:defRPr sz="1200" b="0" i="0" u="none" strike="noStrike" baseline="0">
                <a:solidFill>
                  <a:sysClr val="windowText" lastClr="000000"/>
                </a:solidFill>
                <a:latin typeface="Arial"/>
              </a:defRPr>
            </a:pPr>
            <a:endParaRPr lang="en-US"/>
          </a:p>
        </c:txPr>
        <c:crossAx val="1"/>
        <c:crosses val="autoZero"/>
        <c:crossBetween val="between"/>
      </c:valAx>
      <c:spPr>
        <a:solidFill>
          <a:srgbClr val="FFFFFF"/>
        </a:solidFill>
        <a:ln w="9525">
          <a:noFill/>
        </a:ln>
      </c:spPr>
    </c:plotArea>
    <c:legend>
      <c:legendPos val="b"/>
      <c:legendEntry>
        <c:idx val="0"/>
        <c:txPr>
          <a:bodyPr/>
          <a:lstStyle/>
          <a:p>
            <a:pPr>
              <a:defRPr sz="1000" b="0" i="0" u="none" strike="noStrike" baseline="0">
                <a:solidFill>
                  <a:sysClr val="windowText" lastClr="000000"/>
                </a:solidFill>
                <a:latin typeface="Arial"/>
              </a:defRPr>
            </a:pPr>
            <a:endParaRPr lang="en-US"/>
          </a:p>
        </c:txPr>
      </c:legendEntry>
      <c:legendEntry>
        <c:idx val="1"/>
        <c:txPr>
          <a:bodyPr/>
          <a:lstStyle/>
          <a:p>
            <a:pPr>
              <a:defRPr sz="1000" b="0" i="0" u="none" strike="noStrike" baseline="0">
                <a:solidFill>
                  <a:sysClr val="windowText" lastClr="000000"/>
                </a:solidFill>
                <a:latin typeface="Arial"/>
              </a:defRPr>
            </a:pPr>
            <a:endParaRPr lang="en-US"/>
          </a:p>
        </c:txPr>
      </c:legendEntry>
      <c:overlay val="0"/>
      <c:spPr>
        <a:ln w="9525">
          <a:noFill/>
        </a:ln>
      </c:spPr>
      <c:txPr>
        <a:bodyPr/>
        <a:lstStyle/>
        <a:p>
          <a:pPr>
            <a:defRPr sz="1000" b="0" i="0" u="none" strike="noStrike" baseline="0">
              <a:solidFill>
                <a:sysClr val="windowText" lastClr="000000"/>
              </a:solidFill>
              <a:latin typeface="Arial"/>
            </a:defRPr>
          </a:pPr>
          <a:endParaRPr lang="en-US"/>
        </a:p>
      </c:txPr>
    </c:legend>
    <c:plotVisOnly val="1"/>
    <c:dispBlanksAs val="zero"/>
    <c:showDLblsOverMax val="1"/>
  </c:chart>
  <c:spPr>
    <a:ln w="9525">
      <a:solidFill>
        <a:srgbClr val="FFFFFF"/>
      </a:solidFill>
      <a:prstDash val="solid"/>
    </a:ln>
  </c:spPr>
  <c:txPr>
    <a:bodyPr/>
    <a:lstStyle/>
    <a:p>
      <a:pPr>
        <a:defRPr sz="1000" b="0" i="0" u="none" strike="noStrike" baseline="0">
          <a:solidFill>
            <a:sysClr val="windowText" lastClr="000000"/>
          </a:solidFill>
          <a:latin typeface="+mn-lt"/>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400" b="1" i="0" u="none" strike="noStrike" baseline="0">
                <a:solidFill>
                  <a:sysClr val="windowText" lastClr="000000"/>
                </a:solidFill>
                <a:latin typeface="Arial"/>
              </a:defRPr>
            </a:pPr>
            <a:r>
              <a:rPr sz="1400" b="1" i="0" u="none" strike="noStrike" baseline="0">
                <a:latin typeface="Arial" charset="0"/>
              </a:rPr>
              <a:t>Current Month Occupancy</a:t>
            </a:r>
          </a:p>
        </c:rich>
      </c:tx>
      <c:overlay val="0"/>
    </c:title>
    <c:autoTitleDeleted val="0"/>
    <c:plotArea>
      <c:layout/>
      <c:barChart>
        <c:barDir val="col"/>
        <c:grouping val="clustered"/>
        <c:varyColors val="1"/>
        <c:ser>
          <c:idx val="0"/>
          <c:order val="0"/>
          <c:tx>
            <c:v>My Property</c:v>
          </c:tx>
          <c:spPr>
            <a:solidFill>
              <a:srgbClr val="00BFB3"/>
            </a:solidFill>
            <a:ln w="28575">
              <a:noFill/>
            </a:ln>
          </c:spPr>
          <c:invertIfNegative val="0"/>
          <c:cat>
            <c:strRef>
              <c:f>'Day of Week'!$X$13:$AF$13</c:f>
              <c:strCache>
                <c:ptCount val="9"/>
                <c:pt idx="0">
                  <c:v>Sunday</c:v>
                </c:pt>
                <c:pt idx="1">
                  <c:v>Monday</c:v>
                </c:pt>
                <c:pt idx="2">
                  <c:v>Tuesday</c:v>
                </c:pt>
                <c:pt idx="3">
                  <c:v>Wednesday</c:v>
                </c:pt>
                <c:pt idx="4">
                  <c:v>Thursday</c:v>
                </c:pt>
                <c:pt idx="5">
                  <c:v>Friday</c:v>
                </c:pt>
                <c:pt idx="6">
                  <c:v>Saturday</c:v>
                </c:pt>
                <c:pt idx="7">
                  <c:v>Weekday</c:v>
                </c:pt>
                <c:pt idx="8">
                  <c:v>Weekend</c:v>
                </c:pt>
              </c:strCache>
            </c:strRef>
          </c:cat>
          <c:val>
            <c:numRef>
              <c:f>'Day of Week'!$X$14:$AF$14</c:f>
              <c:numCache>
                <c:formatCode>General</c:formatCode>
                <c:ptCount val="9"/>
                <c:pt idx="0">
                  <c:v>64.444444444444443</c:v>
                </c:pt>
                <c:pt idx="1">
                  <c:v>88.518518518518519</c:v>
                </c:pt>
                <c:pt idx="2">
                  <c:v>88.333333333333329</c:v>
                </c:pt>
                <c:pt idx="3">
                  <c:v>93.629629629629633</c:v>
                </c:pt>
                <c:pt idx="4">
                  <c:v>91.407407407407405</c:v>
                </c:pt>
                <c:pt idx="5">
                  <c:v>85.18518518518519</c:v>
                </c:pt>
                <c:pt idx="6">
                  <c:v>94.444444444444443</c:v>
                </c:pt>
                <c:pt idx="7">
                  <c:v>85.925925925925924</c:v>
                </c:pt>
                <c:pt idx="8">
                  <c:v>89.300411522633752</c:v>
                </c:pt>
              </c:numCache>
            </c:numRef>
          </c:val>
          <c:extLst>
            <c:ext xmlns:c16="http://schemas.microsoft.com/office/drawing/2014/chart" uri="{C3380CC4-5D6E-409C-BE32-E72D297353CC}">
              <c16:uniqueId val="{00000000-F73E-4DEA-A363-6057733CD8F8}"/>
            </c:ext>
          </c:extLst>
        </c:ser>
        <c:ser>
          <c:idx val="1"/>
          <c:order val="1"/>
          <c:tx>
            <c:v>Competitive Set</c:v>
          </c:tx>
          <c:spPr>
            <a:solidFill>
              <a:srgbClr val="FEDB00"/>
            </a:solidFill>
            <a:ln w="28575">
              <a:noFill/>
            </a:ln>
          </c:spPr>
          <c:invertIfNegative val="0"/>
          <c:cat>
            <c:strRef>
              <c:f>'Day of Week'!$X$13:$AF$13</c:f>
              <c:strCache>
                <c:ptCount val="9"/>
                <c:pt idx="0">
                  <c:v>Sunday</c:v>
                </c:pt>
                <c:pt idx="1">
                  <c:v>Monday</c:v>
                </c:pt>
                <c:pt idx="2">
                  <c:v>Tuesday</c:v>
                </c:pt>
                <c:pt idx="3">
                  <c:v>Wednesday</c:v>
                </c:pt>
                <c:pt idx="4">
                  <c:v>Thursday</c:v>
                </c:pt>
                <c:pt idx="5">
                  <c:v>Friday</c:v>
                </c:pt>
                <c:pt idx="6">
                  <c:v>Saturday</c:v>
                </c:pt>
                <c:pt idx="7">
                  <c:v>Weekday</c:v>
                </c:pt>
                <c:pt idx="8">
                  <c:v>Weekend</c:v>
                </c:pt>
              </c:strCache>
            </c:strRef>
          </c:cat>
          <c:val>
            <c:numRef>
              <c:f>'Day of Week'!$X$15:$AF$15</c:f>
              <c:numCache>
                <c:formatCode>General</c:formatCode>
                <c:ptCount val="9"/>
                <c:pt idx="0">
                  <c:v>48.663522012578618</c:v>
                </c:pt>
                <c:pt idx="1">
                  <c:v>65.015723270440247</c:v>
                </c:pt>
                <c:pt idx="2">
                  <c:v>75.904088050314471</c:v>
                </c:pt>
                <c:pt idx="3">
                  <c:v>80.283018867924525</c:v>
                </c:pt>
                <c:pt idx="4">
                  <c:v>77.95597484276729</c:v>
                </c:pt>
                <c:pt idx="5">
                  <c:v>84.433962264150949</c:v>
                </c:pt>
                <c:pt idx="6">
                  <c:v>79.363207547169807</c:v>
                </c:pt>
                <c:pt idx="7">
                  <c:v>70.433104631217844</c:v>
                </c:pt>
                <c:pt idx="8">
                  <c:v>82.180293501048212</c:v>
                </c:pt>
              </c:numCache>
            </c:numRef>
          </c:val>
          <c:extLst>
            <c:ext xmlns:c16="http://schemas.microsoft.com/office/drawing/2014/chart" uri="{C3380CC4-5D6E-409C-BE32-E72D297353CC}">
              <c16:uniqueId val="{00000001-F73E-4DEA-A363-6057733CD8F8}"/>
            </c:ext>
          </c:extLst>
        </c:ser>
        <c:dLbls>
          <c:showLegendKey val="0"/>
          <c:showVal val="0"/>
          <c:showCatName val="0"/>
          <c:showSerName val="0"/>
          <c:showPercent val="0"/>
          <c:showBubbleSize val="0"/>
        </c:dLbls>
        <c:gapWidth val="150"/>
        <c:axId val="1"/>
        <c:axId val="4"/>
      </c:barChart>
      <c:catAx>
        <c:axId val="1"/>
        <c:scaling>
          <c:orientation val="minMax"/>
        </c:scaling>
        <c:delete val="0"/>
        <c:axPos val="b"/>
        <c:numFmt formatCode="General" sourceLinked="1"/>
        <c:majorTickMark val="none"/>
        <c:minorTickMark val="none"/>
        <c:tickLblPos val="low"/>
        <c:spPr>
          <a:ln w="9525">
            <a:solidFill>
              <a:srgbClr val="A0A0A0"/>
            </a:solidFill>
            <a:prstDash val="solid"/>
          </a:ln>
        </c:spPr>
        <c:txPr>
          <a:bodyPr/>
          <a:lstStyle/>
          <a:p>
            <a:pPr>
              <a:defRPr sz="1000" b="0" i="0" u="none" strike="noStrike" baseline="0">
                <a:solidFill>
                  <a:sysClr val="windowText" lastClr="000000"/>
                </a:solidFill>
                <a:latin typeface="Arial"/>
              </a:defRPr>
            </a:pPr>
            <a:endParaRPr lang="en-US"/>
          </a:p>
        </c:txPr>
        <c:crossAx val="4"/>
        <c:crosses val="autoZero"/>
        <c:auto val="1"/>
        <c:lblAlgn val="ctr"/>
        <c:lblOffset val="100"/>
        <c:noMultiLvlLbl val="1"/>
      </c:catAx>
      <c:valAx>
        <c:axId val="4"/>
        <c:scaling>
          <c:orientation val="minMax"/>
          <c:max val="99"/>
          <c:min val="44"/>
        </c:scaling>
        <c:delete val="0"/>
        <c:axPos val="l"/>
        <c:majorGridlines>
          <c:spPr>
            <a:ln w="9525">
              <a:solidFill>
                <a:srgbClr val="A0A0A0"/>
              </a:solidFill>
              <a:prstDash val="sysDash"/>
            </a:ln>
          </c:spPr>
        </c:majorGridlines>
        <c:numFmt formatCode="General" sourceLinked="1"/>
        <c:majorTickMark val="out"/>
        <c:minorTickMark val="none"/>
        <c:tickLblPos val="nextTo"/>
        <c:spPr>
          <a:ln w="9525">
            <a:solidFill>
              <a:srgbClr val="A0A0A0"/>
            </a:solidFill>
            <a:prstDash val="solid"/>
          </a:ln>
        </c:spPr>
        <c:txPr>
          <a:bodyPr/>
          <a:lstStyle/>
          <a:p>
            <a:pPr>
              <a:defRPr sz="1300" b="0" i="0" u="none" strike="noStrike" baseline="0">
                <a:solidFill>
                  <a:sysClr val="windowText" lastClr="000000"/>
                </a:solidFill>
                <a:latin typeface="Arial"/>
              </a:defRPr>
            </a:pPr>
            <a:endParaRPr lang="en-US"/>
          </a:p>
        </c:txPr>
        <c:crossAx val="1"/>
        <c:crosses val="autoZero"/>
        <c:crossBetween val="between"/>
      </c:valAx>
      <c:spPr>
        <a:solidFill>
          <a:srgbClr val="FFFFFF"/>
        </a:solidFill>
        <a:ln w="9525">
          <a:noFill/>
        </a:ln>
      </c:spPr>
    </c:plotArea>
    <c:legend>
      <c:legendPos val="r"/>
      <c:legendEntry>
        <c:idx val="0"/>
        <c:txPr>
          <a:bodyPr/>
          <a:lstStyle/>
          <a:p>
            <a:pPr>
              <a:defRPr sz="1000" b="0" i="0" u="none" strike="noStrike" baseline="0">
                <a:solidFill>
                  <a:sysClr val="windowText" lastClr="000000"/>
                </a:solidFill>
                <a:latin typeface="Arial"/>
              </a:defRPr>
            </a:pPr>
            <a:endParaRPr lang="en-US"/>
          </a:p>
        </c:txPr>
      </c:legendEntry>
      <c:legendEntry>
        <c:idx val="1"/>
        <c:txPr>
          <a:bodyPr/>
          <a:lstStyle/>
          <a:p>
            <a:pPr>
              <a:defRPr sz="1000" b="0" i="0" u="none" strike="noStrike" baseline="0">
                <a:solidFill>
                  <a:sysClr val="windowText" lastClr="000000"/>
                </a:solidFill>
                <a:latin typeface="Arial"/>
              </a:defRPr>
            </a:pPr>
            <a:endParaRPr lang="en-US"/>
          </a:p>
        </c:txPr>
      </c:legendEntry>
      <c:overlay val="0"/>
      <c:spPr>
        <a:ln w="9525">
          <a:noFill/>
        </a:ln>
      </c:spPr>
      <c:txPr>
        <a:bodyPr/>
        <a:lstStyle/>
        <a:p>
          <a:pPr>
            <a:defRPr sz="1000" b="0" i="0" u="none" strike="noStrike" baseline="0">
              <a:solidFill>
                <a:sysClr val="windowText" lastClr="000000"/>
              </a:solidFill>
              <a:latin typeface="Arial"/>
            </a:defRPr>
          </a:pPr>
          <a:endParaRPr lang="en-US"/>
        </a:p>
      </c:txPr>
    </c:legend>
    <c:plotVisOnly val="1"/>
    <c:dispBlanksAs val="zero"/>
    <c:showDLblsOverMax val="1"/>
  </c:chart>
  <c:spPr>
    <a:ln w="9525">
      <a:solidFill>
        <a:srgbClr val="FFFFFF"/>
      </a:solidFill>
      <a:prstDash val="solid"/>
    </a:ln>
  </c:spPr>
  <c:txPr>
    <a:bodyPr/>
    <a:lstStyle/>
    <a:p>
      <a:pPr>
        <a:defRPr sz="1000" b="0" i="0" u="none" strike="noStrike" baseline="0">
          <a:solidFill>
            <a:sysClr val="windowText" lastClr="000000"/>
          </a:solidFill>
          <a:latin typeface="+mn-lt"/>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400" b="1" i="0" u="none" strike="noStrike" baseline="0">
                <a:solidFill>
                  <a:sysClr val="windowText" lastClr="000000"/>
                </a:solidFill>
                <a:latin typeface="Arial"/>
              </a:defRPr>
            </a:pPr>
            <a:r>
              <a:rPr sz="1400" b="1" i="0" u="none" strike="noStrike" baseline="0">
                <a:latin typeface="Arial" charset="0"/>
              </a:rPr>
              <a:t>Current Month ADR</a:t>
            </a:r>
          </a:p>
        </c:rich>
      </c:tx>
      <c:overlay val="0"/>
    </c:title>
    <c:autoTitleDeleted val="0"/>
    <c:plotArea>
      <c:layout/>
      <c:barChart>
        <c:barDir val="col"/>
        <c:grouping val="clustered"/>
        <c:varyColors val="1"/>
        <c:ser>
          <c:idx val="0"/>
          <c:order val="0"/>
          <c:tx>
            <c:v>My Property</c:v>
          </c:tx>
          <c:spPr>
            <a:solidFill>
              <a:srgbClr val="00BFB3"/>
            </a:solidFill>
            <a:ln w="28575">
              <a:noFill/>
            </a:ln>
          </c:spPr>
          <c:invertIfNegative val="0"/>
          <c:cat>
            <c:strRef>
              <c:f>'Day of Week'!$X$13:$AF$13</c:f>
              <c:strCache>
                <c:ptCount val="9"/>
                <c:pt idx="0">
                  <c:v>Sunday</c:v>
                </c:pt>
                <c:pt idx="1">
                  <c:v>Monday</c:v>
                </c:pt>
                <c:pt idx="2">
                  <c:v>Tuesday</c:v>
                </c:pt>
                <c:pt idx="3">
                  <c:v>Wednesday</c:v>
                </c:pt>
                <c:pt idx="4">
                  <c:v>Thursday</c:v>
                </c:pt>
                <c:pt idx="5">
                  <c:v>Friday</c:v>
                </c:pt>
                <c:pt idx="6">
                  <c:v>Saturday</c:v>
                </c:pt>
                <c:pt idx="7">
                  <c:v>Weekday</c:v>
                </c:pt>
                <c:pt idx="8">
                  <c:v>Weekend</c:v>
                </c:pt>
              </c:strCache>
            </c:strRef>
          </c:cat>
          <c:val>
            <c:numRef>
              <c:f>'Day of Week'!$X$16:$AF$16</c:f>
              <c:numCache>
                <c:formatCode>General</c:formatCode>
                <c:ptCount val="9"/>
                <c:pt idx="0">
                  <c:v>231.1611777627173</c:v>
                </c:pt>
                <c:pt idx="1">
                  <c:v>227.64768449759961</c:v>
                </c:pt>
                <c:pt idx="2">
                  <c:v>241.97428809628863</c:v>
                </c:pt>
                <c:pt idx="3">
                  <c:v>229.32197246424468</c:v>
                </c:pt>
                <c:pt idx="4">
                  <c:v>212.25522113850528</c:v>
                </c:pt>
                <c:pt idx="5">
                  <c:v>228.87856892007957</c:v>
                </c:pt>
                <c:pt idx="6">
                  <c:v>227.76754187820771</c:v>
                </c:pt>
                <c:pt idx="7">
                  <c:v>227.49779643929008</c:v>
                </c:pt>
                <c:pt idx="8">
                  <c:v>228.35633501099696</c:v>
                </c:pt>
              </c:numCache>
            </c:numRef>
          </c:val>
          <c:extLst>
            <c:ext xmlns:c16="http://schemas.microsoft.com/office/drawing/2014/chart" uri="{C3380CC4-5D6E-409C-BE32-E72D297353CC}">
              <c16:uniqueId val="{00000000-5D7C-49E1-8124-FFDD785A9BE9}"/>
            </c:ext>
          </c:extLst>
        </c:ser>
        <c:ser>
          <c:idx val="1"/>
          <c:order val="1"/>
          <c:tx>
            <c:v>Competitive Set</c:v>
          </c:tx>
          <c:spPr>
            <a:solidFill>
              <a:srgbClr val="FEDB00"/>
            </a:solidFill>
            <a:ln w="28575">
              <a:noFill/>
            </a:ln>
          </c:spPr>
          <c:invertIfNegative val="0"/>
          <c:cat>
            <c:strRef>
              <c:f>'Day of Week'!$X$13:$AF$13</c:f>
              <c:strCache>
                <c:ptCount val="9"/>
                <c:pt idx="0">
                  <c:v>Sunday</c:v>
                </c:pt>
                <c:pt idx="1">
                  <c:v>Monday</c:v>
                </c:pt>
                <c:pt idx="2">
                  <c:v>Tuesday</c:v>
                </c:pt>
                <c:pt idx="3">
                  <c:v>Wednesday</c:v>
                </c:pt>
                <c:pt idx="4">
                  <c:v>Thursday</c:v>
                </c:pt>
                <c:pt idx="5">
                  <c:v>Friday</c:v>
                </c:pt>
                <c:pt idx="6">
                  <c:v>Saturday</c:v>
                </c:pt>
                <c:pt idx="7">
                  <c:v>Weekday</c:v>
                </c:pt>
                <c:pt idx="8">
                  <c:v>Weekend</c:v>
                </c:pt>
              </c:strCache>
            </c:strRef>
          </c:cat>
          <c:val>
            <c:numRef>
              <c:f>'Day of Week'!$X$17:$AF$17</c:f>
              <c:numCache>
                <c:formatCode>General</c:formatCode>
                <c:ptCount val="9"/>
                <c:pt idx="0">
                  <c:v>169.44435896552056</c:v>
                </c:pt>
                <c:pt idx="1">
                  <c:v>160.49947949219512</c:v>
                </c:pt>
                <c:pt idx="2">
                  <c:v>165.77432930827928</c:v>
                </c:pt>
                <c:pt idx="3">
                  <c:v>171.26265920019341</c:v>
                </c:pt>
                <c:pt idx="4">
                  <c:v>182.50176207551362</c:v>
                </c:pt>
                <c:pt idx="5">
                  <c:v>197.34107026147632</c:v>
                </c:pt>
                <c:pt idx="6">
                  <c:v>199.60697565673678</c:v>
                </c:pt>
                <c:pt idx="7">
                  <c:v>170.97959639746165</c:v>
                </c:pt>
                <c:pt idx="8">
                  <c:v>198.31361766645736</c:v>
                </c:pt>
              </c:numCache>
            </c:numRef>
          </c:val>
          <c:extLst>
            <c:ext xmlns:c16="http://schemas.microsoft.com/office/drawing/2014/chart" uri="{C3380CC4-5D6E-409C-BE32-E72D297353CC}">
              <c16:uniqueId val="{00000001-5D7C-49E1-8124-FFDD785A9BE9}"/>
            </c:ext>
          </c:extLst>
        </c:ser>
        <c:dLbls>
          <c:showLegendKey val="0"/>
          <c:showVal val="0"/>
          <c:showCatName val="0"/>
          <c:showSerName val="0"/>
          <c:showPercent val="0"/>
          <c:showBubbleSize val="0"/>
        </c:dLbls>
        <c:gapWidth val="150"/>
        <c:axId val="1"/>
        <c:axId val="4"/>
      </c:barChart>
      <c:catAx>
        <c:axId val="1"/>
        <c:scaling>
          <c:orientation val="minMax"/>
        </c:scaling>
        <c:delete val="0"/>
        <c:axPos val="b"/>
        <c:numFmt formatCode="General" sourceLinked="1"/>
        <c:majorTickMark val="none"/>
        <c:minorTickMark val="none"/>
        <c:tickLblPos val="low"/>
        <c:spPr>
          <a:ln w="9525">
            <a:solidFill>
              <a:srgbClr val="A0A0A0"/>
            </a:solidFill>
            <a:prstDash val="solid"/>
          </a:ln>
        </c:spPr>
        <c:txPr>
          <a:bodyPr/>
          <a:lstStyle/>
          <a:p>
            <a:pPr>
              <a:defRPr sz="1000" b="0" i="0" u="none" strike="noStrike" baseline="0">
                <a:solidFill>
                  <a:sysClr val="windowText" lastClr="000000"/>
                </a:solidFill>
                <a:latin typeface="Arial"/>
              </a:defRPr>
            </a:pPr>
            <a:endParaRPr lang="en-US"/>
          </a:p>
        </c:txPr>
        <c:crossAx val="4"/>
        <c:crosses val="autoZero"/>
        <c:auto val="1"/>
        <c:lblAlgn val="ctr"/>
        <c:lblOffset val="100"/>
        <c:noMultiLvlLbl val="1"/>
      </c:catAx>
      <c:valAx>
        <c:axId val="4"/>
        <c:scaling>
          <c:orientation val="minMax"/>
          <c:max val="247"/>
          <c:min val="155"/>
        </c:scaling>
        <c:delete val="0"/>
        <c:axPos val="l"/>
        <c:majorGridlines>
          <c:spPr>
            <a:ln w="9525">
              <a:solidFill>
                <a:srgbClr val="A0A0A0"/>
              </a:solidFill>
              <a:prstDash val="sysDash"/>
            </a:ln>
          </c:spPr>
        </c:majorGridlines>
        <c:numFmt formatCode="General" sourceLinked="1"/>
        <c:majorTickMark val="out"/>
        <c:minorTickMark val="none"/>
        <c:tickLblPos val="nextTo"/>
        <c:spPr>
          <a:ln w="9525">
            <a:solidFill>
              <a:srgbClr val="A0A0A0"/>
            </a:solidFill>
            <a:prstDash val="solid"/>
          </a:ln>
        </c:spPr>
        <c:txPr>
          <a:bodyPr/>
          <a:lstStyle/>
          <a:p>
            <a:pPr>
              <a:defRPr sz="1300" b="0" i="0" u="none" strike="noStrike" baseline="0">
                <a:solidFill>
                  <a:sysClr val="windowText" lastClr="000000"/>
                </a:solidFill>
                <a:latin typeface="Arial"/>
              </a:defRPr>
            </a:pPr>
            <a:endParaRPr lang="en-US"/>
          </a:p>
        </c:txPr>
        <c:crossAx val="1"/>
        <c:crosses val="autoZero"/>
        <c:crossBetween val="between"/>
      </c:valAx>
      <c:spPr>
        <a:solidFill>
          <a:srgbClr val="FFFFFF"/>
        </a:solidFill>
        <a:ln w="9525">
          <a:noFill/>
        </a:ln>
      </c:spPr>
    </c:plotArea>
    <c:plotVisOnly val="1"/>
    <c:dispBlanksAs val="zero"/>
    <c:showDLblsOverMax val="1"/>
  </c:chart>
  <c:spPr>
    <a:ln w="9525">
      <a:solidFill>
        <a:srgbClr val="FFFFFF"/>
      </a:solidFill>
      <a:prstDash val="solid"/>
    </a:ln>
  </c:spPr>
  <c:txPr>
    <a:bodyPr/>
    <a:lstStyle/>
    <a:p>
      <a:pPr>
        <a:defRPr sz="1000" b="0" i="0" u="none" strike="noStrike" baseline="0">
          <a:solidFill>
            <a:sysClr val="windowText" lastClr="000000"/>
          </a:solidFill>
          <a:latin typeface="+mn-lt"/>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800" b="0" i="0" u="none" strike="noStrike" baseline="0">
                <a:solidFill>
                  <a:sysClr val="windowText" lastClr="000000"/>
                </a:solidFill>
                <a:latin typeface="Arial"/>
              </a:defRPr>
            </a:pPr>
            <a:r>
              <a:rPr sz="1800" b="0" i="0" u="none" strike="noStrike" baseline="0">
                <a:latin typeface="Arial" charset="0"/>
              </a:rPr>
              <a:t>Daily Indexes for the Month of March</a:t>
            </a:r>
          </a:p>
        </c:rich>
      </c:tx>
      <c:overlay val="0"/>
    </c:title>
    <c:autoTitleDeleted val="0"/>
    <c:plotArea>
      <c:layout/>
      <c:lineChart>
        <c:grouping val="standard"/>
        <c:varyColors val="1"/>
        <c:ser>
          <c:idx val="0"/>
          <c:order val="0"/>
          <c:tx>
            <c:v>Occupancy Index (MPI)</c:v>
          </c:tx>
          <c:spPr>
            <a:ln w="38100">
              <a:solidFill>
                <a:srgbClr val="009CDE"/>
              </a:solidFill>
              <a:prstDash val="solid"/>
            </a:ln>
          </c:spPr>
          <c:marker>
            <c:symbol val="circle"/>
            <c:size val="6"/>
            <c:spPr>
              <a:solidFill>
                <a:srgbClr val="009CDE"/>
              </a:solidFill>
              <a:ln w="9525">
                <a:solidFill>
                  <a:srgbClr val="009CDE"/>
                </a:solidFill>
                <a:prstDash val="solid"/>
              </a:ln>
            </c:spPr>
          </c:marker>
          <c:cat>
            <c:numRef>
              <c:f>'Daily by Month'!$C$25:$AG$25</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'Daily by Month'!$C$28:$AG$28</c:f>
              <c:numCache>
                <c:formatCode>0.0</c:formatCode>
                <c:ptCount val="31"/>
                <c:pt idx="0">
                  <c:v>128.66073465667014</c:v>
                </c:pt>
                <c:pt idx="1">
                  <c:v>98.942410618718057</c:v>
                </c:pt>
                <c:pt idx="2">
                  <c:v>90.397703977001072</c:v>
                </c:pt>
                <c:pt idx="3">
                  <c:v>145.20547945205877</c:v>
                </c:pt>
                <c:pt idx="4">
                  <c:v>138.04651162807392</c:v>
                </c:pt>
                <c:pt idx="5">
                  <c:v>127.64094143408764</c:v>
                </c:pt>
                <c:pt idx="6">
                  <c:v>108.43033509695788</c:v>
                </c:pt>
                <c:pt idx="7">
                  <c:v>116.85039370075521</c:v>
                </c:pt>
                <c:pt idx="8">
                  <c:v>143.80156922299071</c:v>
                </c:pt>
                <c:pt idx="9">
                  <c:v>105.74036962808499</c:v>
                </c:pt>
                <c:pt idx="10">
                  <c:v>103.79039969397056</c:v>
                </c:pt>
                <c:pt idx="11">
                  <c:v>136.84656084647091</c:v>
                </c:pt>
                <c:pt idx="12">
                  <c:v>130.80261437902465</c:v>
                </c:pt>
                <c:pt idx="13">
                  <c:v>102.98708010333139</c:v>
                </c:pt>
                <c:pt idx="14">
                  <c:v>114.45649554103068</c:v>
                </c:pt>
                <c:pt idx="15">
                  <c:v>104.27006483337883</c:v>
                </c:pt>
                <c:pt idx="16">
                  <c:v>100.08059873340076</c:v>
                </c:pt>
                <c:pt idx="17">
                  <c:v>115.51764984597652</c:v>
                </c:pt>
                <c:pt idx="18">
                  <c:v>108.96447467885379</c:v>
                </c:pt>
                <c:pt idx="19">
                  <c:v>153.80748357606734</c:v>
                </c:pt>
                <c:pt idx="20">
                  <c:v>129.79591836740204</c:v>
                </c:pt>
                <c:pt idx="21">
                  <c:v>115.63636363634177</c:v>
                </c:pt>
                <c:pt idx="22">
                  <c:v>122.81884997837254</c:v>
                </c:pt>
                <c:pt idx="23">
                  <c:v>103.43756930578076</c:v>
                </c:pt>
                <c:pt idx="24">
                  <c:v>118.00126502217461</c:v>
                </c:pt>
                <c:pt idx="25">
                  <c:v>146.25998547557998</c:v>
                </c:pt>
                <c:pt idx="26">
                  <c:v>134.75968992244427</c:v>
                </c:pt>
                <c:pt idx="27">
                  <c:v>123.63154406886574</c:v>
                </c:pt>
                <c:pt idx="28">
                  <c:v>109.52029520290515</c:v>
                </c:pt>
                <c:pt idx="29">
                  <c:v>121.27612761271612</c:v>
                </c:pt>
                <c:pt idx="30">
                  <c:v>106.18962432916682</c:v>
                </c:pt>
              </c:numCache>
            </c:numRef>
          </c:val>
          <c:smooth val="0"/>
          <c:extLst>
            <c:ext xmlns:c16="http://schemas.microsoft.com/office/drawing/2014/chart" uri="{C3380CC4-5D6E-409C-BE32-E72D297353CC}">
              <c16:uniqueId val="{00000000-D6C6-4208-A547-81C45B4A36D0}"/>
            </c:ext>
          </c:extLst>
        </c:ser>
        <c:ser>
          <c:idx val="1"/>
          <c:order val="1"/>
          <c:tx>
            <c:v>ADR Index (ARI)</c:v>
          </c:tx>
          <c:spPr>
            <a:ln w="38100">
              <a:solidFill>
                <a:srgbClr val="D22630"/>
              </a:solidFill>
              <a:prstDash val="solid"/>
            </a:ln>
          </c:spPr>
          <c:marker>
            <c:symbol val="diamond"/>
            <c:size val="6"/>
            <c:spPr>
              <a:solidFill>
                <a:srgbClr val="D22630"/>
              </a:solidFill>
              <a:ln w="9525">
                <a:solidFill>
                  <a:srgbClr val="D22630"/>
                </a:solidFill>
                <a:prstDash val="solid"/>
              </a:ln>
            </c:spPr>
          </c:marker>
          <c:cat>
            <c:numRef>
              <c:f>'Daily by Month'!$C$25:$AG$25</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'Daily by Month'!$C$38:$AG$38</c:f>
              <c:numCache>
                <c:formatCode>0.0</c:formatCode>
                <c:ptCount val="31"/>
                <c:pt idx="0">
                  <c:v>133.27618039200743</c:v>
                </c:pt>
                <c:pt idx="1">
                  <c:v>117.67759507663295</c:v>
                </c:pt>
                <c:pt idx="2">
                  <c:v>98.397624156973805</c:v>
                </c:pt>
                <c:pt idx="3">
                  <c:v>107.76910595615361</c:v>
                </c:pt>
                <c:pt idx="4">
                  <c:v>135.21395881044933</c:v>
                </c:pt>
                <c:pt idx="5">
                  <c:v>135.9477106183146</c:v>
                </c:pt>
                <c:pt idx="6">
                  <c:v>140.90039223063704</c:v>
                </c:pt>
                <c:pt idx="7">
                  <c:v>135.97176862287989</c:v>
                </c:pt>
                <c:pt idx="8">
                  <c:v>116.41715213394284</c:v>
                </c:pt>
                <c:pt idx="9">
                  <c:v>135.65669112587483</c:v>
                </c:pt>
                <c:pt idx="10">
                  <c:v>126.74680469265755</c:v>
                </c:pt>
                <c:pt idx="11">
                  <c:v>136.59690130305435</c:v>
                </c:pt>
                <c:pt idx="12">
                  <c:v>145.40665634302027</c:v>
                </c:pt>
                <c:pt idx="13">
                  <c:v>129.39829368886933</c:v>
                </c:pt>
                <c:pt idx="14">
                  <c:v>119.64603834434563</c:v>
                </c:pt>
                <c:pt idx="15">
                  <c:v>111.70731933950091</c:v>
                </c:pt>
                <c:pt idx="16">
                  <c:v>118.07842635758585</c:v>
                </c:pt>
                <c:pt idx="17">
                  <c:v>126.62635175317043</c:v>
                </c:pt>
                <c:pt idx="18">
                  <c:v>137.50115388612045</c:v>
                </c:pt>
                <c:pt idx="19">
                  <c:v>144.52161432858659</c:v>
                </c:pt>
                <c:pt idx="20">
                  <c:v>165.84202060779262</c:v>
                </c:pt>
                <c:pt idx="21">
                  <c:v>145.19698139361347</c:v>
                </c:pt>
                <c:pt idx="22">
                  <c:v>116.26558510808943</c:v>
                </c:pt>
                <c:pt idx="23">
                  <c:v>94.878584268151954</c:v>
                </c:pt>
                <c:pt idx="24">
                  <c:v>99.257486356617804</c:v>
                </c:pt>
                <c:pt idx="25">
                  <c:v>133.53828452812374</c:v>
                </c:pt>
                <c:pt idx="26">
                  <c:v>139.00010893394344</c:v>
                </c:pt>
                <c:pt idx="27">
                  <c:v>142.32780622000757</c:v>
                </c:pt>
                <c:pt idx="28">
                  <c:v>133.01484678289961</c:v>
                </c:pt>
                <c:pt idx="29">
                  <c:v>117.27922657682048</c:v>
                </c:pt>
                <c:pt idx="30">
                  <c:v>125.99549449108106</c:v>
                </c:pt>
              </c:numCache>
            </c:numRef>
          </c:val>
          <c:smooth val="0"/>
          <c:extLst>
            <c:ext xmlns:c16="http://schemas.microsoft.com/office/drawing/2014/chart" uri="{C3380CC4-5D6E-409C-BE32-E72D297353CC}">
              <c16:uniqueId val="{00000001-D6C6-4208-A547-81C45B4A36D0}"/>
            </c:ext>
          </c:extLst>
        </c:ser>
        <c:ser>
          <c:idx val="2"/>
          <c:order val="2"/>
          <c:tx>
            <c:v>RevPAR Index (RGI)</c:v>
          </c:tx>
          <c:spPr>
            <a:ln w="38100">
              <a:solidFill>
                <a:srgbClr val="84BD00"/>
              </a:solidFill>
              <a:prstDash val="lgDash"/>
            </a:ln>
          </c:spPr>
          <c:marker>
            <c:symbol val="square"/>
            <c:size val="6"/>
            <c:spPr>
              <a:solidFill>
                <a:srgbClr val="84BD00"/>
              </a:solidFill>
              <a:ln w="9525">
                <a:solidFill>
                  <a:srgbClr val="84BD00"/>
                </a:solidFill>
                <a:prstDash val="solid"/>
              </a:ln>
            </c:spPr>
          </c:marker>
          <c:cat>
            <c:numRef>
              <c:f>'Daily by Month'!$C$25:$AG$25</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'Daily by Month'!$C$48:$AG$48</c:f>
              <c:numCache>
                <c:formatCode>0.0</c:formatCode>
                <c:ptCount val="31"/>
                <c:pt idx="0">
                  <c:v>171.47411281470366</c:v>
                </c:pt>
                <c:pt idx="1">
                  <c:v>116.43304932689641</c:v>
                </c:pt>
                <c:pt idx="2">
                  <c:v>88.949193005859343</c:v>
                </c:pt>
                <c:pt idx="3">
                  <c:v>156.48664700482331</c:v>
                </c:pt>
                <c:pt idx="4">
                  <c:v>186.65815337190887</c:v>
                </c:pt>
                <c:pt idx="5">
                  <c:v>173.52493769119036</c:v>
                </c:pt>
                <c:pt idx="6">
                  <c:v>152.77876744861874</c:v>
                </c:pt>
                <c:pt idx="7">
                  <c:v>158.88354695771167</c:v>
                </c:pt>
                <c:pt idx="8">
                  <c:v>167.40969161337748</c:v>
                </c:pt>
                <c:pt idx="9">
                  <c:v>143.44388662179051</c:v>
                </c:pt>
                <c:pt idx="10">
                  <c:v>131.55101518990574</c:v>
                </c:pt>
                <c:pt idx="11">
                  <c:v>186.92816165626664</c:v>
                </c:pt>
                <c:pt idx="12">
                  <c:v>190.19570797792184</c:v>
                </c:pt>
                <c:pt idx="13">
                  <c:v>133.26352437375297</c:v>
                </c:pt>
                <c:pt idx="14">
                  <c:v>136.94266254271051</c:v>
                </c:pt>
                <c:pt idx="15">
                  <c:v>116.47729429900868</c:v>
                </c:pt>
                <c:pt idx="16">
                  <c:v>118.1735960737319</c:v>
                </c:pt>
                <c:pt idx="17">
                  <c:v>146.27578563105166</c:v>
                </c:pt>
                <c:pt idx="18">
                  <c:v>149.8274100092992</c:v>
                </c:pt>
                <c:pt idx="19">
                  <c:v>222.28505822244443</c:v>
                </c:pt>
                <c:pt idx="20">
                  <c:v>215.25617368680244</c:v>
                </c:pt>
                <c:pt idx="21">
                  <c:v>167.90050939333051</c:v>
                </c:pt>
                <c:pt idx="22">
                  <c:v>142.79605455039984</c:v>
                </c:pt>
                <c:pt idx="23">
                  <c:v>98.140101358776931</c:v>
                </c:pt>
                <c:pt idx="24">
                  <c:v>117.1250895299779</c:v>
                </c:pt>
                <c:pt idx="25">
                  <c:v>195.31307555525353</c:v>
                </c:pt>
                <c:pt idx="26">
                  <c:v>187.31611579129833</c:v>
                </c:pt>
                <c:pt idx="27">
                  <c:v>175.96206446921178</c:v>
                </c:pt>
                <c:pt idx="28">
                  <c:v>145.67825286034292</c:v>
                </c:pt>
                <c:pt idx="29">
                  <c:v>142.23170448651982</c:v>
                </c:pt>
                <c:pt idx="30">
                  <c:v>133.79414227175778</c:v>
                </c:pt>
              </c:numCache>
            </c:numRef>
          </c:val>
          <c:smooth val="0"/>
          <c:extLst>
            <c:ext xmlns:c16="http://schemas.microsoft.com/office/drawing/2014/chart" uri="{C3380CC4-5D6E-409C-BE32-E72D297353CC}">
              <c16:uniqueId val="{00000002-D6C6-4208-A547-81C45B4A36D0}"/>
            </c:ext>
          </c:extLst>
        </c:ser>
        <c:ser>
          <c:idx val="3"/>
          <c:order val="3"/>
          <c:tx>
            <c:v>100 %</c:v>
          </c:tx>
          <c:spPr>
            <a:ln w="25400">
              <a:solidFill>
                <a:srgbClr val="000000"/>
              </a:solidFill>
              <a:prstDash val="lgDash"/>
            </a:ln>
          </c:spPr>
          <c:marker>
            <c:symbol val="none"/>
          </c:marker>
          <c:cat>
            <c:numRef>
              <c:f>'Daily by Month'!$C$25:$AG$25</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'Daily by Month'!$C$60:$AG$60</c:f>
              <c:numCache>
                <c:formatCode>#,##0.0_);\(#,##0.0\);_(* ""??_);</c:formatCode>
                <c:ptCount val="3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numCache>
            </c:numRef>
          </c:val>
          <c:smooth val="0"/>
          <c:extLst>
            <c:ext xmlns:c16="http://schemas.microsoft.com/office/drawing/2014/chart" uri="{C3380CC4-5D6E-409C-BE32-E72D297353CC}">
              <c16:uniqueId val="{00000003-D6C6-4208-A547-81C45B4A36D0}"/>
            </c:ext>
          </c:extLst>
        </c:ser>
        <c:dLbls>
          <c:showLegendKey val="0"/>
          <c:showVal val="0"/>
          <c:showCatName val="0"/>
          <c:showSerName val="0"/>
          <c:showPercent val="0"/>
          <c:showBubbleSize val="0"/>
        </c:dLbls>
        <c:marker val="1"/>
        <c:smooth val="0"/>
        <c:axId val="1"/>
        <c:axId val="4"/>
      </c:lineChart>
      <c:catAx>
        <c:axId val="1"/>
        <c:scaling>
          <c:orientation val="minMax"/>
        </c:scaling>
        <c:delete val="0"/>
        <c:axPos val="b"/>
        <c:numFmt formatCode="General" sourceLinked="0"/>
        <c:majorTickMark val="none"/>
        <c:minorTickMark val="none"/>
        <c:tickLblPos val="nextTo"/>
        <c:spPr>
          <a:ln w="9525">
            <a:solidFill>
              <a:srgbClr val="A0A0A0"/>
            </a:solidFill>
            <a:prstDash val="solid"/>
          </a:ln>
        </c:spPr>
        <c:txPr>
          <a:bodyPr/>
          <a:lstStyle/>
          <a:p>
            <a:pPr>
              <a:defRPr sz="1200" b="0" i="0" u="none" strike="noStrike" baseline="0">
                <a:solidFill>
                  <a:sysClr val="windowText" lastClr="000000"/>
                </a:solidFill>
                <a:latin typeface="Arial"/>
              </a:defRPr>
            </a:pPr>
            <a:endParaRPr lang="en-US"/>
          </a:p>
        </c:txPr>
        <c:crossAx val="4"/>
        <c:crosses val="autoZero"/>
        <c:auto val="1"/>
        <c:lblAlgn val="ctr"/>
        <c:lblOffset val="100"/>
        <c:noMultiLvlLbl val="1"/>
      </c:catAx>
      <c:valAx>
        <c:axId val="4"/>
        <c:scaling>
          <c:orientation val="minMax"/>
          <c:max val="227"/>
          <c:min val="84"/>
        </c:scaling>
        <c:delete val="0"/>
        <c:axPos val="l"/>
        <c:majorGridlines>
          <c:spPr>
            <a:ln w="9525">
              <a:solidFill>
                <a:srgbClr val="A0A0A0"/>
              </a:solidFill>
              <a:prstDash val="sysDash"/>
            </a:ln>
          </c:spPr>
        </c:majorGridlines>
        <c:numFmt formatCode="General" sourceLinked="0"/>
        <c:majorTickMark val="out"/>
        <c:minorTickMark val="none"/>
        <c:tickLblPos val="nextTo"/>
        <c:spPr>
          <a:ln w="9525">
            <a:solidFill>
              <a:srgbClr val="A0A0A0"/>
            </a:solidFill>
            <a:prstDash val="solid"/>
          </a:ln>
        </c:spPr>
        <c:txPr>
          <a:bodyPr/>
          <a:lstStyle/>
          <a:p>
            <a:pPr>
              <a:defRPr sz="1200" b="0" i="0" u="none" strike="noStrike" baseline="0">
                <a:solidFill>
                  <a:sysClr val="windowText" lastClr="000000"/>
                </a:solidFill>
                <a:latin typeface="Arial"/>
              </a:defRPr>
            </a:pPr>
            <a:endParaRPr lang="en-US"/>
          </a:p>
        </c:txPr>
        <c:crossAx val="1"/>
        <c:crosses val="autoZero"/>
        <c:crossBetween val="between"/>
      </c:valAx>
      <c:spPr>
        <a:solidFill>
          <a:srgbClr val="FFFFFF"/>
        </a:solidFill>
        <a:ln w="9525">
          <a:noFill/>
        </a:ln>
      </c:spPr>
    </c:plotArea>
    <c:legend>
      <c:legendPos val="b"/>
      <c:legendEntry>
        <c:idx val="0"/>
        <c:txPr>
          <a:bodyPr/>
          <a:lstStyle/>
          <a:p>
            <a:pPr>
              <a:defRPr sz="1200" b="0" i="0" u="none" strike="noStrike" baseline="0">
                <a:solidFill>
                  <a:sysClr val="windowText" lastClr="000000"/>
                </a:solidFill>
                <a:latin typeface="Arial"/>
              </a:defRPr>
            </a:pPr>
            <a:endParaRPr lang="en-US"/>
          </a:p>
        </c:txPr>
      </c:legendEntry>
      <c:legendEntry>
        <c:idx val="1"/>
        <c:txPr>
          <a:bodyPr/>
          <a:lstStyle/>
          <a:p>
            <a:pPr>
              <a:defRPr sz="1200" b="0" i="0" u="none" strike="noStrike" baseline="0">
                <a:solidFill>
                  <a:sysClr val="windowText" lastClr="000000"/>
                </a:solidFill>
                <a:latin typeface="Arial"/>
              </a:defRPr>
            </a:pPr>
            <a:endParaRPr lang="en-US"/>
          </a:p>
        </c:txPr>
      </c:legendEntry>
      <c:legendEntry>
        <c:idx val="2"/>
        <c:txPr>
          <a:bodyPr/>
          <a:lstStyle/>
          <a:p>
            <a:pPr>
              <a:defRPr sz="1200" b="0" i="0" u="none" strike="noStrike" baseline="0">
                <a:solidFill>
                  <a:sysClr val="windowText" lastClr="000000"/>
                </a:solidFill>
                <a:latin typeface="Arial"/>
              </a:defRPr>
            </a:pPr>
            <a:endParaRPr lang="en-US"/>
          </a:p>
        </c:txPr>
      </c:legendEntry>
      <c:legendEntry>
        <c:idx val="3"/>
        <c:txPr>
          <a:bodyPr/>
          <a:lstStyle/>
          <a:p>
            <a:pPr>
              <a:defRPr sz="1200" b="0" i="0" u="none" strike="noStrike" baseline="0">
                <a:solidFill>
                  <a:sysClr val="windowText" lastClr="000000"/>
                </a:solidFill>
                <a:latin typeface="Arial"/>
              </a:defRPr>
            </a:pPr>
            <a:endParaRPr lang="en-US"/>
          </a:p>
        </c:txPr>
      </c:legendEntry>
      <c:overlay val="0"/>
      <c:spPr>
        <a:ln w="9525">
          <a:noFill/>
        </a:ln>
      </c:spPr>
      <c:txPr>
        <a:bodyPr/>
        <a:lstStyle/>
        <a:p>
          <a:pPr>
            <a:defRPr sz="1200" b="0" i="0" u="none" strike="noStrike" baseline="0">
              <a:solidFill>
                <a:sysClr val="windowText" lastClr="000000"/>
              </a:solidFill>
              <a:latin typeface="Arial"/>
            </a:defRPr>
          </a:pPr>
          <a:endParaRPr lang="en-US"/>
        </a:p>
      </c:txPr>
    </c:legend>
    <c:plotVisOnly val="1"/>
    <c:dispBlanksAs val="gap"/>
    <c:showDLblsOverMax val="1"/>
  </c:chart>
  <c:spPr>
    <a:ln w="9525">
      <a:solidFill>
        <a:srgbClr val="FFFFFF"/>
      </a:solidFill>
      <a:prstDash val="solid"/>
    </a:ln>
  </c:spPr>
  <c:txPr>
    <a:bodyPr/>
    <a:lstStyle/>
    <a:p>
      <a:pPr>
        <a:defRPr sz="1000" b="0" i="0" u="none" strike="noStrike" baseline="0">
          <a:solidFill>
            <a:sysClr val="windowText" lastClr="000000"/>
          </a:solidFill>
          <a:latin typeface="+mn-lt"/>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0</xdr:colOff>
      <xdr:row>5</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0225" y="581025"/>
          <a:ext cx="1038225" cy="1038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37109</xdr:colOff>
      <xdr:row>5</xdr:row>
      <xdr:rowOff>31686</xdr:rowOff>
    </xdr:from>
    <xdr:to>
      <xdr:col>19</xdr:col>
      <xdr:colOff>338988</xdr:colOff>
      <xdr:row>16</xdr:row>
      <xdr:rowOff>102171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20</xdr:col>
      <xdr:colOff>0</xdr:colOff>
      <xdr:row>4</xdr:row>
      <xdr:rowOff>0</xdr:rowOff>
    </xdr:from>
    <xdr:ext cx="6604000" cy="3810000"/>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drawings/drawing3.xml><?xml version="1.0" encoding="utf-8"?>
<xdr:wsDr xmlns:xdr="http://schemas.openxmlformats.org/drawingml/2006/spreadsheetDrawing" xmlns:a="http://schemas.openxmlformats.org/drawingml/2006/main">
  <xdr:twoCellAnchor>
    <xdr:from>
      <xdr:col>1</xdr:col>
      <xdr:colOff>52375</xdr:colOff>
      <xdr:row>4</xdr:row>
      <xdr:rowOff>76581</xdr:rowOff>
    </xdr:from>
    <xdr:to>
      <xdr:col>11</xdr:col>
      <xdr:colOff>19990</xdr:colOff>
      <xdr:row>13</xdr:row>
      <xdr:rowOff>128651</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195199</xdr:colOff>
      <xdr:row>4</xdr:row>
      <xdr:rowOff>76581</xdr:rowOff>
    </xdr:from>
    <xdr:to>
      <xdr:col>20</xdr:col>
      <xdr:colOff>584834</xdr:colOff>
      <xdr:row>13</xdr:row>
      <xdr:rowOff>128651</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33</xdr:col>
      <xdr:colOff>130175</xdr:colOff>
      <xdr:row>20</xdr:row>
      <xdr:rowOff>377825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5</xdr:col>
      <xdr:colOff>1895475</xdr:colOff>
      <xdr:row>1</xdr:row>
      <xdr:rowOff>838200</xdr:rowOff>
    </xdr:to>
    <xdr:pic>
      <xdr:nvPicPr>
        <xdr:cNvPr id="7185" name="Picture 1">
          <a:extLst>
            <a:ext uri="{FF2B5EF4-FFF2-40B4-BE49-F238E27FC236}">
              <a16:creationId xmlns:a16="http://schemas.microsoft.com/office/drawing/2014/main" id="{00000000-0008-0000-1900-0000111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60579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hyperlink" Target="http://www.hoteldataconference.com/" TargetMode="External"/><Relationship Id="rId7" Type="http://schemas.openxmlformats.org/officeDocument/2006/relationships/drawing" Target="../drawings/drawing5.xml"/><Relationship Id="rId2" Type="http://schemas.openxmlformats.org/officeDocument/2006/relationships/hyperlink" Target="http://www.hotelnewsnow.com/" TargetMode="External"/><Relationship Id="rId1" Type="http://schemas.openxmlformats.org/officeDocument/2006/relationships/hyperlink" Target="http://www.str.com/data-insights/resources/glossary" TargetMode="External"/><Relationship Id="rId6" Type="http://schemas.openxmlformats.org/officeDocument/2006/relationships/printerSettings" Target="../printerSettings/printerSettings21.bin"/><Relationship Id="rId5" Type="http://schemas.openxmlformats.org/officeDocument/2006/relationships/hyperlink" Target="https://str.com/contact" TargetMode="External"/><Relationship Id="rId4" Type="http://schemas.openxmlformats.org/officeDocument/2006/relationships/hyperlink" Target="http://www.str.com/data-insights/resources/FAQ"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AA153"/>
  <sheetViews>
    <sheetView showGridLines="0" zoomScaleNormal="100" workbookViewId="0"/>
  </sheetViews>
  <sheetFormatPr defaultRowHeight="12.75" x14ac:dyDescent="0.2"/>
  <cols>
    <col min="1" max="1" width="13.42578125" customWidth="1"/>
    <col min="2" max="2" width="57.5703125" customWidth="1"/>
    <col min="3" max="3" width="5.42578125" customWidth="1"/>
    <col min="4" max="4" width="1.85546875" style="18" customWidth="1"/>
    <col min="5" max="5" width="57.5703125" customWidth="1"/>
    <col min="6" max="6" width="5.42578125" customWidth="1"/>
    <col min="7" max="7" width="15.5703125" customWidth="1"/>
    <col min="8" max="8" width="4.140625" customWidth="1"/>
    <col min="9" max="13" width="7.140625" style="151" customWidth="1"/>
    <col min="14" max="14" width="1.42578125" style="151" customWidth="1"/>
    <col min="15" max="15" width="7.42578125" style="151" customWidth="1"/>
    <col min="16" max="27" width="9.140625" style="151" customWidth="1"/>
    <col min="28" max="28" width="9.140625" customWidth="1"/>
  </cols>
  <sheetData>
    <row r="1" spans="1:8" ht="45.75" customHeight="1" x14ac:dyDescent="0.25">
      <c r="A1" s="327"/>
      <c r="B1" s="328"/>
      <c r="C1" s="328"/>
      <c r="D1" s="329"/>
      <c r="E1" s="328"/>
      <c r="F1" s="328"/>
      <c r="G1" s="328"/>
      <c r="H1" s="330"/>
    </row>
    <row r="2" spans="1:8" ht="24.75" customHeight="1" x14ac:dyDescent="0.2">
      <c r="A2" s="328"/>
      <c r="B2" s="354" t="s">
        <v>128</v>
      </c>
      <c r="C2" s="338"/>
      <c r="D2" s="337"/>
      <c r="E2" s="337"/>
      <c r="F2" s="338"/>
      <c r="G2" s="331"/>
      <c r="H2" s="332"/>
    </row>
    <row r="3" spans="1:8" ht="25.5" customHeight="1" x14ac:dyDescent="0.4">
      <c r="A3" s="328"/>
      <c r="B3" s="355" t="s">
        <v>127</v>
      </c>
      <c r="C3" s="340"/>
      <c r="D3" s="339"/>
      <c r="E3" s="339"/>
      <c r="F3" s="340"/>
      <c r="G3" s="331"/>
      <c r="H3" s="332"/>
    </row>
    <row r="4" spans="1:8" ht="15" customHeight="1" x14ac:dyDescent="0.2">
      <c r="A4" s="328"/>
      <c r="B4" s="418" t="s">
        <v>129</v>
      </c>
      <c r="C4" s="418"/>
      <c r="D4" s="418"/>
      <c r="E4" s="418"/>
      <c r="F4" s="341"/>
      <c r="G4" s="331"/>
      <c r="H4" s="332"/>
    </row>
    <row r="5" spans="1:8" ht="15" customHeight="1" x14ac:dyDescent="0.2">
      <c r="A5" s="328"/>
      <c r="B5" s="418" t="s">
        <v>130</v>
      </c>
      <c r="C5" s="418"/>
      <c r="D5" s="418"/>
      <c r="E5" s="418"/>
      <c r="F5" s="341"/>
      <c r="G5" s="331"/>
      <c r="H5" s="332"/>
    </row>
    <row r="6" spans="1:8" ht="15" customHeight="1" x14ac:dyDescent="0.2">
      <c r="A6" s="328"/>
      <c r="B6" s="335"/>
      <c r="C6" s="342"/>
      <c r="D6" s="335"/>
      <c r="E6" s="335"/>
      <c r="F6" s="342"/>
      <c r="G6" s="331"/>
      <c r="H6" s="332"/>
    </row>
    <row r="7" spans="1:8" ht="15.75" customHeight="1" x14ac:dyDescent="0.2">
      <c r="A7" s="328"/>
      <c r="B7" s="356" t="s">
        <v>90</v>
      </c>
      <c r="C7" s="338">
        <v>1</v>
      </c>
      <c r="D7" s="356"/>
      <c r="E7" s="356"/>
      <c r="F7" s="338"/>
      <c r="G7" s="331"/>
      <c r="H7" s="332"/>
    </row>
    <row r="8" spans="1:8" ht="15.75" customHeight="1" x14ac:dyDescent="0.2">
      <c r="A8" s="328"/>
      <c r="B8" s="356" t="str">
        <f>HYPERLINK("#'Glance'!A1", "Monthly Performance at a Glance")</f>
        <v>Monthly Performance at a Glance</v>
      </c>
      <c r="C8" s="338" t="str">
        <f>HYPERLINK("#'Glance'!A1", "2")</f>
        <v>2</v>
      </c>
      <c r="D8" s="356"/>
      <c r="E8" s="356"/>
      <c r="F8" s="338"/>
      <c r="G8" s="331"/>
      <c r="H8" s="332"/>
    </row>
    <row r="9" spans="1:8" ht="15.75" customHeight="1" x14ac:dyDescent="0.2">
      <c r="A9" s="328"/>
      <c r="B9" s="356" t="str">
        <f>HYPERLINK("#'Summary'!A1", "STAR Summary")</f>
        <v>STAR Summary</v>
      </c>
      <c r="C9" s="338" t="str">
        <f>HYPERLINK("#'Summary'!A1", "3")</f>
        <v>3</v>
      </c>
      <c r="D9" s="356"/>
      <c r="E9" s="356"/>
      <c r="F9" s="338"/>
      <c r="G9" s="328"/>
      <c r="H9" s="328"/>
    </row>
    <row r="10" spans="1:8" ht="15.75" customHeight="1" x14ac:dyDescent="0.2">
      <c r="A10" s="328"/>
      <c r="B10" s="356" t="str">
        <f>HYPERLINK("#'Comp'!A1", "Competitive Set Report")</f>
        <v>Competitive Set Report</v>
      </c>
      <c r="C10" s="338" t="str">
        <f>HYPERLINK("#'Comp'!A1", "4")</f>
        <v>4</v>
      </c>
      <c r="D10" s="356"/>
      <c r="E10" s="356"/>
      <c r="F10" s="338"/>
      <c r="G10" s="328"/>
      <c r="H10" s="328"/>
    </row>
    <row r="11" spans="1:8" ht="15.75" customHeight="1" x14ac:dyDescent="0.2">
      <c r="A11" s="333"/>
      <c r="B11" s="356" t="str">
        <f>HYPERLINK("#'Response'!A1", "Response Report")</f>
        <v>Response Report</v>
      </c>
      <c r="C11" s="338" t="str">
        <f>HYPERLINK("#'Response'!A1", "5")</f>
        <v>5</v>
      </c>
      <c r="D11" s="356"/>
      <c r="E11" s="356"/>
      <c r="F11" s="338"/>
      <c r="G11" s="328"/>
      <c r="H11" s="328"/>
    </row>
    <row r="12" spans="1:8" ht="15.75" customHeight="1" x14ac:dyDescent="0.2">
      <c r="A12" s="328"/>
      <c r="B12" s="356" t="str">
        <f>HYPERLINK("#'Day of Week'!A1", "Day of Week &amp; Weekday/Weekend")</f>
        <v>Day of Week &amp; Weekday/Weekend</v>
      </c>
      <c r="C12" s="338" t="str">
        <f>HYPERLINK("#'Day of Week'!A1", "6")</f>
        <v>6</v>
      </c>
      <c r="D12" s="356"/>
      <c r="E12" s="356"/>
      <c r="F12" s="338"/>
      <c r="G12" s="328"/>
      <c r="H12" s="328"/>
    </row>
    <row r="13" spans="1:8" ht="15.75" customHeight="1" x14ac:dyDescent="0.2">
      <c r="A13" s="328"/>
      <c r="B13" s="356" t="str">
        <f>HYPERLINK("#'Daily by Month'!A1", "Daily Data for the Month")</f>
        <v>Daily Data for the Month</v>
      </c>
      <c r="C13" s="338" t="str">
        <f>HYPERLINK("#'Daily by Month'!A1", "7")</f>
        <v>7</v>
      </c>
      <c r="D13" s="356"/>
      <c r="E13" s="356"/>
      <c r="F13" s="338"/>
      <c r="G13" s="328"/>
      <c r="H13" s="328"/>
    </row>
    <row r="14" spans="1:8" ht="15.75" customHeight="1" x14ac:dyDescent="0.2">
      <c r="A14" s="328"/>
      <c r="B14" s="356" t="str">
        <f>HYPERLINK("#'Segmentation Glance'!A1", "Segmentation at a Glance")</f>
        <v>Segmentation at a Glance</v>
      </c>
      <c r="C14" s="338" t="str">
        <f>HYPERLINK("#'Segmentation Glance'!A1", "8")</f>
        <v>8</v>
      </c>
      <c r="D14" s="356"/>
      <c r="E14" s="356"/>
      <c r="F14" s="338"/>
      <c r="G14" s="328"/>
      <c r="H14" s="328"/>
    </row>
    <row r="15" spans="1:8" ht="15.75" customHeight="1" x14ac:dyDescent="0.2">
      <c r="A15" s="328"/>
      <c r="B15" s="356" t="str">
        <f>HYPERLINK("#'Segmentation Occ'!A1", "Segmentation Occupancy Analysis")</f>
        <v>Segmentation Occupancy Analysis</v>
      </c>
      <c r="C15" s="338" t="str">
        <f>HYPERLINK("#'Segmentation Occ'!A1", "9")</f>
        <v>9</v>
      </c>
      <c r="D15" s="356"/>
      <c r="E15" s="356"/>
      <c r="F15" s="338"/>
      <c r="G15" s="328"/>
      <c r="H15" s="328"/>
    </row>
    <row r="16" spans="1:8" ht="15.75" customHeight="1" x14ac:dyDescent="0.2">
      <c r="A16" s="328"/>
      <c r="B16" s="356" t="str">
        <f>HYPERLINK("#'Segmentation ADR'!A1", "Segmentation ADR Analysis")</f>
        <v>Segmentation ADR Analysis</v>
      </c>
      <c r="C16" s="338" t="str">
        <f>HYPERLINK("#'Segmentation ADR'!A1", "10")</f>
        <v>10</v>
      </c>
      <c r="D16" s="356"/>
      <c r="E16" s="356"/>
      <c r="F16" s="338"/>
      <c r="G16" s="328"/>
      <c r="H16" s="328"/>
    </row>
    <row r="17" spans="1:8" ht="15.75" customHeight="1" x14ac:dyDescent="0.2">
      <c r="A17" s="328"/>
      <c r="B17" s="356" t="str">
        <f>HYPERLINK("#'Segmentation RevPAR'!A1", "Segmentation RevPAR Analysis")</f>
        <v>Segmentation RevPAR Analysis</v>
      </c>
      <c r="C17" s="338" t="str">
        <f>HYPERLINK("#'Segmentation RevPAR'!A1", "11")</f>
        <v>11</v>
      </c>
      <c r="D17" s="356"/>
      <c r="E17" s="356"/>
      <c r="F17" s="338"/>
      <c r="G17" s="328"/>
      <c r="H17" s="328"/>
    </row>
    <row r="18" spans="1:8" ht="15.75" customHeight="1" x14ac:dyDescent="0.2">
      <c r="A18" s="328"/>
      <c r="B18" s="356" t="str">
        <f>HYPERLINK("#'Segmentation Indexes'!A1", "Segmentation Index Analysis")</f>
        <v>Segmentation Index Analysis</v>
      </c>
      <c r="C18" s="338" t="str">
        <f>HYPERLINK("#'Segmentation Indexes'!A1", "12")</f>
        <v>12</v>
      </c>
      <c r="D18" s="356"/>
      <c r="E18" s="356"/>
      <c r="F18" s="338"/>
      <c r="G18" s="328"/>
      <c r="H18" s="328"/>
    </row>
    <row r="19" spans="1:8" ht="15.75" customHeight="1" x14ac:dyDescent="0.2">
      <c r="A19" s="328"/>
      <c r="B19" s="356" t="str">
        <f>HYPERLINK("#'Segmentation Ranking'!A1", "Segmentation Ranking Analysis")</f>
        <v>Segmentation Ranking Analysis</v>
      </c>
      <c r="C19" s="338" t="str">
        <f>HYPERLINK("#'Segmentation Ranking'!A1", "13")</f>
        <v>13</v>
      </c>
      <c r="D19" s="356"/>
      <c r="E19" s="356"/>
      <c r="F19" s="338"/>
      <c r="G19" s="328"/>
      <c r="H19" s="328"/>
    </row>
    <row r="20" spans="1:8" ht="15.75" customHeight="1" x14ac:dyDescent="0.2">
      <c r="A20" s="328"/>
      <c r="B20" s="356" t="str">
        <f>HYPERLINK("#'Segmentation DOW Month'!A1", "Segmentation Day Of Week - Current Month")</f>
        <v>Segmentation Day Of Week - Current Month</v>
      </c>
      <c r="C20" s="338" t="str">
        <f>HYPERLINK("#'Segmentation DOW Month'!A1", "14")</f>
        <v>14</v>
      </c>
      <c r="D20" s="356"/>
      <c r="E20" s="356"/>
      <c r="F20" s="338"/>
      <c r="G20" s="328"/>
      <c r="H20" s="328"/>
    </row>
    <row r="21" spans="1:8" ht="15.75" customHeight="1" x14ac:dyDescent="0.2">
      <c r="A21" s="328"/>
      <c r="B21" s="356" t="str">
        <f>HYPERLINK("#'Segmentation DOW YTD'!A1", "Segmentation Day Of Week - Year to Date")</f>
        <v>Segmentation Day Of Week - Year to Date</v>
      </c>
      <c r="C21" s="338" t="str">
        <f>HYPERLINK("#'Segmentation DOW YTD'!A1", "15")</f>
        <v>15</v>
      </c>
      <c r="D21" s="356"/>
      <c r="E21" s="356"/>
      <c r="F21" s="338"/>
      <c r="G21" s="328"/>
      <c r="H21" s="328"/>
    </row>
    <row r="22" spans="1:8" ht="15.75" customHeight="1" x14ac:dyDescent="0.2">
      <c r="A22" s="328"/>
      <c r="B22" s="356" t="str">
        <f>HYPERLINK("#'Segmentation DOW Run 3'!A1", "Segmentation Day Of Week - Running 3 Month")</f>
        <v>Segmentation Day Of Week - Running 3 Month</v>
      </c>
      <c r="C22" s="338" t="str">
        <f>HYPERLINK("#'Segmentation DOW Run 3'!A1", "16")</f>
        <v>16</v>
      </c>
      <c r="D22" s="356"/>
      <c r="E22" s="356"/>
      <c r="F22" s="338"/>
      <c r="G22" s="328"/>
      <c r="H22" s="328"/>
    </row>
    <row r="23" spans="1:8" ht="15.75" customHeight="1" x14ac:dyDescent="0.2">
      <c r="A23" s="328"/>
      <c r="B23" s="356" t="str">
        <f>HYPERLINK("#'Segmentation DOW Run 12'!A1", "Segmentation Day Of Week - Running 12 Month")</f>
        <v>Segmentation Day Of Week - Running 12 Month</v>
      </c>
      <c r="C23" s="338" t="str">
        <f>HYPERLINK("#'Segmentation DOW Run 12'!A1", "17")</f>
        <v>17</v>
      </c>
      <c r="D23" s="356"/>
      <c r="E23" s="356"/>
      <c r="F23" s="338"/>
      <c r="G23" s="328"/>
      <c r="H23" s="328"/>
    </row>
    <row r="24" spans="1:8" ht="15.75" customHeight="1" x14ac:dyDescent="0.2">
      <c r="A24" s="328"/>
      <c r="B24" s="356" t="str">
        <f>HYPERLINK("#'Add Rev ADR'!A1", "Additional Revenue ADR Analysis (TrevPOR)")</f>
        <v>Additional Revenue ADR Analysis (TrevPOR)</v>
      </c>
      <c r="C24" s="338" t="str">
        <f>HYPERLINK("#'Add Rev ADR'!A1", "18")</f>
        <v>18</v>
      </c>
      <c r="D24" s="356"/>
      <c r="E24" s="356"/>
      <c r="F24" s="338"/>
      <c r="G24" s="328"/>
      <c r="H24" s="328"/>
    </row>
    <row r="25" spans="1:8" ht="15.75" customHeight="1" x14ac:dyDescent="0.2">
      <c r="A25" s="328"/>
      <c r="B25" s="356" t="str">
        <f>HYPERLINK("#'Add Rev RevPAR'!A1", "Additional Revenue RevPAR Analysis (TrevPAR)")</f>
        <v>Additional Revenue RevPAR Analysis (TrevPAR)</v>
      </c>
      <c r="C25" s="338" t="str">
        <f>HYPERLINK("#'Add Rev RevPAR'!A1", "19")</f>
        <v>19</v>
      </c>
      <c r="D25" s="356"/>
      <c r="E25" s="356"/>
      <c r="F25" s="338"/>
      <c r="G25" s="328"/>
      <c r="H25" s="328"/>
    </row>
    <row r="26" spans="1:8" ht="15.75" customHeight="1" x14ac:dyDescent="0.2">
      <c r="A26" s="328"/>
      <c r="B26" s="356" t="str">
        <f>HYPERLINK("#'Segmentation Response'!A1", "Segmentation Response Report")</f>
        <v>Segmentation Response Report</v>
      </c>
      <c r="C26" s="338" t="str">
        <f>HYPERLINK("#'Segmentation Response'!A1", "20")</f>
        <v>20</v>
      </c>
      <c r="D26" s="356"/>
      <c r="E26" s="356"/>
      <c r="F26" s="338"/>
      <c r="G26" s="328"/>
      <c r="H26" s="328"/>
    </row>
    <row r="27" spans="1:8" ht="15.75" customHeight="1" x14ac:dyDescent="0.2">
      <c r="A27" s="328"/>
      <c r="B27" s="356" t="str">
        <f>HYPERLINK("#'Help'!A1", "Help")</f>
        <v>Help</v>
      </c>
      <c r="C27" s="338" t="str">
        <f>HYPERLINK("#'Help'!A1", "21")</f>
        <v>21</v>
      </c>
      <c r="D27" s="356"/>
      <c r="E27" s="356"/>
      <c r="F27" s="338"/>
      <c r="G27" s="328"/>
      <c r="H27" s="328"/>
    </row>
    <row r="28" spans="1:8" ht="15.75" customHeight="1" x14ac:dyDescent="0.2">
      <c r="A28" s="328"/>
      <c r="B28" s="356"/>
      <c r="C28" s="338"/>
      <c r="D28" s="356"/>
      <c r="E28" s="356"/>
      <c r="F28" s="338"/>
      <c r="G28" s="328"/>
      <c r="H28" s="328"/>
    </row>
    <row r="29" spans="1:8" ht="15.75" customHeight="1" x14ac:dyDescent="0.2">
      <c r="A29" s="328"/>
      <c r="B29" s="356"/>
      <c r="C29" s="338"/>
      <c r="D29" s="356"/>
      <c r="E29" s="356"/>
      <c r="F29" s="338"/>
      <c r="G29" s="328"/>
      <c r="H29" s="328"/>
    </row>
    <row r="30" spans="1:8" ht="0" hidden="1" customHeight="1" x14ac:dyDescent="0.2">
      <c r="A30" s="328"/>
      <c r="B30" s="356"/>
      <c r="C30" s="338"/>
      <c r="D30" s="356"/>
      <c r="E30" s="356"/>
      <c r="F30" s="338"/>
      <c r="G30" s="328"/>
      <c r="H30" s="328"/>
    </row>
    <row r="31" spans="1:8" ht="0" hidden="1" customHeight="1" x14ac:dyDescent="0.2">
      <c r="A31" s="328"/>
      <c r="B31" s="356"/>
      <c r="C31" s="338"/>
      <c r="D31" s="356"/>
      <c r="E31" s="356"/>
      <c r="F31" s="338"/>
      <c r="G31" s="328"/>
      <c r="H31" s="328"/>
    </row>
    <row r="32" spans="1:8" ht="0" hidden="1" customHeight="1" x14ac:dyDescent="0.2">
      <c r="A32" s="328"/>
      <c r="B32" s="356"/>
      <c r="C32" s="338"/>
      <c r="D32" s="356"/>
      <c r="E32" s="356"/>
      <c r="F32" s="338"/>
      <c r="G32" s="328"/>
      <c r="H32" s="328"/>
    </row>
    <row r="33" spans="1:8" ht="0" hidden="1" customHeight="1" x14ac:dyDescent="0.2">
      <c r="A33" s="328"/>
      <c r="B33" s="356"/>
      <c r="C33" s="338"/>
      <c r="D33" s="356"/>
      <c r="E33" s="356"/>
      <c r="F33" s="338"/>
      <c r="G33" s="328"/>
      <c r="H33" s="328"/>
    </row>
    <row r="34" spans="1:8" ht="0" hidden="1" customHeight="1" x14ac:dyDescent="0.2">
      <c r="A34" s="328"/>
      <c r="B34" s="356"/>
      <c r="C34" s="338"/>
      <c r="D34" s="356"/>
      <c r="E34" s="356"/>
      <c r="F34" s="338"/>
      <c r="G34" s="328"/>
      <c r="H34" s="328"/>
    </row>
    <row r="35" spans="1:8" ht="0" hidden="1" customHeight="1" x14ac:dyDescent="0.2">
      <c r="A35" s="328"/>
      <c r="B35" s="356"/>
      <c r="C35" s="338"/>
      <c r="D35" s="356"/>
      <c r="E35" s="356"/>
      <c r="F35" s="338"/>
      <c r="G35" s="328"/>
      <c r="H35" s="328"/>
    </row>
    <row r="36" spans="1:8" ht="0" hidden="1" customHeight="1" x14ac:dyDescent="0.2">
      <c r="A36" s="328"/>
      <c r="B36" s="356"/>
      <c r="C36" s="338"/>
      <c r="D36" s="356"/>
      <c r="E36" s="356"/>
      <c r="F36" s="338"/>
      <c r="G36" s="328"/>
      <c r="H36" s="328"/>
    </row>
    <row r="37" spans="1:8" ht="0" hidden="1" customHeight="1" x14ac:dyDescent="0.2">
      <c r="A37" s="328"/>
      <c r="B37" s="356"/>
      <c r="C37" s="338"/>
      <c r="D37" s="356"/>
      <c r="E37" s="356"/>
      <c r="F37" s="338"/>
      <c r="G37" s="328"/>
      <c r="H37" s="328"/>
    </row>
    <row r="38" spans="1:8" ht="0" hidden="1" customHeight="1" x14ac:dyDescent="0.2">
      <c r="A38" s="328"/>
      <c r="B38" s="356"/>
      <c r="C38" s="338"/>
      <c r="D38" s="356"/>
      <c r="E38" s="356"/>
      <c r="F38" s="338"/>
      <c r="G38" s="328"/>
      <c r="H38" s="328"/>
    </row>
    <row r="39" spans="1:8" ht="0" hidden="1" customHeight="1" x14ac:dyDescent="0.2">
      <c r="A39" s="328"/>
      <c r="B39" s="356"/>
      <c r="C39" s="338"/>
      <c r="D39" s="356"/>
      <c r="E39" s="356"/>
      <c r="F39" s="338"/>
      <c r="G39" s="328"/>
      <c r="H39" s="328"/>
    </row>
    <row r="40" spans="1:8" ht="0" hidden="1" customHeight="1" x14ac:dyDescent="0.2">
      <c r="A40" s="328"/>
      <c r="B40" s="356"/>
      <c r="C40" s="338"/>
      <c r="D40" s="356"/>
      <c r="E40" s="356"/>
      <c r="F40" s="338"/>
      <c r="G40" s="328"/>
      <c r="H40" s="328"/>
    </row>
    <row r="41" spans="1:8" ht="0" hidden="1" customHeight="1" x14ac:dyDescent="0.2">
      <c r="A41" s="328"/>
      <c r="B41" s="356"/>
      <c r="C41" s="338"/>
      <c r="D41" s="356"/>
      <c r="E41" s="356"/>
      <c r="F41" s="338"/>
      <c r="G41" s="328"/>
      <c r="H41" s="328"/>
    </row>
    <row r="42" spans="1:8" ht="0" hidden="1" customHeight="1" x14ac:dyDescent="0.2">
      <c r="A42" s="328"/>
      <c r="B42" s="356"/>
      <c r="C42" s="338"/>
      <c r="D42" s="356"/>
      <c r="E42" s="356"/>
      <c r="F42" s="338"/>
      <c r="G42" s="328"/>
      <c r="H42" s="328"/>
    </row>
    <row r="43" spans="1:8" ht="0" hidden="1" customHeight="1" x14ac:dyDescent="0.2">
      <c r="A43" s="328"/>
      <c r="B43" s="356"/>
      <c r="C43" s="338"/>
      <c r="D43" s="356"/>
      <c r="E43" s="356"/>
      <c r="F43" s="338"/>
      <c r="G43" s="328"/>
      <c r="H43" s="328"/>
    </row>
    <row r="44" spans="1:8" ht="0" hidden="1" customHeight="1" x14ac:dyDescent="0.2">
      <c r="A44" s="328"/>
      <c r="B44" s="356"/>
      <c r="C44" s="338"/>
      <c r="D44" s="356"/>
      <c r="E44" s="356"/>
      <c r="F44" s="338"/>
      <c r="G44" s="328"/>
      <c r="H44" s="328"/>
    </row>
    <row r="45" spans="1:8" ht="0" hidden="1" customHeight="1" x14ac:dyDescent="0.2">
      <c r="A45" s="328"/>
      <c r="B45" s="356"/>
      <c r="C45" s="338"/>
      <c r="D45" s="356"/>
      <c r="E45" s="356"/>
      <c r="F45" s="338"/>
      <c r="G45" s="328"/>
      <c r="H45" s="328"/>
    </row>
    <row r="46" spans="1:8" ht="0" hidden="1" customHeight="1" x14ac:dyDescent="0.2">
      <c r="A46" s="328"/>
      <c r="B46" s="356"/>
      <c r="C46" s="338"/>
      <c r="D46" s="356"/>
      <c r="E46" s="356"/>
      <c r="F46" s="338"/>
      <c r="G46" s="328"/>
      <c r="H46" s="328"/>
    </row>
    <row r="47" spans="1:8" ht="0" hidden="1" customHeight="1" x14ac:dyDescent="0.2">
      <c r="A47" s="328"/>
      <c r="B47" s="356"/>
      <c r="C47" s="338"/>
      <c r="D47" s="356"/>
      <c r="E47" s="356"/>
      <c r="F47" s="338"/>
      <c r="G47" s="328"/>
      <c r="H47" s="328"/>
    </row>
    <row r="48" spans="1:8" ht="0" hidden="1" customHeight="1" x14ac:dyDescent="0.2">
      <c r="A48" s="328"/>
      <c r="B48" s="356"/>
      <c r="C48" s="338"/>
      <c r="D48" s="356"/>
      <c r="E48" s="356"/>
      <c r="F48" s="338"/>
      <c r="G48" s="328"/>
      <c r="H48" s="328"/>
    </row>
    <row r="49" spans="1:8" ht="0" hidden="1" customHeight="1" x14ac:dyDescent="0.2">
      <c r="A49" s="328"/>
      <c r="B49" s="356"/>
      <c r="C49" s="338"/>
      <c r="D49" s="356"/>
      <c r="E49" s="356"/>
      <c r="F49" s="338"/>
      <c r="G49" s="328"/>
      <c r="H49" s="328"/>
    </row>
    <row r="50" spans="1:8" ht="15.75" customHeight="1" x14ac:dyDescent="0.2">
      <c r="A50" s="328"/>
      <c r="B50" s="356"/>
      <c r="C50" s="338"/>
      <c r="D50" s="356"/>
      <c r="E50" s="356"/>
      <c r="F50" s="338"/>
      <c r="G50" s="328"/>
      <c r="H50" s="328"/>
    </row>
    <row r="51" spans="1:8" ht="15.75" customHeight="1" x14ac:dyDescent="0.2">
      <c r="A51" s="328"/>
      <c r="B51" s="356"/>
      <c r="C51" s="338"/>
      <c r="D51" s="356"/>
      <c r="E51" s="356"/>
      <c r="F51" s="338"/>
      <c r="G51" s="328"/>
      <c r="H51" s="328"/>
    </row>
    <row r="52" spans="1:8" ht="15.75" customHeight="1" x14ac:dyDescent="0.2">
      <c r="A52" s="328"/>
      <c r="B52" s="356"/>
      <c r="C52" s="338"/>
      <c r="D52" s="356"/>
      <c r="E52" s="356"/>
      <c r="F52" s="338"/>
      <c r="G52" s="328"/>
      <c r="H52" s="328"/>
    </row>
    <row r="53" spans="1:8" ht="15.75" customHeight="1" x14ac:dyDescent="0.2">
      <c r="A53" s="328"/>
      <c r="B53" s="356"/>
      <c r="C53" s="338"/>
      <c r="D53" s="356"/>
      <c r="E53" s="356"/>
      <c r="F53" s="338"/>
      <c r="G53" s="328"/>
      <c r="H53" s="328"/>
    </row>
    <row r="54" spans="1:8" ht="15.75" customHeight="1" x14ac:dyDescent="0.2">
      <c r="A54" s="328"/>
      <c r="B54" s="356"/>
      <c r="C54" s="338"/>
      <c r="D54" s="356"/>
      <c r="E54" s="356"/>
      <c r="F54" s="338"/>
      <c r="G54" s="328"/>
      <c r="H54" s="328"/>
    </row>
    <row r="55" spans="1:8" ht="15.75" customHeight="1" x14ac:dyDescent="0.2">
      <c r="A55" s="328"/>
      <c r="B55" s="356"/>
      <c r="C55" s="338"/>
      <c r="D55" s="356"/>
      <c r="E55" s="356"/>
      <c r="F55" s="338"/>
      <c r="G55" s="328"/>
      <c r="H55" s="328"/>
    </row>
    <row r="56" spans="1:8" ht="15.75" customHeight="1" x14ac:dyDescent="0.2">
      <c r="A56" s="328"/>
      <c r="B56" s="356"/>
      <c r="C56" s="338"/>
      <c r="D56" s="356"/>
      <c r="E56" s="356"/>
      <c r="F56" s="338"/>
      <c r="G56" s="328"/>
      <c r="H56" s="328"/>
    </row>
    <row r="57" spans="1:8" ht="10.5" customHeight="1" x14ac:dyDescent="0.2">
      <c r="A57" s="328"/>
      <c r="B57" s="356"/>
      <c r="C57" s="356"/>
      <c r="D57" s="356"/>
      <c r="E57" s="356"/>
      <c r="F57" s="356"/>
      <c r="G57" s="328"/>
      <c r="H57" s="328"/>
    </row>
    <row r="58" spans="1:8" ht="10.5" customHeight="1" x14ac:dyDescent="0.2">
      <c r="A58" s="328"/>
      <c r="B58" s="335" t="s">
        <v>99</v>
      </c>
      <c r="C58" s="335"/>
      <c r="D58" s="336"/>
      <c r="E58" s="335" t="s">
        <v>100</v>
      </c>
      <c r="F58" s="335"/>
      <c r="G58" s="328"/>
      <c r="H58" s="328"/>
    </row>
    <row r="59" spans="1:8" ht="10.5" customHeight="1" x14ac:dyDescent="0.2">
      <c r="A59" s="328"/>
      <c r="B59" s="335" t="s">
        <v>105</v>
      </c>
      <c r="C59" s="335"/>
      <c r="D59" s="336"/>
      <c r="E59" s="335" t="s">
        <v>101</v>
      </c>
      <c r="F59" s="335"/>
      <c r="G59" s="328"/>
      <c r="H59" s="328"/>
    </row>
    <row r="60" spans="1:8" ht="10.5" customHeight="1" x14ac:dyDescent="0.2">
      <c r="A60" s="328"/>
      <c r="B60" s="335" t="s">
        <v>94</v>
      </c>
      <c r="C60" s="335"/>
      <c r="D60" s="336"/>
      <c r="E60" s="335" t="s">
        <v>106</v>
      </c>
      <c r="F60" s="335"/>
      <c r="G60" s="328"/>
      <c r="H60" s="328"/>
    </row>
    <row r="61" spans="1:8" ht="20.100000000000001" customHeight="1" x14ac:dyDescent="0.2">
      <c r="A61" s="328"/>
      <c r="B61" s="335"/>
      <c r="C61" s="335"/>
      <c r="D61" s="336"/>
      <c r="E61" s="335"/>
      <c r="F61" s="335"/>
      <c r="G61" s="328"/>
      <c r="H61" s="328"/>
    </row>
    <row r="62" spans="1:8" ht="48" customHeight="1" x14ac:dyDescent="0.2">
      <c r="A62" s="328"/>
      <c r="B62" s="417" t="s">
        <v>107</v>
      </c>
      <c r="C62" s="417"/>
      <c r="D62" s="417"/>
      <c r="E62" s="417"/>
      <c r="F62" s="417"/>
      <c r="G62" s="328"/>
      <c r="H62" s="328"/>
    </row>
    <row r="63" spans="1:8" ht="8.1" customHeight="1" x14ac:dyDescent="0.2">
      <c r="A63" s="328"/>
      <c r="B63" s="327"/>
      <c r="C63" s="328"/>
      <c r="D63" s="334"/>
      <c r="E63" s="328"/>
      <c r="F63" s="328"/>
      <c r="G63" s="328"/>
      <c r="H63" s="328"/>
    </row>
    <row r="64" spans="1:8" ht="15.75" customHeight="1" x14ac:dyDescent="0.2">
      <c r="A64" s="151"/>
      <c r="B64" s="151"/>
      <c r="C64" s="151"/>
      <c r="D64" s="151"/>
      <c r="E64" s="151"/>
      <c r="F64" s="151"/>
      <c r="G64" s="151"/>
      <c r="H64" s="151"/>
    </row>
    <row r="65" spans="1:8" ht="15.75" customHeight="1" x14ac:dyDescent="0.2">
      <c r="A65" s="151"/>
      <c r="B65" s="151"/>
      <c r="C65" s="151"/>
      <c r="D65" s="151"/>
      <c r="E65" s="151"/>
      <c r="F65" s="151"/>
      <c r="G65" s="151"/>
      <c r="H65" s="151"/>
    </row>
    <row r="66" spans="1:8" ht="15.75" customHeight="1" x14ac:dyDescent="0.2">
      <c r="A66" s="151"/>
      <c r="B66" s="151"/>
      <c r="C66" s="151"/>
      <c r="D66" s="151"/>
      <c r="E66" s="151"/>
      <c r="F66" s="151"/>
      <c r="G66" s="151"/>
      <c r="H66" s="151"/>
    </row>
    <row r="67" spans="1:8" ht="15.75" customHeight="1" x14ac:dyDescent="0.2">
      <c r="A67" s="151"/>
      <c r="B67" s="151"/>
      <c r="C67" s="151"/>
      <c r="D67" s="151"/>
      <c r="E67" s="151"/>
      <c r="F67" s="151"/>
      <c r="G67" s="151"/>
      <c r="H67" s="151"/>
    </row>
    <row r="68" spans="1:8" ht="15.75" customHeight="1" x14ac:dyDescent="0.2">
      <c r="A68" s="151"/>
      <c r="B68" s="151"/>
      <c r="C68" s="151"/>
      <c r="D68" s="151"/>
      <c r="E68" s="151"/>
      <c r="F68" s="151"/>
      <c r="G68" s="151"/>
      <c r="H68" s="151"/>
    </row>
    <row r="69" spans="1:8" ht="15.75" customHeight="1" x14ac:dyDescent="0.2">
      <c r="A69" s="151"/>
      <c r="B69" s="151"/>
      <c r="C69" s="151"/>
      <c r="D69" s="151"/>
      <c r="E69" s="151"/>
      <c r="F69" s="151"/>
      <c r="G69" s="151"/>
      <c r="H69" s="151"/>
    </row>
    <row r="70" spans="1:8" ht="15.75" customHeight="1" x14ac:dyDescent="0.2">
      <c r="A70" s="151"/>
      <c r="B70" s="151"/>
      <c r="C70" s="151"/>
      <c r="D70" s="151"/>
      <c r="E70" s="151"/>
      <c r="F70" s="151"/>
      <c r="G70" s="151"/>
      <c r="H70" s="151"/>
    </row>
    <row r="71" spans="1:8" ht="15.75" customHeight="1" x14ac:dyDescent="0.2">
      <c r="A71" s="151"/>
      <c r="B71" s="151"/>
      <c r="C71" s="151"/>
      <c r="D71" s="151"/>
      <c r="E71" s="151"/>
      <c r="F71" s="151"/>
      <c r="G71" s="151"/>
      <c r="H71" s="151"/>
    </row>
    <row r="72" spans="1:8" ht="15.75" customHeight="1" x14ac:dyDescent="0.2">
      <c r="A72" s="151"/>
      <c r="B72" s="151"/>
      <c r="C72" s="151"/>
      <c r="D72" s="151"/>
      <c r="E72" s="151"/>
      <c r="F72" s="151"/>
      <c r="G72" s="151"/>
      <c r="H72" s="151"/>
    </row>
    <row r="73" spans="1:8" ht="15.75" customHeight="1" x14ac:dyDescent="0.2">
      <c r="A73" s="151"/>
      <c r="B73" s="151"/>
      <c r="C73" s="151"/>
      <c r="D73" s="151"/>
      <c r="E73" s="151"/>
      <c r="F73" s="151"/>
      <c r="G73" s="151"/>
      <c r="H73" s="151"/>
    </row>
    <row r="74" spans="1:8" ht="15.75" customHeight="1" x14ac:dyDescent="0.2">
      <c r="A74" s="151"/>
      <c r="B74" s="151"/>
      <c r="C74" s="151"/>
      <c r="D74" s="151"/>
      <c r="E74" s="151"/>
      <c r="F74" s="151"/>
      <c r="G74" s="151"/>
      <c r="H74" s="151"/>
    </row>
    <row r="75" spans="1:8" ht="15.75" customHeight="1" x14ac:dyDescent="0.2">
      <c r="A75" s="151"/>
      <c r="B75" s="151"/>
      <c r="C75" s="151"/>
      <c r="D75" s="151"/>
      <c r="E75" s="151"/>
      <c r="F75" s="151"/>
      <c r="G75" s="151"/>
      <c r="H75" s="151"/>
    </row>
    <row r="76" spans="1:8" ht="15.75" customHeight="1" x14ac:dyDescent="0.2">
      <c r="A76" s="151"/>
      <c r="B76" s="151"/>
      <c r="C76" s="151"/>
      <c r="D76" s="151"/>
      <c r="E76" s="151"/>
      <c r="F76" s="151"/>
      <c r="G76" s="151"/>
      <c r="H76" s="151"/>
    </row>
    <row r="77" spans="1:8" ht="15.75" customHeight="1" x14ac:dyDescent="0.2">
      <c r="A77" s="151"/>
      <c r="B77" s="151"/>
      <c r="C77" s="151"/>
      <c r="D77" s="151"/>
      <c r="E77" s="151"/>
      <c r="F77" s="151"/>
      <c r="G77" s="151"/>
      <c r="H77" s="151"/>
    </row>
    <row r="78" spans="1:8" ht="15.75" customHeight="1" x14ac:dyDescent="0.2">
      <c r="A78" s="151"/>
      <c r="B78" s="151"/>
      <c r="C78" s="151"/>
      <c r="D78" s="151"/>
      <c r="E78" s="151"/>
      <c r="F78" s="151"/>
      <c r="G78" s="151"/>
      <c r="H78" s="151"/>
    </row>
    <row r="79" spans="1:8" ht="15.75" customHeight="1" x14ac:dyDescent="0.2">
      <c r="A79" s="151"/>
      <c r="B79" s="151"/>
      <c r="C79" s="151"/>
      <c r="D79" s="151"/>
      <c r="E79" s="151"/>
      <c r="F79" s="151"/>
      <c r="G79" s="151"/>
      <c r="H79" s="151"/>
    </row>
    <row r="80" spans="1:8" ht="15.75" customHeight="1" x14ac:dyDescent="0.2">
      <c r="A80" s="151"/>
      <c r="B80" s="151"/>
      <c r="C80" s="151"/>
      <c r="D80" s="151"/>
      <c r="E80" s="151"/>
      <c r="F80" s="151"/>
      <c r="G80" s="151"/>
      <c r="H80" s="151"/>
    </row>
    <row r="81" spans="1:8" ht="15.75" customHeight="1" x14ac:dyDescent="0.2">
      <c r="A81" s="151"/>
      <c r="B81" s="151"/>
      <c r="C81" s="151"/>
      <c r="D81" s="151"/>
      <c r="E81" s="151"/>
      <c r="F81" s="151"/>
      <c r="G81" s="151"/>
      <c r="H81" s="151"/>
    </row>
    <row r="82" spans="1:8" ht="15.75" customHeight="1" x14ac:dyDescent="0.2">
      <c r="A82" s="151"/>
      <c r="B82" s="151"/>
      <c r="C82" s="151"/>
      <c r="D82" s="151"/>
      <c r="E82" s="151"/>
      <c r="F82" s="151"/>
      <c r="G82" s="151"/>
      <c r="H82" s="151"/>
    </row>
    <row r="83" spans="1:8" ht="15.75" customHeight="1" x14ac:dyDescent="0.2">
      <c r="A83" s="151"/>
      <c r="B83" s="151"/>
      <c r="C83" s="151"/>
      <c r="D83" s="151"/>
      <c r="E83" s="151"/>
      <c r="F83" s="151"/>
      <c r="G83" s="151"/>
      <c r="H83" s="151"/>
    </row>
    <row r="84" spans="1:8" ht="15.75" customHeight="1" x14ac:dyDescent="0.2">
      <c r="A84" s="151"/>
      <c r="B84" s="151"/>
      <c r="C84" s="151"/>
      <c r="D84" s="151"/>
      <c r="E84" s="151"/>
      <c r="F84" s="151"/>
      <c r="G84" s="151"/>
      <c r="H84" s="151"/>
    </row>
    <row r="85" spans="1:8" ht="15.75" customHeight="1" x14ac:dyDescent="0.2">
      <c r="A85" s="151"/>
      <c r="B85" s="151"/>
      <c r="C85" s="151"/>
      <c r="D85" s="151"/>
      <c r="E85" s="151"/>
      <c r="F85" s="151"/>
      <c r="G85" s="151"/>
      <c r="H85" s="151"/>
    </row>
    <row r="86" spans="1:8" ht="15.75" customHeight="1" x14ac:dyDescent="0.2">
      <c r="A86" s="151"/>
      <c r="B86" s="151"/>
      <c r="C86" s="151"/>
      <c r="D86" s="151"/>
      <c r="E86" s="151"/>
      <c r="F86" s="151"/>
      <c r="G86" s="151"/>
      <c r="H86" s="151"/>
    </row>
    <row r="87" spans="1:8" s="151" customFormat="1" ht="15.75" customHeight="1" x14ac:dyDescent="0.2"/>
    <row r="88" spans="1:8" s="151" customFormat="1" ht="15.75" customHeight="1" x14ac:dyDescent="0.2"/>
    <row r="89" spans="1:8" s="151" customFormat="1" ht="15.75" customHeight="1" x14ac:dyDescent="0.2"/>
    <row r="90" spans="1:8" s="151" customFormat="1" ht="15.75" customHeight="1" x14ac:dyDescent="0.2"/>
    <row r="91" spans="1:8" ht="15.75" customHeight="1" x14ac:dyDescent="0.2">
      <c r="B91" s="304"/>
      <c r="D91" s="303"/>
    </row>
    <row r="92" spans="1:8" ht="15.75" customHeight="1" x14ac:dyDescent="0.2">
      <c r="B92" s="304"/>
      <c r="D92" s="303"/>
    </row>
    <row r="93" spans="1:8" ht="15.75" customHeight="1" x14ac:dyDescent="0.2">
      <c r="B93" s="304"/>
      <c r="D93" s="303"/>
    </row>
    <row r="94" spans="1:8" ht="15.75" customHeight="1" x14ac:dyDescent="0.2">
      <c r="B94" s="304"/>
      <c r="D94" s="303"/>
    </row>
    <row r="95" spans="1:8" ht="15.75" customHeight="1" x14ac:dyDescent="0.2">
      <c r="B95" s="304"/>
      <c r="D95" s="303"/>
    </row>
    <row r="96" spans="1:8" ht="15.75" customHeight="1" x14ac:dyDescent="0.2">
      <c r="B96" s="304"/>
      <c r="D96" s="303"/>
    </row>
    <row r="97" spans="2:4" ht="15.75" customHeight="1" x14ac:dyDescent="0.2">
      <c r="B97" s="304"/>
      <c r="D97" s="303"/>
    </row>
    <row r="98" spans="2:4" ht="15.75" customHeight="1" x14ac:dyDescent="0.2">
      <c r="B98" s="304"/>
      <c r="D98" s="303"/>
    </row>
    <row r="99" spans="2:4" ht="15.75" customHeight="1" x14ac:dyDescent="0.2">
      <c r="B99" s="304"/>
      <c r="D99" s="303"/>
    </row>
    <row r="100" spans="2:4" ht="15.75" customHeight="1" x14ac:dyDescent="0.2">
      <c r="B100" s="304"/>
      <c r="D100" s="303"/>
    </row>
    <row r="101" spans="2:4" ht="15.75" customHeight="1" x14ac:dyDescent="0.2">
      <c r="B101" s="304"/>
      <c r="D101" s="303"/>
    </row>
    <row r="102" spans="2:4" x14ac:dyDescent="0.2">
      <c r="B102" s="304"/>
      <c r="D102" s="303"/>
    </row>
    <row r="103" spans="2:4" x14ac:dyDescent="0.2">
      <c r="B103" s="304"/>
      <c r="D103" s="303"/>
    </row>
    <row r="104" spans="2:4" x14ac:dyDescent="0.2">
      <c r="B104" s="304"/>
      <c r="D104" s="303"/>
    </row>
    <row r="105" spans="2:4" x14ac:dyDescent="0.2">
      <c r="B105" s="304"/>
      <c r="D105" s="303"/>
    </row>
    <row r="106" spans="2:4" x14ac:dyDescent="0.2">
      <c r="B106" s="304"/>
      <c r="D106" s="303"/>
    </row>
    <row r="107" spans="2:4" x14ac:dyDescent="0.2">
      <c r="B107" s="304"/>
      <c r="D107" s="303"/>
    </row>
    <row r="108" spans="2:4" x14ac:dyDescent="0.2">
      <c r="B108" s="304"/>
      <c r="D108" s="303"/>
    </row>
    <row r="109" spans="2:4" x14ac:dyDescent="0.2">
      <c r="B109" s="304"/>
      <c r="D109" s="303"/>
    </row>
    <row r="110" spans="2:4" x14ac:dyDescent="0.2">
      <c r="B110" s="304"/>
      <c r="D110" s="303"/>
    </row>
    <row r="111" spans="2:4" x14ac:dyDescent="0.2">
      <c r="B111" s="304"/>
      <c r="D111" s="303"/>
    </row>
    <row r="112" spans="2:4" x14ac:dyDescent="0.2">
      <c r="B112" s="3"/>
      <c r="D112" s="303"/>
    </row>
    <row r="113" spans="2:4" x14ac:dyDescent="0.2">
      <c r="B113" s="3"/>
      <c r="D113" s="303"/>
    </row>
    <row r="114" spans="2:4" x14ac:dyDescent="0.2">
      <c r="B114" s="3"/>
      <c r="D114" s="303"/>
    </row>
    <row r="115" spans="2:4" x14ac:dyDescent="0.2">
      <c r="B115" s="3"/>
      <c r="D115" s="303"/>
    </row>
    <row r="116" spans="2:4" x14ac:dyDescent="0.2">
      <c r="B116" s="3"/>
      <c r="D116" s="303"/>
    </row>
    <row r="117" spans="2:4" x14ac:dyDescent="0.2">
      <c r="B117" s="3"/>
      <c r="D117" s="59"/>
    </row>
    <row r="118" spans="2:4" x14ac:dyDescent="0.2">
      <c r="B118" s="3"/>
      <c r="D118" s="59"/>
    </row>
    <row r="119" spans="2:4" x14ac:dyDescent="0.2">
      <c r="B119" s="3"/>
      <c r="D119" s="59"/>
    </row>
    <row r="120" spans="2:4" x14ac:dyDescent="0.2">
      <c r="B120" s="3"/>
      <c r="D120" s="59"/>
    </row>
    <row r="121" spans="2:4" x14ac:dyDescent="0.2">
      <c r="B121" s="3"/>
      <c r="D121" s="59"/>
    </row>
    <row r="122" spans="2:4" x14ac:dyDescent="0.2">
      <c r="B122" s="3"/>
      <c r="D122" s="59"/>
    </row>
    <row r="123" spans="2:4" x14ac:dyDescent="0.2">
      <c r="B123" s="3"/>
      <c r="D123" s="59"/>
    </row>
    <row r="124" spans="2:4" x14ac:dyDescent="0.2">
      <c r="B124" s="3"/>
      <c r="D124" s="59"/>
    </row>
    <row r="125" spans="2:4" x14ac:dyDescent="0.2">
      <c r="B125" s="3"/>
      <c r="D125" s="59"/>
    </row>
    <row r="126" spans="2:4" x14ac:dyDescent="0.2">
      <c r="B126" s="3"/>
      <c r="D126" s="59"/>
    </row>
    <row r="127" spans="2:4" x14ac:dyDescent="0.2">
      <c r="B127" s="3"/>
      <c r="D127" s="59"/>
    </row>
    <row r="128" spans="2:4" x14ac:dyDescent="0.2">
      <c r="B128" s="3"/>
      <c r="D128" s="59"/>
    </row>
    <row r="129" spans="2:4" x14ac:dyDescent="0.2">
      <c r="B129" s="3"/>
      <c r="D129" s="59"/>
    </row>
    <row r="130" spans="2:4" x14ac:dyDescent="0.2">
      <c r="B130" s="3"/>
      <c r="D130" s="59"/>
    </row>
    <row r="131" spans="2:4" x14ac:dyDescent="0.2">
      <c r="B131" s="3"/>
      <c r="D131" s="59"/>
    </row>
    <row r="132" spans="2:4" x14ac:dyDescent="0.2">
      <c r="B132" s="3"/>
    </row>
    <row r="133" spans="2:4" x14ac:dyDescent="0.2">
      <c r="B133" s="3"/>
    </row>
    <row r="134" spans="2:4" x14ac:dyDescent="0.2">
      <c r="B134" s="3"/>
    </row>
    <row r="135" spans="2:4" x14ac:dyDescent="0.2">
      <c r="B135" s="3"/>
    </row>
    <row r="136" spans="2:4" x14ac:dyDescent="0.2">
      <c r="B136" s="3"/>
    </row>
    <row r="137" spans="2:4" x14ac:dyDescent="0.2">
      <c r="B137" s="3"/>
    </row>
    <row r="138" spans="2:4" x14ac:dyDescent="0.2">
      <c r="B138" s="3"/>
    </row>
    <row r="139" spans="2:4" x14ac:dyDescent="0.2">
      <c r="B139" s="3"/>
    </row>
    <row r="140" spans="2:4" x14ac:dyDescent="0.2">
      <c r="B140" s="3"/>
    </row>
    <row r="141" spans="2:4" x14ac:dyDescent="0.2">
      <c r="B141" s="3"/>
    </row>
    <row r="142" spans="2:4" x14ac:dyDescent="0.2">
      <c r="B142" s="3"/>
    </row>
    <row r="143" spans="2:4" x14ac:dyDescent="0.2">
      <c r="B143" s="3"/>
    </row>
    <row r="144" spans="2:4"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sheetData>
  <sheetProtection sheet="1" objects="1" scenarios="1"/>
  <mergeCells count="3">
    <mergeCell ref="B62:F62"/>
    <mergeCell ref="B5:E5"/>
    <mergeCell ref="B4:E4"/>
  </mergeCells>
  <phoneticPr fontId="0" type="noConversion"/>
  <printOptions horizontalCentered="1" verticalCentered="1"/>
  <pageMargins left="0.25" right="0.25" top="0.25" bottom="0.25" header="0" footer="0"/>
  <pageSetup scale="57" orientation="landscape" r:id="rId1"/>
  <headerFooter alignWithMargins="0"/>
  <rowBreaks count="1" manualBreakCount="1">
    <brk id="38" max="16383" man="1"/>
  </rowBreaks>
  <colBreaks count="1" manualBreakCount="1">
    <brk id="15"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pageSetUpPr fitToPage="1"/>
  </sheetPr>
  <dimension ref="A1:AP82"/>
  <sheetViews>
    <sheetView showGridLines="0" zoomScale="85" workbookViewId="0"/>
  </sheetViews>
  <sheetFormatPr defaultRowHeight="12.75" x14ac:dyDescent="0.2"/>
  <cols>
    <col min="1" max="1" width="2.7109375" customWidth="1"/>
    <col min="2" max="2" width="6.7109375" customWidth="1"/>
    <col min="3" max="3" width="6.140625" style="23" customWidth="1"/>
    <col min="4" max="15" width="7.42578125" customWidth="1"/>
    <col min="16" max="16" width="1.42578125" customWidth="1"/>
    <col min="17" max="28" width="7.42578125" customWidth="1"/>
    <col min="29" max="29" width="3.5703125" customWidth="1"/>
    <col min="30" max="42" width="9.140625" style="151" customWidth="1"/>
  </cols>
  <sheetData>
    <row r="1" spans="1:28" ht="30" x14ac:dyDescent="0.2">
      <c r="A1" s="62"/>
      <c r="B1" s="365" t="s">
        <v>116</v>
      </c>
      <c r="Z1" s="3"/>
      <c r="AB1" s="386"/>
    </row>
    <row r="2" spans="1:28" ht="15" customHeight="1" x14ac:dyDescent="0.2">
      <c r="A2" s="8"/>
      <c r="B2" s="494" t="s">
        <v>131</v>
      </c>
      <c r="C2" s="494"/>
      <c r="D2" s="494"/>
      <c r="E2" s="494"/>
      <c r="F2" s="494"/>
      <c r="G2" s="494"/>
      <c r="H2" s="494"/>
      <c r="I2" s="494"/>
      <c r="J2" s="494"/>
      <c r="K2" s="494"/>
      <c r="L2" s="494"/>
      <c r="M2" s="494"/>
      <c r="N2" s="494"/>
      <c r="O2" s="494"/>
      <c r="P2" s="494"/>
      <c r="Q2" s="494"/>
      <c r="R2" s="494"/>
      <c r="S2" s="494"/>
      <c r="T2" s="494"/>
      <c r="U2" s="494"/>
      <c r="V2" s="494"/>
      <c r="W2" s="494"/>
      <c r="X2" s="494"/>
      <c r="Y2" s="494"/>
      <c r="Z2" s="494"/>
      <c r="AA2" s="494"/>
      <c r="AB2" s="494"/>
    </row>
    <row r="3" spans="1:28" ht="17.100000000000001" customHeight="1" x14ac:dyDescent="0.2">
      <c r="A3" s="8"/>
      <c r="B3" s="494" t="s">
        <v>132</v>
      </c>
      <c r="C3" s="494"/>
      <c r="D3" s="494"/>
      <c r="E3" s="494"/>
      <c r="F3" s="494"/>
      <c r="G3" s="494"/>
      <c r="H3" s="494"/>
      <c r="I3" s="494"/>
      <c r="J3" s="494"/>
      <c r="K3" s="494"/>
      <c r="L3" s="494"/>
      <c r="M3" s="494"/>
      <c r="N3" s="494"/>
      <c r="O3" s="494"/>
      <c r="P3" s="494"/>
      <c r="Q3" s="494"/>
      <c r="R3" s="547" t="s">
        <v>210</v>
      </c>
      <c r="S3" s="547"/>
      <c r="T3" s="547"/>
      <c r="U3" s="547"/>
      <c r="V3" s="547"/>
      <c r="W3" s="547"/>
      <c r="X3" s="547"/>
      <c r="Y3" s="547"/>
      <c r="Z3" s="547"/>
      <c r="AA3" s="547"/>
      <c r="AB3" s="547"/>
    </row>
    <row r="4" spans="1:28" ht="19.5" customHeight="1" x14ac:dyDescent="0.2">
      <c r="B4" s="494" t="s">
        <v>133</v>
      </c>
      <c r="C4" s="494"/>
      <c r="D4" s="494"/>
      <c r="E4" s="494"/>
      <c r="F4" s="494"/>
      <c r="G4" s="494"/>
      <c r="H4" s="494"/>
      <c r="I4" s="494"/>
      <c r="J4" s="494"/>
      <c r="K4" s="494"/>
      <c r="L4" s="494"/>
      <c r="M4" s="494"/>
      <c r="N4" s="494"/>
      <c r="O4" s="494"/>
      <c r="P4" s="494"/>
      <c r="Q4" s="494"/>
      <c r="R4" s="494"/>
      <c r="S4" s="494"/>
      <c r="T4" s="494"/>
      <c r="U4" s="494"/>
      <c r="V4" s="494"/>
      <c r="W4" s="494"/>
      <c r="X4" s="494"/>
      <c r="Y4" s="494"/>
      <c r="Z4" s="494"/>
      <c r="AA4" s="494"/>
      <c r="AB4" s="494"/>
    </row>
    <row r="5" spans="1:28" ht="12.75" customHeight="1" x14ac:dyDescent="0.2"/>
    <row r="6" spans="1:28" ht="15.75" customHeight="1" x14ac:dyDescent="0.25">
      <c r="D6" s="546" t="s">
        <v>78</v>
      </c>
      <c r="E6" s="546"/>
      <c r="F6" s="546"/>
      <c r="G6" s="546"/>
      <c r="H6" s="546"/>
      <c r="I6" s="546"/>
      <c r="J6" s="546"/>
      <c r="K6" s="546"/>
      <c r="L6" s="546"/>
      <c r="M6" s="546"/>
      <c r="N6" s="546"/>
      <c r="O6" s="546"/>
      <c r="Q6" s="546" t="s">
        <v>69</v>
      </c>
      <c r="R6" s="546"/>
      <c r="S6" s="546"/>
      <c r="T6" s="546"/>
      <c r="U6" s="546"/>
      <c r="V6" s="546"/>
      <c r="W6" s="546"/>
      <c r="X6" s="546"/>
      <c r="Y6" s="546"/>
      <c r="Z6" s="546"/>
      <c r="AA6" s="546"/>
      <c r="AB6" s="546"/>
    </row>
    <row r="7" spans="1:28" ht="15.75" customHeight="1" x14ac:dyDescent="0.25">
      <c r="D7" s="543" t="s">
        <v>11</v>
      </c>
      <c r="E7" s="543"/>
      <c r="F7" s="543"/>
      <c r="G7" s="543" t="s">
        <v>13</v>
      </c>
      <c r="H7" s="543"/>
      <c r="I7" s="543"/>
      <c r="J7" s="543" t="s">
        <v>14</v>
      </c>
      <c r="K7" s="543"/>
      <c r="L7" s="543"/>
      <c r="M7" s="543" t="s">
        <v>12</v>
      </c>
      <c r="N7" s="543"/>
      <c r="O7" s="543"/>
      <c r="Q7" s="543" t="s">
        <v>11</v>
      </c>
      <c r="R7" s="543"/>
      <c r="S7" s="543"/>
      <c r="T7" s="543" t="s">
        <v>13</v>
      </c>
      <c r="U7" s="543"/>
      <c r="V7" s="543"/>
      <c r="W7" s="543" t="s">
        <v>14</v>
      </c>
      <c r="X7" s="543"/>
      <c r="Y7" s="543"/>
      <c r="Z7" s="543" t="s">
        <v>12</v>
      </c>
      <c r="AA7" s="543"/>
      <c r="AB7" s="543"/>
    </row>
    <row r="8" spans="1:28" ht="27" customHeight="1" x14ac:dyDescent="0.25">
      <c r="A8" s="42"/>
      <c r="B8" s="460" t="s">
        <v>42</v>
      </c>
      <c r="C8" s="460"/>
      <c r="D8" s="250" t="s">
        <v>25</v>
      </c>
      <c r="E8" s="251" t="s">
        <v>15</v>
      </c>
      <c r="F8" s="252" t="s">
        <v>26</v>
      </c>
      <c r="G8" s="250" t="s">
        <v>25</v>
      </c>
      <c r="H8" s="251" t="s">
        <v>15</v>
      </c>
      <c r="I8" s="252" t="s">
        <v>26</v>
      </c>
      <c r="J8" s="250" t="s">
        <v>25</v>
      </c>
      <c r="K8" s="251" t="s">
        <v>15</v>
      </c>
      <c r="L8" s="252" t="s">
        <v>26</v>
      </c>
      <c r="M8" s="250" t="s">
        <v>25</v>
      </c>
      <c r="N8" s="251" t="s">
        <v>15</v>
      </c>
      <c r="O8" s="252" t="s">
        <v>26</v>
      </c>
      <c r="P8" s="45"/>
      <c r="Q8" s="250" t="s">
        <v>25</v>
      </c>
      <c r="R8" s="251" t="s">
        <v>15</v>
      </c>
      <c r="S8" s="252" t="s">
        <v>26</v>
      </c>
      <c r="T8" s="250" t="s">
        <v>25</v>
      </c>
      <c r="U8" s="251" t="s">
        <v>15</v>
      </c>
      <c r="V8" s="252" t="s">
        <v>26</v>
      </c>
      <c r="W8" s="250" t="s">
        <v>25</v>
      </c>
      <c r="X8" s="251" t="s">
        <v>15</v>
      </c>
      <c r="Y8" s="252" t="s">
        <v>26</v>
      </c>
      <c r="Z8" s="250" t="s">
        <v>25</v>
      </c>
      <c r="AA8" s="251" t="s">
        <v>15</v>
      </c>
      <c r="AB8" s="252" t="s">
        <v>26</v>
      </c>
    </row>
    <row r="9" spans="1:28" ht="18" customHeight="1" x14ac:dyDescent="0.25">
      <c r="A9" s="42"/>
      <c r="B9" s="183">
        <v>2021</v>
      </c>
      <c r="C9" s="184" t="s">
        <v>141</v>
      </c>
      <c r="D9" s="266"/>
      <c r="E9" s="267"/>
      <c r="F9" s="268">
        <v>161.39042170619206</v>
      </c>
      <c r="G9" s="266"/>
      <c r="H9" s="267"/>
      <c r="I9" s="268">
        <v>161.24536048427748</v>
      </c>
      <c r="J9" s="266"/>
      <c r="K9" s="267"/>
      <c r="L9" s="268">
        <v>95.914985395692185</v>
      </c>
      <c r="M9" s="266"/>
      <c r="N9" s="267">
        <v>166.33990561256809</v>
      </c>
      <c r="O9" s="268">
        <v>159.90427512453883</v>
      </c>
      <c r="P9" s="3"/>
      <c r="Q9" s="253"/>
      <c r="R9" s="254"/>
      <c r="S9" s="255">
        <v>84.128601614805476</v>
      </c>
      <c r="T9" s="253"/>
      <c r="U9" s="254"/>
      <c r="V9" s="255">
        <v>62.805327130531367</v>
      </c>
      <c r="W9" s="253"/>
      <c r="X9" s="254"/>
      <c r="Y9" s="255">
        <v>1.7774573883426621</v>
      </c>
      <c r="Z9" s="253"/>
      <c r="AA9" s="254">
        <v>69.697145010693973</v>
      </c>
      <c r="AB9" s="255">
        <v>78.466369290502342</v>
      </c>
    </row>
    <row r="10" spans="1:28" ht="18" customHeight="1" x14ac:dyDescent="0.25">
      <c r="A10" s="43"/>
      <c r="B10" s="185"/>
      <c r="C10" s="186" t="s">
        <v>142</v>
      </c>
      <c r="D10" s="179"/>
      <c r="E10" s="65"/>
      <c r="F10" s="180">
        <v>130.71146157774834</v>
      </c>
      <c r="G10" s="179"/>
      <c r="H10" s="65"/>
      <c r="I10" s="180">
        <v>126.59360911426378</v>
      </c>
      <c r="J10" s="179"/>
      <c r="K10" s="65"/>
      <c r="L10" s="180">
        <v>96.827702042167417</v>
      </c>
      <c r="M10" s="179">
        <v>144.02788844621514</v>
      </c>
      <c r="N10" s="65">
        <v>137.94143199880043</v>
      </c>
      <c r="O10" s="180">
        <v>129.2001226206051</v>
      </c>
      <c r="P10" s="3"/>
      <c r="Q10" s="174"/>
      <c r="R10" s="64"/>
      <c r="S10" s="175">
        <v>55.364245193004379</v>
      </c>
      <c r="T10" s="174"/>
      <c r="U10" s="64"/>
      <c r="V10" s="175">
        <v>23.815655108152306</v>
      </c>
      <c r="W10" s="174"/>
      <c r="X10" s="64"/>
      <c r="Y10" s="175">
        <v>5.5513736672701031</v>
      </c>
      <c r="Z10" s="174"/>
      <c r="AA10" s="64">
        <v>48.83951655829572</v>
      </c>
      <c r="AB10" s="175">
        <v>48.340212983244811</v>
      </c>
    </row>
    <row r="11" spans="1:28" ht="18" customHeight="1" x14ac:dyDescent="0.25">
      <c r="A11" s="43"/>
      <c r="B11" s="187"/>
      <c r="C11" s="188" t="s">
        <v>145</v>
      </c>
      <c r="D11" s="269"/>
      <c r="E11" s="66"/>
      <c r="F11" s="270">
        <v>117.08615784660125</v>
      </c>
      <c r="G11" s="269"/>
      <c r="H11" s="66"/>
      <c r="I11" s="270">
        <v>123.9178514090822</v>
      </c>
      <c r="J11" s="269"/>
      <c r="K11" s="66"/>
      <c r="L11" s="270">
        <v>98.839697441642954</v>
      </c>
      <c r="M11" s="269">
        <v>145.30765027322406</v>
      </c>
      <c r="N11" s="66">
        <v>124.62299280222477</v>
      </c>
      <c r="O11" s="270">
        <v>117.63471339651694</v>
      </c>
      <c r="P11" s="3"/>
      <c r="Q11" s="256"/>
      <c r="R11" s="63"/>
      <c r="S11" s="257">
        <v>48.437260515238748</v>
      </c>
      <c r="T11" s="256"/>
      <c r="U11" s="63"/>
      <c r="V11" s="257">
        <v>25.736055415020434</v>
      </c>
      <c r="W11" s="256"/>
      <c r="X11" s="63"/>
      <c r="Y11" s="257">
        <v>15.801851210946223</v>
      </c>
      <c r="Z11" s="256"/>
      <c r="AA11" s="63">
        <v>38.199762023526446</v>
      </c>
      <c r="AB11" s="257">
        <v>44.739767347167636</v>
      </c>
    </row>
    <row r="12" spans="1:28" ht="18" customHeight="1" x14ac:dyDescent="0.25">
      <c r="A12" s="43"/>
      <c r="B12" s="185">
        <v>2022</v>
      </c>
      <c r="C12" s="186" t="s">
        <v>148</v>
      </c>
      <c r="D12" s="179"/>
      <c r="E12" s="65"/>
      <c r="F12" s="180">
        <v>118.1205921031103</v>
      </c>
      <c r="G12" s="179"/>
      <c r="H12" s="65"/>
      <c r="I12" s="180">
        <v>134.09347715306058</v>
      </c>
      <c r="J12" s="179"/>
      <c r="K12" s="65"/>
      <c r="L12" s="180">
        <v>104.28202503130028</v>
      </c>
      <c r="M12" s="179">
        <v>149.82391163092919</v>
      </c>
      <c r="N12" s="65">
        <v>125.40304268662756</v>
      </c>
      <c r="O12" s="180">
        <v>120.48498330781395</v>
      </c>
      <c r="P12" s="3"/>
      <c r="Q12" s="174"/>
      <c r="R12" s="64"/>
      <c r="S12" s="175">
        <v>47.718436967365591</v>
      </c>
      <c r="T12" s="174"/>
      <c r="U12" s="64"/>
      <c r="V12" s="175">
        <v>47.888082472925973</v>
      </c>
      <c r="W12" s="174"/>
      <c r="X12" s="64"/>
      <c r="Y12" s="175">
        <v>13.089772608410055</v>
      </c>
      <c r="Z12" s="174"/>
      <c r="AA12" s="64">
        <v>43.722469210284977</v>
      </c>
      <c r="AB12" s="175">
        <v>46.38249969802844</v>
      </c>
    </row>
    <row r="13" spans="1:28" ht="18" customHeight="1" x14ac:dyDescent="0.25">
      <c r="A13" s="43"/>
      <c r="B13" s="187"/>
      <c r="C13" s="188" t="s">
        <v>150</v>
      </c>
      <c r="D13" s="269"/>
      <c r="E13" s="66"/>
      <c r="F13" s="270">
        <v>132.62357735170855</v>
      </c>
      <c r="G13" s="269"/>
      <c r="H13" s="66"/>
      <c r="I13" s="270">
        <v>135.97594371475122</v>
      </c>
      <c r="J13" s="269"/>
      <c r="K13" s="66"/>
      <c r="L13" s="270">
        <v>106.80804245434834</v>
      </c>
      <c r="M13" s="269">
        <v>160.00041718815186</v>
      </c>
      <c r="N13" s="66">
        <v>135.89835712286595</v>
      </c>
      <c r="O13" s="270">
        <v>132.65542848733932</v>
      </c>
      <c r="P13" s="3"/>
      <c r="Q13" s="256"/>
      <c r="R13" s="63"/>
      <c r="S13" s="257">
        <v>51.354657387345391</v>
      </c>
      <c r="T13" s="256"/>
      <c r="U13" s="63"/>
      <c r="V13" s="257">
        <v>34.590389249303797</v>
      </c>
      <c r="W13" s="256"/>
      <c r="X13" s="63"/>
      <c r="Y13" s="257">
        <v>12.42387384070171</v>
      </c>
      <c r="Z13" s="256"/>
      <c r="AA13" s="63">
        <v>41.262363231743613</v>
      </c>
      <c r="AB13" s="257">
        <v>46.170091069995259</v>
      </c>
    </row>
    <row r="14" spans="1:28" ht="18" customHeight="1" x14ac:dyDescent="0.25">
      <c r="A14" s="43"/>
      <c r="B14" s="185"/>
      <c r="C14" s="186" t="s">
        <v>151</v>
      </c>
      <c r="D14" s="179">
        <v>205.38966337980278</v>
      </c>
      <c r="E14" s="65"/>
      <c r="F14" s="180">
        <v>166.16221693257307</v>
      </c>
      <c r="G14" s="179">
        <v>189.4050822122571</v>
      </c>
      <c r="H14" s="65"/>
      <c r="I14" s="180">
        <v>177.97818149391941</v>
      </c>
      <c r="J14" s="179">
        <v>0</v>
      </c>
      <c r="K14" s="65"/>
      <c r="L14" s="180">
        <v>115.88965689016335</v>
      </c>
      <c r="M14" s="179">
        <v>202.42742382271467</v>
      </c>
      <c r="N14" s="65">
        <v>166.82776025835867</v>
      </c>
      <c r="O14" s="180">
        <v>167.85807131094174</v>
      </c>
      <c r="P14" s="3"/>
      <c r="Q14" s="174"/>
      <c r="R14" s="64"/>
      <c r="S14" s="175">
        <v>72.900403528842801</v>
      </c>
      <c r="T14" s="174"/>
      <c r="U14" s="64"/>
      <c r="V14" s="175">
        <v>74.975283999296821</v>
      </c>
      <c r="W14" s="174"/>
      <c r="X14" s="64"/>
      <c r="Y14" s="175">
        <v>21.661580109494565</v>
      </c>
      <c r="Z14" s="174"/>
      <c r="AA14" s="64">
        <v>64.53953880840011</v>
      </c>
      <c r="AB14" s="175">
        <v>73.025102043866383</v>
      </c>
    </row>
    <row r="15" spans="1:28" ht="18" customHeight="1" x14ac:dyDescent="0.25">
      <c r="A15" s="43"/>
      <c r="B15" s="187"/>
      <c r="C15" s="188" t="s">
        <v>153</v>
      </c>
      <c r="D15" s="269">
        <v>213.76599845797995</v>
      </c>
      <c r="E15" s="66"/>
      <c r="F15" s="270">
        <v>161.27029943724219</v>
      </c>
      <c r="G15" s="269">
        <v>204.42333333333335</v>
      </c>
      <c r="H15" s="66"/>
      <c r="I15" s="270">
        <v>154.47909232024227</v>
      </c>
      <c r="J15" s="269">
        <v>0</v>
      </c>
      <c r="K15" s="66"/>
      <c r="L15" s="270">
        <v>108.77644237165529</v>
      </c>
      <c r="M15" s="269">
        <v>211.35947338294218</v>
      </c>
      <c r="N15" s="66">
        <v>163.33968844485344</v>
      </c>
      <c r="O15" s="270">
        <v>158.9675095096043</v>
      </c>
      <c r="P15" s="3"/>
      <c r="Q15" s="256"/>
      <c r="R15" s="63"/>
      <c r="S15" s="257">
        <v>52.877579604079834</v>
      </c>
      <c r="T15" s="256"/>
      <c r="U15" s="63"/>
      <c r="V15" s="257">
        <v>42.357283244910832</v>
      </c>
      <c r="W15" s="256"/>
      <c r="X15" s="63"/>
      <c r="Y15" s="257">
        <v>14.881893919680277</v>
      </c>
      <c r="Z15" s="256"/>
      <c r="AA15" s="63">
        <v>40.791464613075362</v>
      </c>
      <c r="AB15" s="257">
        <v>50.463803820905156</v>
      </c>
    </row>
    <row r="16" spans="1:28" ht="18" customHeight="1" x14ac:dyDescent="0.25">
      <c r="A16" s="43"/>
      <c r="B16" s="185"/>
      <c r="C16" s="186" t="s">
        <v>154</v>
      </c>
      <c r="D16" s="179">
        <v>217.52088859416446</v>
      </c>
      <c r="E16" s="65"/>
      <c r="F16" s="180">
        <v>166.30478551479814</v>
      </c>
      <c r="G16" s="179">
        <v>230.00936768149882</v>
      </c>
      <c r="H16" s="65"/>
      <c r="I16" s="180">
        <v>155.00636484775117</v>
      </c>
      <c r="J16" s="179">
        <v>0</v>
      </c>
      <c r="K16" s="65"/>
      <c r="L16" s="180">
        <v>105.10737422140761</v>
      </c>
      <c r="M16" s="179">
        <v>219.06970665117629</v>
      </c>
      <c r="N16" s="65">
        <v>163.90523122380264</v>
      </c>
      <c r="O16" s="180">
        <v>163.09350331735192</v>
      </c>
      <c r="P16" s="3"/>
      <c r="Q16" s="174"/>
      <c r="R16" s="64"/>
      <c r="S16" s="175">
        <v>39.514467867962402</v>
      </c>
      <c r="T16" s="174"/>
      <c r="U16" s="64"/>
      <c r="V16" s="175">
        <v>36.41833308394034</v>
      </c>
      <c r="W16" s="174"/>
      <c r="X16" s="64"/>
      <c r="Y16" s="175">
        <v>10.544315026846808</v>
      </c>
      <c r="Z16" s="174"/>
      <c r="AA16" s="64">
        <v>28.146964899307758</v>
      </c>
      <c r="AB16" s="175">
        <v>38.554917037646149</v>
      </c>
    </row>
    <row r="17" spans="1:29" ht="18" customHeight="1" x14ac:dyDescent="0.25">
      <c r="A17" s="43"/>
      <c r="B17" s="187"/>
      <c r="C17" s="188" t="s">
        <v>155</v>
      </c>
      <c r="D17" s="269">
        <v>198.81676226896113</v>
      </c>
      <c r="E17" s="66"/>
      <c r="F17" s="270">
        <v>161.78308779564313</v>
      </c>
      <c r="G17" s="269">
        <v>205.98113207547169</v>
      </c>
      <c r="H17" s="66"/>
      <c r="I17" s="270">
        <v>163.15480443338191</v>
      </c>
      <c r="J17" s="269">
        <v>0</v>
      </c>
      <c r="K17" s="66"/>
      <c r="L17" s="270">
        <v>106.29272069923704</v>
      </c>
      <c r="M17" s="269">
        <v>199.57423767455114</v>
      </c>
      <c r="N17" s="66">
        <v>159.82830332020259</v>
      </c>
      <c r="O17" s="270">
        <v>161.12522464296885</v>
      </c>
      <c r="P17" s="3"/>
      <c r="Q17" s="256"/>
      <c r="R17" s="63"/>
      <c r="S17" s="257">
        <v>38.139797232412754</v>
      </c>
      <c r="T17" s="256"/>
      <c r="U17" s="63"/>
      <c r="V17" s="257">
        <v>37.944874729701311</v>
      </c>
      <c r="W17" s="256"/>
      <c r="X17" s="63"/>
      <c r="Y17" s="257">
        <v>15.678717575399114</v>
      </c>
      <c r="Z17" s="256"/>
      <c r="AA17" s="63">
        <v>24.290813332190023</v>
      </c>
      <c r="AB17" s="257">
        <v>38.14336816058772</v>
      </c>
    </row>
    <row r="18" spans="1:29" ht="18" customHeight="1" x14ac:dyDescent="0.25">
      <c r="A18" s="43"/>
      <c r="B18" s="185"/>
      <c r="C18" s="186" t="s">
        <v>156</v>
      </c>
      <c r="D18" s="179">
        <v>169.01475350845627</v>
      </c>
      <c r="E18" s="65"/>
      <c r="F18" s="180">
        <v>138.60224388997244</v>
      </c>
      <c r="G18" s="179">
        <v>193.60416666666666</v>
      </c>
      <c r="H18" s="65"/>
      <c r="I18" s="180">
        <v>140.20426193973509</v>
      </c>
      <c r="J18" s="179">
        <v>0</v>
      </c>
      <c r="K18" s="65"/>
      <c r="L18" s="180">
        <v>107.85966625270871</v>
      </c>
      <c r="M18" s="179">
        <v>171.32376915552658</v>
      </c>
      <c r="N18" s="65">
        <v>143.25319725746709</v>
      </c>
      <c r="O18" s="180">
        <v>138.22746319678006</v>
      </c>
      <c r="P18" s="3"/>
      <c r="Q18" s="174"/>
      <c r="R18" s="64"/>
      <c r="S18" s="175">
        <v>15.311117882205805</v>
      </c>
      <c r="T18" s="174"/>
      <c r="U18" s="64"/>
      <c r="V18" s="175">
        <v>21.968568849249266</v>
      </c>
      <c r="W18" s="174"/>
      <c r="X18" s="64"/>
      <c r="Y18" s="175">
        <v>10.555911019789175</v>
      </c>
      <c r="Z18" s="174"/>
      <c r="AA18" s="64">
        <v>9.6806782619612708</v>
      </c>
      <c r="AB18" s="175">
        <v>16.115094579450528</v>
      </c>
    </row>
    <row r="19" spans="1:29" ht="18" customHeight="1" x14ac:dyDescent="0.25">
      <c r="A19" s="43"/>
      <c r="B19" s="187"/>
      <c r="C19" s="188" t="s">
        <v>157</v>
      </c>
      <c r="D19" s="269">
        <v>169.59287709497207</v>
      </c>
      <c r="E19" s="66"/>
      <c r="F19" s="270">
        <v>134.38590166163328</v>
      </c>
      <c r="G19" s="269">
        <v>182.99519230769232</v>
      </c>
      <c r="H19" s="66"/>
      <c r="I19" s="270">
        <v>140.64564023285519</v>
      </c>
      <c r="J19" s="269">
        <v>0</v>
      </c>
      <c r="K19" s="66"/>
      <c r="L19" s="270">
        <v>113.027109712509</v>
      </c>
      <c r="M19" s="269">
        <v>170.50032552083334</v>
      </c>
      <c r="N19" s="66">
        <v>131.32774627864191</v>
      </c>
      <c r="O19" s="270">
        <v>134.7070767060745</v>
      </c>
      <c r="P19" s="3"/>
      <c r="Q19" s="256"/>
      <c r="R19" s="63"/>
      <c r="S19" s="257">
        <v>13.184648072464833</v>
      </c>
      <c r="T19" s="256"/>
      <c r="U19" s="63"/>
      <c r="V19" s="257">
        <v>20.06764406566128</v>
      </c>
      <c r="W19" s="256"/>
      <c r="X19" s="63"/>
      <c r="Y19" s="257">
        <v>16.544532346432256</v>
      </c>
      <c r="Z19" s="256"/>
      <c r="AA19" s="63">
        <v>1.1130460370776518</v>
      </c>
      <c r="AB19" s="257">
        <v>14.222384151096772</v>
      </c>
    </row>
    <row r="20" spans="1:29" ht="18" customHeight="1" x14ac:dyDescent="0.25">
      <c r="A20" s="43"/>
      <c r="B20" s="185"/>
      <c r="C20" s="186" t="s">
        <v>158</v>
      </c>
      <c r="D20" s="179">
        <v>205.65713346482576</v>
      </c>
      <c r="E20" s="65"/>
      <c r="F20" s="180">
        <v>163.6182871581631</v>
      </c>
      <c r="G20" s="179">
        <v>212.69491525423729</v>
      </c>
      <c r="H20" s="65"/>
      <c r="I20" s="180">
        <v>162.97691691772403</v>
      </c>
      <c r="J20" s="179">
        <v>0</v>
      </c>
      <c r="K20" s="65"/>
      <c r="L20" s="180">
        <v>106.42203934194502</v>
      </c>
      <c r="M20" s="179">
        <v>206.27929277794425</v>
      </c>
      <c r="N20" s="65">
        <v>159.6603787018102</v>
      </c>
      <c r="O20" s="180">
        <v>162.59565952845983</v>
      </c>
      <c r="P20" s="3"/>
      <c r="Q20" s="174"/>
      <c r="R20" s="64"/>
      <c r="S20" s="175">
        <v>24.321334706509859</v>
      </c>
      <c r="T20" s="174"/>
      <c r="U20" s="64"/>
      <c r="V20" s="175">
        <v>28.11081220685319</v>
      </c>
      <c r="W20" s="174"/>
      <c r="X20" s="64"/>
      <c r="Y20" s="175">
        <v>10.902763462052622</v>
      </c>
      <c r="Z20" s="174"/>
      <c r="AA20" s="64">
        <v>10.752692050830134</v>
      </c>
      <c r="AB20" s="175">
        <v>25.127131938585258</v>
      </c>
    </row>
    <row r="21" spans="1:29" ht="18" customHeight="1" x14ac:dyDescent="0.25">
      <c r="A21" s="43"/>
      <c r="B21" s="187"/>
      <c r="C21" s="188" t="s">
        <v>141</v>
      </c>
      <c r="D21" s="271">
        <v>252.0858450972911</v>
      </c>
      <c r="E21" s="104">
        <v>187.94071141540795</v>
      </c>
      <c r="F21" s="272">
        <v>195.29942364502458</v>
      </c>
      <c r="G21" s="271">
        <v>252.87931034482759</v>
      </c>
      <c r="H21" s="104">
        <v>202.76033869298737</v>
      </c>
      <c r="I21" s="272">
        <v>211.90340316246375</v>
      </c>
      <c r="J21" s="271">
        <v>0</v>
      </c>
      <c r="K21" s="104">
        <v>0</v>
      </c>
      <c r="L21" s="272">
        <v>105.34060210056816</v>
      </c>
      <c r="M21" s="271">
        <v>252.29332206255282</v>
      </c>
      <c r="N21" s="104">
        <v>190.99288574187318</v>
      </c>
      <c r="O21" s="272">
        <v>197.70755191437249</v>
      </c>
      <c r="P21" s="3"/>
      <c r="Q21" s="256"/>
      <c r="R21" s="63"/>
      <c r="S21" s="257">
        <v>21.010541753558051</v>
      </c>
      <c r="T21" s="256"/>
      <c r="U21" s="63"/>
      <c r="V21" s="257">
        <v>31.416744349116438</v>
      </c>
      <c r="W21" s="256"/>
      <c r="X21" s="63"/>
      <c r="Y21" s="257">
        <v>9.827053265954758</v>
      </c>
      <c r="Z21" s="256"/>
      <c r="AA21" s="63">
        <v>14.820845327812764</v>
      </c>
      <c r="AB21" s="257">
        <v>23.641192057209974</v>
      </c>
    </row>
    <row r="22" spans="1:29" ht="18" customHeight="1" x14ac:dyDescent="0.25">
      <c r="A22" s="43"/>
      <c r="B22" s="185"/>
      <c r="C22" s="186" t="s">
        <v>142</v>
      </c>
      <c r="D22" s="179">
        <v>192.57759583178265</v>
      </c>
      <c r="E22" s="65">
        <v>147.35431770200302</v>
      </c>
      <c r="F22" s="180">
        <v>156.86850032688022</v>
      </c>
      <c r="G22" s="179">
        <v>222.03039513677811</v>
      </c>
      <c r="H22" s="65">
        <v>184.82110471412304</v>
      </c>
      <c r="I22" s="180">
        <v>163.40567503341475</v>
      </c>
      <c r="J22" s="179">
        <v>0</v>
      </c>
      <c r="K22" s="65">
        <v>0</v>
      </c>
      <c r="L22" s="180">
        <v>109.66697631954615</v>
      </c>
      <c r="M22" s="179">
        <v>198.3713004484305</v>
      </c>
      <c r="N22" s="65">
        <v>150.57645297215953</v>
      </c>
      <c r="O22" s="180">
        <v>157.2094000245317</v>
      </c>
      <c r="P22" s="3"/>
      <c r="Q22" s="174"/>
      <c r="R22" s="64"/>
      <c r="S22" s="175">
        <v>20.011281668387934</v>
      </c>
      <c r="T22" s="174"/>
      <c r="U22" s="64"/>
      <c r="V22" s="175">
        <v>29.078929162907066</v>
      </c>
      <c r="W22" s="174"/>
      <c r="X22" s="64"/>
      <c r="Y22" s="175">
        <v>13.259918397888304</v>
      </c>
      <c r="Z22" s="174">
        <v>37.73117316965309</v>
      </c>
      <c r="AA22" s="64">
        <v>9.1596997292803479</v>
      </c>
      <c r="AB22" s="175">
        <v>21.678986703582151</v>
      </c>
    </row>
    <row r="23" spans="1:29" ht="18" customHeight="1" x14ac:dyDescent="0.25">
      <c r="A23" s="43"/>
      <c r="B23" s="187"/>
      <c r="C23" s="188" t="s">
        <v>145</v>
      </c>
      <c r="D23" s="269">
        <v>168.25373790677222</v>
      </c>
      <c r="E23" s="66">
        <v>127.80768013272771</v>
      </c>
      <c r="F23" s="270">
        <v>126.96712087815708</v>
      </c>
      <c r="G23" s="269">
        <v>199.91772151898735</v>
      </c>
      <c r="H23" s="66">
        <v>175.7549334757509</v>
      </c>
      <c r="I23" s="270">
        <v>140.42459771342362</v>
      </c>
      <c r="J23" s="269">
        <v>0</v>
      </c>
      <c r="K23" s="66">
        <v>0</v>
      </c>
      <c r="L23" s="270">
        <v>109.67249402560027</v>
      </c>
      <c r="M23" s="269">
        <v>172.11698841698842</v>
      </c>
      <c r="N23" s="66">
        <v>133.35183522531821</v>
      </c>
      <c r="O23" s="270">
        <v>128.06221199410251</v>
      </c>
      <c r="P23" s="3"/>
      <c r="Q23" s="256"/>
      <c r="R23" s="63"/>
      <c r="S23" s="257">
        <v>8.4390530984051733</v>
      </c>
      <c r="T23" s="256"/>
      <c r="U23" s="63"/>
      <c r="V23" s="257">
        <v>13.320717004548891</v>
      </c>
      <c r="W23" s="256"/>
      <c r="X23" s="63"/>
      <c r="Y23" s="257">
        <v>10.959965342266337</v>
      </c>
      <c r="Z23" s="256">
        <v>18.450052762798705</v>
      </c>
      <c r="AA23" s="63">
        <v>7.0041990060152886</v>
      </c>
      <c r="AB23" s="257">
        <v>8.8643039937161614</v>
      </c>
    </row>
    <row r="24" spans="1:29" ht="18" customHeight="1" x14ac:dyDescent="0.25">
      <c r="A24" s="43"/>
      <c r="B24" s="185">
        <v>2023</v>
      </c>
      <c r="C24" s="186" t="s">
        <v>148</v>
      </c>
      <c r="D24" s="179">
        <v>193.49791840133221</v>
      </c>
      <c r="E24" s="65">
        <v>132.6706158178232</v>
      </c>
      <c r="F24" s="180">
        <v>140.30030394939044</v>
      </c>
      <c r="G24" s="179">
        <v>221.7134831460674</v>
      </c>
      <c r="H24" s="65">
        <v>182.51067535443829</v>
      </c>
      <c r="I24" s="180">
        <v>159.54728719109633</v>
      </c>
      <c r="J24" s="179">
        <v>0</v>
      </c>
      <c r="K24" s="65">
        <v>0</v>
      </c>
      <c r="L24" s="180">
        <v>112.98675909175931</v>
      </c>
      <c r="M24" s="179">
        <v>197.1399564902103</v>
      </c>
      <c r="N24" s="65">
        <v>138.72068583273253</v>
      </c>
      <c r="O24" s="180">
        <v>143.08453916286985</v>
      </c>
      <c r="P24" s="3"/>
      <c r="Q24" s="174"/>
      <c r="R24" s="64"/>
      <c r="S24" s="175">
        <v>18.777176317344534</v>
      </c>
      <c r="T24" s="174"/>
      <c r="U24" s="64"/>
      <c r="V24" s="175">
        <v>18.982138861933365</v>
      </c>
      <c r="W24" s="174"/>
      <c r="X24" s="64"/>
      <c r="Y24" s="175">
        <v>8.3473005609994715</v>
      </c>
      <c r="Z24" s="174">
        <v>31.58110367314141</v>
      </c>
      <c r="AA24" s="64">
        <v>10.619872421608777</v>
      </c>
      <c r="AB24" s="175">
        <v>18.757155650953884</v>
      </c>
    </row>
    <row r="25" spans="1:29" ht="18" customHeight="1" x14ac:dyDescent="0.2">
      <c r="A25" s="44"/>
      <c r="B25" s="187"/>
      <c r="C25" s="188" t="s">
        <v>150</v>
      </c>
      <c r="D25" s="269">
        <v>202.37058229552341</v>
      </c>
      <c r="E25" s="66">
        <v>143.5114650293209</v>
      </c>
      <c r="F25" s="270">
        <v>155.7454508525058</v>
      </c>
      <c r="G25" s="269">
        <v>219.32765957446807</v>
      </c>
      <c r="H25" s="66">
        <v>202.51477453884183</v>
      </c>
      <c r="I25" s="270">
        <v>161.33358041456242</v>
      </c>
      <c r="J25" s="269">
        <v>0</v>
      </c>
      <c r="K25" s="66">
        <v>0</v>
      </c>
      <c r="L25" s="270">
        <v>122.13028082573621</v>
      </c>
      <c r="M25" s="269">
        <v>203.61353711790392</v>
      </c>
      <c r="N25" s="66">
        <v>151.99206303221843</v>
      </c>
      <c r="O25" s="270">
        <v>155.92644585157069</v>
      </c>
      <c r="P25" s="3"/>
      <c r="Q25" s="256"/>
      <c r="R25" s="63"/>
      <c r="S25" s="257">
        <v>17.434210388918757</v>
      </c>
      <c r="T25" s="256"/>
      <c r="U25" s="63"/>
      <c r="V25" s="257">
        <v>18.648619753614852</v>
      </c>
      <c r="W25" s="256"/>
      <c r="X25" s="63"/>
      <c r="Y25" s="257">
        <v>14.345584863604383</v>
      </c>
      <c r="Z25" s="256">
        <v>27.258128882504181</v>
      </c>
      <c r="AA25" s="63">
        <v>11.842458032633932</v>
      </c>
      <c r="AB25" s="257">
        <v>17.542453881937128</v>
      </c>
    </row>
    <row r="26" spans="1:29" ht="18" customHeight="1" x14ac:dyDescent="0.2">
      <c r="A26" s="44"/>
      <c r="B26" s="189"/>
      <c r="C26" s="190" t="s">
        <v>151</v>
      </c>
      <c r="D26" s="273">
        <v>223.02229199372056</v>
      </c>
      <c r="E26" s="274">
        <v>171.54392427804726</v>
      </c>
      <c r="F26" s="275">
        <v>186.16862768264505</v>
      </c>
      <c r="G26" s="273">
        <v>261.09513274336285</v>
      </c>
      <c r="H26" s="274">
        <v>221.97320363528937</v>
      </c>
      <c r="I26" s="275">
        <v>222.69605898359092</v>
      </c>
      <c r="J26" s="273">
        <v>0</v>
      </c>
      <c r="K26" s="274">
        <v>0</v>
      </c>
      <c r="L26" s="275">
        <v>125.05473952223309</v>
      </c>
      <c r="M26" s="273">
        <v>227.75391806433873</v>
      </c>
      <c r="N26" s="274">
        <v>179.83589888026378</v>
      </c>
      <c r="O26" s="275">
        <v>192.81800355323588</v>
      </c>
      <c r="P26" s="126"/>
      <c r="Q26" s="176">
        <v>8.5849639771378712</v>
      </c>
      <c r="R26" s="177"/>
      <c r="S26" s="178">
        <v>12.04028877284432</v>
      </c>
      <c r="T26" s="176">
        <v>37.850119803388921</v>
      </c>
      <c r="U26" s="177"/>
      <c r="V26" s="178">
        <v>25.125482862192055</v>
      </c>
      <c r="W26" s="176">
        <v>0</v>
      </c>
      <c r="X26" s="177"/>
      <c r="Y26" s="178">
        <v>7.9084560934687831</v>
      </c>
      <c r="Z26" s="176">
        <v>12.511394831473746</v>
      </c>
      <c r="AA26" s="177">
        <v>7.7973465577404184</v>
      </c>
      <c r="AB26" s="178">
        <v>14.869664620479339</v>
      </c>
    </row>
    <row r="27" spans="1:29" ht="21" customHeight="1" x14ac:dyDescent="0.2">
      <c r="A27" s="76"/>
      <c r="B27" s="78"/>
      <c r="C27" s="78"/>
      <c r="D27" s="77"/>
      <c r="E27" s="77"/>
      <c r="F27" s="77"/>
      <c r="G27" s="77"/>
      <c r="H27" s="77"/>
      <c r="I27" s="77"/>
      <c r="J27" s="77"/>
      <c r="K27" s="77"/>
      <c r="L27" s="77"/>
      <c r="M27" s="77"/>
      <c r="N27" s="77"/>
      <c r="O27" s="77"/>
      <c r="P27" s="79"/>
      <c r="Q27" s="77"/>
      <c r="R27" s="77"/>
      <c r="S27" s="77"/>
      <c r="T27" s="77"/>
      <c r="U27" s="77"/>
      <c r="V27" s="77"/>
      <c r="W27" s="77"/>
      <c r="X27" s="77"/>
      <c r="Y27" s="77"/>
      <c r="Z27" s="77"/>
      <c r="AA27" s="77"/>
      <c r="AB27" s="77"/>
      <c r="AC27" s="1"/>
    </row>
    <row r="28" spans="1:29" ht="18" customHeight="1" x14ac:dyDescent="0.25">
      <c r="A28" s="76"/>
      <c r="B28" s="549" t="s">
        <v>59</v>
      </c>
      <c r="C28" s="549"/>
      <c r="D28" s="549"/>
      <c r="E28" s="549"/>
      <c r="F28" s="549"/>
      <c r="G28" s="549"/>
      <c r="H28" s="549"/>
      <c r="I28" s="549"/>
      <c r="J28" s="549"/>
      <c r="K28" s="549"/>
      <c r="L28" s="549"/>
      <c r="M28" s="549"/>
      <c r="N28" s="549"/>
      <c r="O28" s="549"/>
      <c r="P28" s="249"/>
      <c r="Q28" s="548"/>
      <c r="R28" s="548"/>
      <c r="S28" s="548"/>
      <c r="T28" s="548"/>
      <c r="U28" s="548"/>
      <c r="V28" s="548"/>
      <c r="W28" s="548"/>
      <c r="X28" s="548"/>
      <c r="Y28" s="548"/>
      <c r="Z28" s="548"/>
      <c r="AA28" s="548"/>
      <c r="AB28" s="548"/>
      <c r="AC28" s="1"/>
    </row>
    <row r="29" spans="1:29" ht="18" customHeight="1" x14ac:dyDescent="0.25">
      <c r="A29" s="43"/>
      <c r="B29" s="183">
        <v>2021</v>
      </c>
      <c r="C29" s="184"/>
      <c r="D29" s="277"/>
      <c r="E29" s="278"/>
      <c r="F29" s="279">
        <v>89.579623375081027</v>
      </c>
      <c r="G29" s="277"/>
      <c r="H29" s="278"/>
      <c r="I29" s="279">
        <v>98.748055988881475</v>
      </c>
      <c r="J29" s="277"/>
      <c r="K29" s="278"/>
      <c r="L29" s="279">
        <v>94.203577106702539</v>
      </c>
      <c r="M29" s="277"/>
      <c r="N29" s="278">
        <v>96.359191514612078</v>
      </c>
      <c r="O29" s="279">
        <v>91.402724737831122</v>
      </c>
      <c r="P29" s="3"/>
      <c r="Q29" s="260"/>
      <c r="R29" s="261"/>
      <c r="S29" s="262">
        <v>-36.647047426475552</v>
      </c>
      <c r="T29" s="260"/>
      <c r="U29" s="261"/>
      <c r="V29" s="262">
        <v>-36.286925176588134</v>
      </c>
      <c r="W29" s="260"/>
      <c r="X29" s="261"/>
      <c r="Y29" s="262">
        <v>-16.706545628586074</v>
      </c>
      <c r="Z29" s="260"/>
      <c r="AA29" s="261">
        <v>-27.15765055615876</v>
      </c>
      <c r="AB29" s="262">
        <v>-35.821082157776267</v>
      </c>
    </row>
    <row r="30" spans="1:29" ht="18" customHeight="1" x14ac:dyDescent="0.25">
      <c r="A30" s="43"/>
      <c r="B30" s="185">
        <v>2022</v>
      </c>
      <c r="C30" s="186"/>
      <c r="D30" s="179"/>
      <c r="E30" s="65"/>
      <c r="F30" s="180">
        <v>142.87423035295356</v>
      </c>
      <c r="G30" s="179"/>
      <c r="H30" s="65"/>
      <c r="I30" s="180">
        <v>155.08685146270074</v>
      </c>
      <c r="J30" s="179"/>
      <c r="K30" s="65"/>
      <c r="L30" s="180">
        <v>108.82401863491985</v>
      </c>
      <c r="M30" s="179">
        <v>178.22197190564538</v>
      </c>
      <c r="N30" s="65">
        <v>146.46737258565267</v>
      </c>
      <c r="O30" s="180">
        <v>144.53008645250026</v>
      </c>
      <c r="P30" s="3"/>
      <c r="Q30" s="174"/>
      <c r="R30" s="64"/>
      <c r="S30" s="175">
        <v>59.494118159763993</v>
      </c>
      <c r="T30" s="174"/>
      <c r="U30" s="64"/>
      <c r="V30" s="175">
        <v>57.053067941037376</v>
      </c>
      <c r="W30" s="174"/>
      <c r="X30" s="64"/>
      <c r="Y30" s="175">
        <v>15.520049213906129</v>
      </c>
      <c r="Z30" s="174"/>
      <c r="AA30" s="64">
        <v>52.001454436716038</v>
      </c>
      <c r="AB30" s="175">
        <v>58.124483561187745</v>
      </c>
    </row>
    <row r="31" spans="1:29" ht="18" customHeight="1" x14ac:dyDescent="0.25">
      <c r="A31" s="43"/>
      <c r="B31" s="258">
        <v>2023</v>
      </c>
      <c r="C31" s="259"/>
      <c r="D31" s="280">
        <v>207.56613694788501</v>
      </c>
      <c r="E31" s="281">
        <v>150.94154122043705</v>
      </c>
      <c r="F31" s="282">
        <v>162.56490652985684</v>
      </c>
      <c r="G31" s="280">
        <v>238.24256951102589</v>
      </c>
      <c r="H31" s="281">
        <v>206.16516281535888</v>
      </c>
      <c r="I31" s="282">
        <v>188.55347695491494</v>
      </c>
      <c r="J31" s="280">
        <v>0</v>
      </c>
      <c r="K31" s="281">
        <v>0</v>
      </c>
      <c r="L31" s="282">
        <v>120.5447579617461</v>
      </c>
      <c r="M31" s="280">
        <v>210.89865638995937</v>
      </c>
      <c r="N31" s="281">
        <v>158.9584683079581</v>
      </c>
      <c r="O31" s="282">
        <v>166.50802591703865</v>
      </c>
      <c r="P31" s="3"/>
      <c r="Q31" s="263"/>
      <c r="R31" s="264"/>
      <c r="S31" s="265">
        <v>13.781824845675111</v>
      </c>
      <c r="T31" s="263"/>
      <c r="U31" s="264"/>
      <c r="V31" s="265">
        <v>21.579279723957779</v>
      </c>
      <c r="W31" s="263"/>
      <c r="X31" s="264"/>
      <c r="Y31" s="265">
        <v>10.770360692310662</v>
      </c>
      <c r="Z31" s="263">
        <v>18.3348237790049</v>
      </c>
      <c r="AA31" s="264">
        <v>8.5282445514951792</v>
      </c>
      <c r="AB31" s="265">
        <v>15.206480535636929</v>
      </c>
    </row>
    <row r="32" spans="1:29" ht="21" customHeight="1" x14ac:dyDescent="0.2">
      <c r="B32" s="31"/>
      <c r="C32"/>
      <c r="D32" s="41"/>
      <c r="E32" s="41"/>
      <c r="F32" s="41"/>
      <c r="G32" s="41"/>
      <c r="H32" s="41"/>
      <c r="I32" s="41"/>
      <c r="J32" s="41"/>
      <c r="K32" s="41"/>
      <c r="L32" s="41"/>
      <c r="M32" s="41"/>
      <c r="N32" s="41"/>
      <c r="O32" s="41"/>
      <c r="P32" s="3"/>
      <c r="Q32" s="3"/>
      <c r="R32" s="3"/>
      <c r="S32" s="3"/>
      <c r="T32" s="3"/>
      <c r="U32" s="3"/>
      <c r="V32" s="3"/>
      <c r="W32" s="3"/>
      <c r="X32" s="3"/>
      <c r="Y32" s="3"/>
      <c r="Z32" s="3"/>
      <c r="AA32" s="3"/>
      <c r="AB32" s="3"/>
    </row>
    <row r="33" spans="1:29" ht="18" customHeight="1" x14ac:dyDescent="0.25">
      <c r="A33" s="76"/>
      <c r="B33" s="550" t="s">
        <v>44</v>
      </c>
      <c r="C33" s="550"/>
      <c r="D33" s="550"/>
      <c r="E33" s="550"/>
      <c r="F33" s="550"/>
      <c r="G33" s="550"/>
      <c r="H33" s="550"/>
      <c r="I33" s="550"/>
      <c r="J33" s="550"/>
      <c r="K33" s="550"/>
      <c r="L33" s="550"/>
      <c r="M33" s="550"/>
      <c r="N33" s="550"/>
      <c r="O33" s="550"/>
      <c r="P33" s="249"/>
      <c r="Q33" s="548"/>
      <c r="R33" s="548"/>
      <c r="S33" s="548"/>
      <c r="T33" s="548"/>
      <c r="U33" s="548"/>
      <c r="V33" s="548"/>
      <c r="W33" s="548"/>
      <c r="X33" s="548"/>
      <c r="Y33" s="548"/>
      <c r="Z33" s="548"/>
      <c r="AA33" s="548"/>
      <c r="AB33" s="548"/>
      <c r="AC33" s="1"/>
    </row>
    <row r="34" spans="1:29" ht="18" customHeight="1" x14ac:dyDescent="0.25">
      <c r="A34" s="43"/>
      <c r="B34" s="183">
        <v>2021</v>
      </c>
      <c r="C34" s="184"/>
      <c r="D34" s="277"/>
      <c r="E34" s="278"/>
      <c r="F34" s="279">
        <v>89.579623375081027</v>
      </c>
      <c r="G34" s="277"/>
      <c r="H34" s="278"/>
      <c r="I34" s="279">
        <v>98.748055988881475</v>
      </c>
      <c r="J34" s="277"/>
      <c r="K34" s="278"/>
      <c r="L34" s="279">
        <v>94.203577106702539</v>
      </c>
      <c r="M34" s="277"/>
      <c r="N34" s="278">
        <v>96.359191514612078</v>
      </c>
      <c r="O34" s="279">
        <v>91.402724737831122</v>
      </c>
      <c r="P34" s="3"/>
      <c r="Q34" s="260"/>
      <c r="R34" s="261"/>
      <c r="S34" s="262">
        <v>-36.647047426475552</v>
      </c>
      <c r="T34" s="260"/>
      <c r="U34" s="261"/>
      <c r="V34" s="262">
        <v>-36.286925176588134</v>
      </c>
      <c r="W34" s="260"/>
      <c r="X34" s="261"/>
      <c r="Y34" s="262">
        <v>-16.706545628586074</v>
      </c>
      <c r="Z34" s="260"/>
      <c r="AA34" s="261">
        <v>-27.15765055615876</v>
      </c>
      <c r="AB34" s="262">
        <v>-35.821082157776267</v>
      </c>
    </row>
    <row r="35" spans="1:29" ht="18" customHeight="1" x14ac:dyDescent="0.25">
      <c r="A35" s="43"/>
      <c r="B35" s="185">
        <v>2022</v>
      </c>
      <c r="C35" s="186"/>
      <c r="D35" s="179"/>
      <c r="E35" s="65"/>
      <c r="F35" s="180">
        <v>142.87423035295356</v>
      </c>
      <c r="G35" s="179"/>
      <c r="H35" s="65"/>
      <c r="I35" s="180">
        <v>155.08685146270074</v>
      </c>
      <c r="J35" s="179"/>
      <c r="K35" s="65"/>
      <c r="L35" s="180">
        <v>108.82401863491985</v>
      </c>
      <c r="M35" s="179">
        <v>178.22197190564538</v>
      </c>
      <c r="N35" s="65">
        <v>146.46737258565267</v>
      </c>
      <c r="O35" s="180">
        <v>144.53008645250026</v>
      </c>
      <c r="P35" s="3"/>
      <c r="Q35" s="174"/>
      <c r="R35" s="64"/>
      <c r="S35" s="175">
        <v>59.494118159763993</v>
      </c>
      <c r="T35" s="174"/>
      <c r="U35" s="64"/>
      <c r="V35" s="175">
        <v>57.053067941037376</v>
      </c>
      <c r="W35" s="174"/>
      <c r="X35" s="64"/>
      <c r="Y35" s="175">
        <v>15.520049213906129</v>
      </c>
      <c r="Z35" s="174"/>
      <c r="AA35" s="64">
        <v>52.001454436716038</v>
      </c>
      <c r="AB35" s="175">
        <v>58.124483561187745</v>
      </c>
    </row>
    <row r="36" spans="1:29" ht="18" customHeight="1" x14ac:dyDescent="0.25">
      <c r="A36" s="43"/>
      <c r="B36" s="258">
        <v>2023</v>
      </c>
      <c r="C36" s="259"/>
      <c r="D36" s="280">
        <v>207.56613694788501</v>
      </c>
      <c r="E36" s="281">
        <v>150.94154122043705</v>
      </c>
      <c r="F36" s="282">
        <v>162.56490652985684</v>
      </c>
      <c r="G36" s="280">
        <v>238.24256951102589</v>
      </c>
      <c r="H36" s="281">
        <v>206.16516281535888</v>
      </c>
      <c r="I36" s="282">
        <v>188.55347695491494</v>
      </c>
      <c r="J36" s="280">
        <v>0</v>
      </c>
      <c r="K36" s="281">
        <v>0</v>
      </c>
      <c r="L36" s="282">
        <v>120.5447579617461</v>
      </c>
      <c r="M36" s="280">
        <v>210.89865638995937</v>
      </c>
      <c r="N36" s="281">
        <v>158.9584683079581</v>
      </c>
      <c r="O36" s="282">
        <v>166.50802591703865</v>
      </c>
      <c r="P36" s="3"/>
      <c r="Q36" s="263"/>
      <c r="R36" s="264"/>
      <c r="S36" s="265">
        <v>13.781824845675111</v>
      </c>
      <c r="T36" s="263"/>
      <c r="U36" s="264"/>
      <c r="V36" s="265">
        <v>21.579279723957779</v>
      </c>
      <c r="W36" s="263"/>
      <c r="X36" s="264"/>
      <c r="Y36" s="265">
        <v>10.770360692310662</v>
      </c>
      <c r="Z36" s="263">
        <v>18.3348237790049</v>
      </c>
      <c r="AA36" s="264">
        <v>8.5282445514951792</v>
      </c>
      <c r="AB36" s="265">
        <v>15.206480535636929</v>
      </c>
    </row>
    <row r="37" spans="1:29" ht="21" customHeight="1" x14ac:dyDescent="0.2">
      <c r="B37" s="31"/>
      <c r="C37"/>
      <c r="D37" s="41"/>
      <c r="E37" s="41"/>
      <c r="F37" s="41"/>
      <c r="G37" s="41"/>
      <c r="H37" s="41"/>
      <c r="I37" s="41"/>
      <c r="J37" s="41"/>
      <c r="K37" s="41"/>
      <c r="L37" s="41"/>
      <c r="M37" s="41"/>
      <c r="N37" s="41"/>
      <c r="O37" s="41"/>
      <c r="P37" s="3"/>
      <c r="Q37" s="3"/>
      <c r="R37" s="3"/>
      <c r="S37" s="3"/>
      <c r="T37" s="3"/>
      <c r="U37" s="3"/>
      <c r="V37" s="3"/>
      <c r="W37" s="3"/>
      <c r="X37" s="3"/>
      <c r="Y37" s="3"/>
      <c r="Z37" s="3"/>
      <c r="AA37" s="3"/>
      <c r="AB37" s="3"/>
    </row>
    <row r="38" spans="1:29" ht="18" customHeight="1" x14ac:dyDescent="0.25">
      <c r="A38" s="76"/>
      <c r="B38" s="550" t="s">
        <v>45</v>
      </c>
      <c r="C38" s="550"/>
      <c r="D38" s="550"/>
      <c r="E38" s="550"/>
      <c r="F38" s="550"/>
      <c r="G38" s="550"/>
      <c r="H38" s="550"/>
      <c r="I38" s="550"/>
      <c r="J38" s="550"/>
      <c r="K38" s="550"/>
      <c r="L38" s="550"/>
      <c r="M38" s="550"/>
      <c r="N38" s="550"/>
      <c r="O38" s="550"/>
      <c r="P38" s="249"/>
      <c r="Q38" s="548"/>
      <c r="R38" s="548"/>
      <c r="S38" s="548"/>
      <c r="T38" s="548"/>
      <c r="U38" s="548"/>
      <c r="V38" s="548"/>
      <c r="W38" s="548"/>
      <c r="X38" s="548"/>
      <c r="Y38" s="548"/>
      <c r="Z38" s="548"/>
      <c r="AA38" s="548"/>
      <c r="AB38" s="548"/>
      <c r="AC38" s="1"/>
    </row>
    <row r="39" spans="1:29" ht="18" customHeight="1" x14ac:dyDescent="0.25">
      <c r="A39" s="43"/>
      <c r="B39" s="183">
        <v>2021</v>
      </c>
      <c r="C39" s="184"/>
      <c r="D39" s="277"/>
      <c r="E39" s="278"/>
      <c r="F39" s="279">
        <v>87.78849741444651</v>
      </c>
      <c r="G39" s="277"/>
      <c r="H39" s="278"/>
      <c r="I39" s="279">
        <v>99.313801280161655</v>
      </c>
      <c r="J39" s="277"/>
      <c r="K39" s="278"/>
      <c r="L39" s="279">
        <v>97.649059773948764</v>
      </c>
      <c r="M39" s="277"/>
      <c r="N39" s="278">
        <v>92.219854801219554</v>
      </c>
      <c r="O39" s="279">
        <v>90.312199021436271</v>
      </c>
      <c r="P39" s="3"/>
      <c r="Q39" s="260"/>
      <c r="R39" s="261"/>
      <c r="S39" s="262">
        <v>-38.629204121588799</v>
      </c>
      <c r="T39" s="260"/>
      <c r="U39" s="261"/>
      <c r="V39" s="262">
        <v>-36.158664850774421</v>
      </c>
      <c r="W39" s="260"/>
      <c r="X39" s="261"/>
      <c r="Y39" s="262">
        <v>-10.745733906623606</v>
      </c>
      <c r="Z39" s="260"/>
      <c r="AA39" s="261">
        <v>-32.13555245800876</v>
      </c>
      <c r="AB39" s="262">
        <v>-37.28565241516452</v>
      </c>
    </row>
    <row r="40" spans="1:29" ht="18" customHeight="1" x14ac:dyDescent="0.25">
      <c r="A40" s="43"/>
      <c r="B40" s="185">
        <v>2022</v>
      </c>
      <c r="C40" s="186"/>
      <c r="D40" s="179"/>
      <c r="E40" s="65"/>
      <c r="F40" s="180">
        <v>129.07391268963917</v>
      </c>
      <c r="G40" s="179"/>
      <c r="H40" s="65"/>
      <c r="I40" s="180">
        <v>135.76562935770588</v>
      </c>
      <c r="J40" s="179"/>
      <c r="K40" s="65"/>
      <c r="L40" s="180">
        <v>99.021730597678754</v>
      </c>
      <c r="M40" s="179">
        <v>169.73333991509526</v>
      </c>
      <c r="N40" s="65">
        <v>137.18539660717508</v>
      </c>
      <c r="O40" s="180">
        <v>129.44657009041475</v>
      </c>
      <c r="P40" s="3"/>
      <c r="Q40" s="174"/>
      <c r="R40" s="64"/>
      <c r="S40" s="175">
        <v>47.02827419445854</v>
      </c>
      <c r="T40" s="174"/>
      <c r="U40" s="64"/>
      <c r="V40" s="175">
        <v>36.703688316855526</v>
      </c>
      <c r="W40" s="174"/>
      <c r="X40" s="64"/>
      <c r="Y40" s="175">
        <v>1.4057184236664304</v>
      </c>
      <c r="Z40" s="174"/>
      <c r="AA40" s="64">
        <v>48.759068101883372</v>
      </c>
      <c r="AB40" s="175">
        <v>43.332319988954808</v>
      </c>
    </row>
    <row r="41" spans="1:29" ht="18" customHeight="1" x14ac:dyDescent="0.25">
      <c r="A41" s="43"/>
      <c r="B41" s="258">
        <v>2023</v>
      </c>
      <c r="C41" s="259"/>
      <c r="D41" s="280">
        <v>201.13147469692908</v>
      </c>
      <c r="E41" s="281"/>
      <c r="F41" s="282">
        <v>158.42052131209499</v>
      </c>
      <c r="G41" s="280">
        <v>222.23205741626793</v>
      </c>
      <c r="H41" s="281"/>
      <c r="I41" s="282">
        <v>170.82475161474886</v>
      </c>
      <c r="J41" s="280">
        <v>0</v>
      </c>
      <c r="K41" s="281"/>
      <c r="L41" s="282">
        <v>111.53055213524632</v>
      </c>
      <c r="M41" s="280">
        <v>204.07096162227293</v>
      </c>
      <c r="N41" s="281">
        <v>157.19540061507564</v>
      </c>
      <c r="O41" s="282">
        <v>159.65927104521646</v>
      </c>
      <c r="P41" s="3"/>
      <c r="Q41" s="263"/>
      <c r="R41" s="264"/>
      <c r="S41" s="265">
        <v>22.736281879877925</v>
      </c>
      <c r="T41" s="263"/>
      <c r="U41" s="264"/>
      <c r="V41" s="265">
        <v>25.823267952950776</v>
      </c>
      <c r="W41" s="263"/>
      <c r="X41" s="264"/>
      <c r="Y41" s="265">
        <v>12.632400445884416</v>
      </c>
      <c r="Z41" s="263">
        <v>20.230334078354012</v>
      </c>
      <c r="AA41" s="264">
        <v>14.586103552384547</v>
      </c>
      <c r="AB41" s="265">
        <v>23.33990072793523</v>
      </c>
    </row>
    <row r="42" spans="1:29" ht="12" customHeight="1" x14ac:dyDescent="0.2">
      <c r="B42" s="31"/>
      <c r="C42"/>
      <c r="D42" s="41"/>
      <c r="E42" s="41"/>
      <c r="F42" s="41"/>
      <c r="G42" s="41"/>
      <c r="H42" s="41"/>
      <c r="I42" s="41"/>
      <c r="J42" s="41"/>
      <c r="K42" s="41"/>
      <c r="L42" s="41"/>
      <c r="M42" s="41"/>
      <c r="N42" s="41"/>
      <c r="O42" s="41"/>
      <c r="P42" s="3"/>
      <c r="Q42" s="3"/>
      <c r="R42" s="3"/>
      <c r="S42" s="3"/>
      <c r="T42" s="3"/>
      <c r="U42" s="3"/>
      <c r="V42" s="3"/>
      <c r="W42" s="3"/>
      <c r="X42" s="3"/>
      <c r="Y42" s="3"/>
      <c r="Z42" s="3"/>
      <c r="AA42" s="3"/>
      <c r="AB42" s="3"/>
    </row>
    <row r="43" spans="1:29" ht="39.950000000000003" customHeight="1" x14ac:dyDescent="0.2">
      <c r="B43" s="541" t="s">
        <v>107</v>
      </c>
      <c r="C43" s="541"/>
      <c r="D43" s="541"/>
      <c r="E43" s="541"/>
      <c r="F43" s="541"/>
      <c r="G43" s="541"/>
      <c r="H43" s="541"/>
      <c r="I43" s="541"/>
      <c r="J43" s="541"/>
      <c r="K43" s="541"/>
      <c r="L43" s="541"/>
      <c r="M43" s="541"/>
      <c r="N43" s="541"/>
      <c r="O43" s="541"/>
      <c r="P43" s="541"/>
      <c r="Q43" s="541"/>
      <c r="R43" s="541"/>
      <c r="S43" s="541"/>
      <c r="T43" s="541"/>
      <c r="U43" s="541"/>
      <c r="V43" s="541"/>
      <c r="W43" s="541"/>
      <c r="X43" s="541"/>
      <c r="Y43" s="541"/>
      <c r="Z43" s="541"/>
      <c r="AA43" s="541"/>
      <c r="AB43" s="541"/>
    </row>
    <row r="44" spans="1:29" ht="12" customHeight="1" x14ac:dyDescent="0.25">
      <c r="Z44" s="40"/>
      <c r="AA44" s="150"/>
      <c r="AB44" s="150"/>
    </row>
    <row r="45" spans="1:29" ht="12" customHeight="1" x14ac:dyDescent="0.2"/>
    <row r="46" spans="1:29" x14ac:dyDescent="0.2">
      <c r="A46" s="151"/>
      <c r="B46" s="151"/>
      <c r="C46" s="151"/>
      <c r="D46" s="151"/>
      <c r="E46" s="151"/>
      <c r="F46" s="151"/>
      <c r="G46" s="151"/>
      <c r="H46" s="151"/>
      <c r="I46" s="151"/>
      <c r="J46" s="151"/>
      <c r="K46" s="151"/>
      <c r="L46" s="151"/>
      <c r="M46" s="151"/>
      <c r="N46" s="151"/>
      <c r="O46" s="151"/>
      <c r="P46" s="151"/>
      <c r="Q46" s="151"/>
      <c r="R46" s="151"/>
      <c r="S46" s="151"/>
      <c r="T46" s="151"/>
      <c r="U46" s="151"/>
      <c r="V46" s="151"/>
      <c r="W46" s="151"/>
      <c r="X46" s="151"/>
      <c r="Y46" s="151"/>
      <c r="Z46" s="151"/>
      <c r="AA46" s="151"/>
      <c r="AB46" s="151"/>
      <c r="AC46" s="151"/>
    </row>
    <row r="47" spans="1:29" x14ac:dyDescent="0.2">
      <c r="A47" s="151"/>
      <c r="B47" s="151"/>
      <c r="C47" s="151"/>
      <c r="D47" s="151"/>
      <c r="E47" s="151"/>
      <c r="F47" s="151"/>
      <c r="G47" s="151"/>
      <c r="H47" s="151"/>
      <c r="I47" s="151"/>
      <c r="J47" s="151"/>
      <c r="K47" s="151"/>
      <c r="L47" s="151"/>
      <c r="M47" s="151"/>
      <c r="N47" s="151"/>
      <c r="O47" s="151"/>
      <c r="P47" s="151"/>
      <c r="Q47" s="151"/>
      <c r="R47" s="151"/>
      <c r="S47" s="151"/>
      <c r="T47" s="151"/>
      <c r="U47" s="151"/>
      <c r="V47" s="151"/>
      <c r="W47" s="151"/>
      <c r="X47" s="151"/>
      <c r="Y47" s="151"/>
      <c r="Z47" s="151"/>
      <c r="AA47" s="151"/>
      <c r="AB47" s="151"/>
      <c r="AC47" s="151"/>
    </row>
    <row r="48" spans="1:29" x14ac:dyDescent="0.2">
      <c r="A48" s="151"/>
      <c r="B48" s="151"/>
      <c r="C48" s="151"/>
      <c r="D48" s="151"/>
      <c r="E48" s="151"/>
      <c r="F48" s="151"/>
      <c r="G48" s="151"/>
      <c r="H48" s="151"/>
      <c r="I48" s="151"/>
      <c r="J48" s="151"/>
      <c r="K48" s="151"/>
      <c r="L48" s="151"/>
      <c r="M48" s="151"/>
      <c r="N48" s="151"/>
      <c r="O48" s="151"/>
      <c r="P48" s="151"/>
      <c r="Q48" s="151"/>
      <c r="R48" s="151"/>
      <c r="S48" s="151"/>
      <c r="T48" s="151"/>
      <c r="U48" s="151"/>
      <c r="V48" s="151"/>
      <c r="W48" s="151"/>
      <c r="X48" s="151"/>
      <c r="Y48" s="151"/>
      <c r="Z48" s="151"/>
      <c r="AA48" s="151"/>
      <c r="AB48" s="151"/>
      <c r="AC48" s="151"/>
    </row>
    <row r="49" s="151" customFormat="1" x14ac:dyDescent="0.2"/>
    <row r="50" s="151" customFormat="1" x14ac:dyDescent="0.2"/>
    <row r="51" s="151" customFormat="1" x14ac:dyDescent="0.2"/>
    <row r="52" s="151" customFormat="1" x14ac:dyDescent="0.2"/>
    <row r="53" s="151" customFormat="1" x14ac:dyDescent="0.2"/>
    <row r="54" s="151" customFormat="1" x14ac:dyDescent="0.2"/>
    <row r="55" s="151" customFormat="1" x14ac:dyDescent="0.2"/>
    <row r="56" s="151" customFormat="1" x14ac:dyDescent="0.2"/>
    <row r="57" s="151" customFormat="1" x14ac:dyDescent="0.2"/>
    <row r="58" s="151" customFormat="1" x14ac:dyDescent="0.2"/>
    <row r="59" s="151" customFormat="1" x14ac:dyDescent="0.2"/>
    <row r="60" s="151" customFormat="1" x14ac:dyDescent="0.2"/>
    <row r="61" s="151" customFormat="1" x14ac:dyDescent="0.2"/>
    <row r="62" s="151" customFormat="1" x14ac:dyDescent="0.2"/>
    <row r="63" s="151" customFormat="1" x14ac:dyDescent="0.2"/>
    <row r="64" s="151" customFormat="1" x14ac:dyDescent="0.2"/>
    <row r="65" s="151" customFormat="1" x14ac:dyDescent="0.2"/>
    <row r="66" s="151" customFormat="1" x14ac:dyDescent="0.2"/>
    <row r="67" s="151" customFormat="1" x14ac:dyDescent="0.2"/>
    <row r="68" s="151" customFormat="1" x14ac:dyDescent="0.2"/>
    <row r="69" s="151" customFormat="1" x14ac:dyDescent="0.2"/>
    <row r="70" s="151" customFormat="1" x14ac:dyDescent="0.2"/>
    <row r="71" s="151" customFormat="1" x14ac:dyDescent="0.2"/>
    <row r="72" s="151" customFormat="1" x14ac:dyDescent="0.2"/>
    <row r="73" s="151" customFormat="1" x14ac:dyDescent="0.2"/>
    <row r="74" s="151" customFormat="1" x14ac:dyDescent="0.2"/>
    <row r="75" s="151" customFormat="1" x14ac:dyDescent="0.2"/>
    <row r="76" s="151" customFormat="1" x14ac:dyDescent="0.2"/>
    <row r="77" s="151" customFormat="1" x14ac:dyDescent="0.2"/>
    <row r="78" s="151" customFormat="1" x14ac:dyDescent="0.2"/>
    <row r="79" s="151" customFormat="1" x14ac:dyDescent="0.2"/>
    <row r="80" s="151" customFormat="1" x14ac:dyDescent="0.2"/>
    <row r="81" s="151" customFormat="1" x14ac:dyDescent="0.2"/>
    <row r="82" s="151" customFormat="1" x14ac:dyDescent="0.2"/>
  </sheetData>
  <mergeCells count="22">
    <mergeCell ref="B2:AB2"/>
    <mergeCell ref="Q6:AB6"/>
    <mergeCell ref="D6:O6"/>
    <mergeCell ref="B3:Q3"/>
    <mergeCell ref="R3:AB3"/>
    <mergeCell ref="B4:AB4"/>
    <mergeCell ref="D7:F7"/>
    <mergeCell ref="Z7:AB7"/>
    <mergeCell ref="T7:V7"/>
    <mergeCell ref="B8:C8"/>
    <mergeCell ref="Q7:S7"/>
    <mergeCell ref="J7:L7"/>
    <mergeCell ref="M7:O7"/>
    <mergeCell ref="W7:Y7"/>
    <mergeCell ref="G7:I7"/>
    <mergeCell ref="B43:AB43"/>
    <mergeCell ref="Q38:AB38"/>
    <mergeCell ref="B28:O28"/>
    <mergeCell ref="B33:O33"/>
    <mergeCell ref="B38:O38"/>
    <mergeCell ref="Q33:AB33"/>
    <mergeCell ref="Q28:AB28"/>
  </mergeCells>
  <phoneticPr fontId="0" type="noConversion"/>
  <printOptions horizontalCentered="1" verticalCentered="1"/>
  <pageMargins left="0.25" right="0.25" top="0.25" bottom="0.25" header="0" footer="0"/>
  <pageSetup scale="70" orientation="landscape" r:id="rId1"/>
  <headerFooter alignWithMargins="0"/>
  <rowBreaks count="1" manualBreakCount="1">
    <brk id="46" max="16383" man="1"/>
  </rowBreaks>
  <colBreaks count="1" manualBreakCount="1">
    <brk id="30"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pageSetUpPr fitToPage="1"/>
  </sheetPr>
  <dimension ref="A1:AP84"/>
  <sheetViews>
    <sheetView showGridLines="0" zoomScale="85" workbookViewId="0"/>
  </sheetViews>
  <sheetFormatPr defaultRowHeight="12.75" x14ac:dyDescent="0.2"/>
  <cols>
    <col min="1" max="1" width="2.7109375" customWidth="1"/>
    <col min="2" max="2" width="6.7109375" customWidth="1"/>
    <col min="3" max="3" width="6.140625" style="23" customWidth="1"/>
    <col min="4" max="15" width="7.42578125" customWidth="1"/>
    <col min="16" max="16" width="1.42578125" customWidth="1"/>
    <col min="17" max="28" width="7.42578125" customWidth="1"/>
    <col min="29" max="29" width="3.5703125" customWidth="1"/>
    <col min="30" max="42" width="9.140625" style="151" customWidth="1"/>
  </cols>
  <sheetData>
    <row r="1" spans="1:28" ht="30" x14ac:dyDescent="0.2">
      <c r="A1" s="62"/>
      <c r="B1" s="365" t="s">
        <v>117</v>
      </c>
      <c r="Z1" s="3"/>
      <c r="AB1" s="386"/>
    </row>
    <row r="2" spans="1:28" ht="15" customHeight="1" x14ac:dyDescent="0.2">
      <c r="A2" s="8"/>
      <c r="B2" s="494" t="s">
        <v>131</v>
      </c>
      <c r="C2" s="494"/>
      <c r="D2" s="494"/>
      <c r="E2" s="494"/>
      <c r="F2" s="494"/>
      <c r="G2" s="494"/>
      <c r="H2" s="494"/>
      <c r="I2" s="494"/>
      <c r="J2" s="494"/>
      <c r="K2" s="494"/>
      <c r="L2" s="494"/>
      <c r="M2" s="494"/>
      <c r="N2" s="494"/>
      <c r="O2" s="494"/>
      <c r="P2" s="494"/>
      <c r="Q2" s="494"/>
      <c r="R2" s="494"/>
      <c r="S2" s="494"/>
      <c r="T2" s="494"/>
      <c r="U2" s="494"/>
      <c r="V2" s="494"/>
      <c r="W2" s="494"/>
      <c r="X2" s="494"/>
      <c r="Y2" s="494"/>
      <c r="Z2" s="494"/>
      <c r="AA2" s="494"/>
      <c r="AB2" s="494"/>
    </row>
    <row r="3" spans="1:28" ht="17.100000000000001" customHeight="1" x14ac:dyDescent="0.2">
      <c r="A3" s="8"/>
      <c r="B3" s="494" t="s">
        <v>132</v>
      </c>
      <c r="C3" s="494"/>
      <c r="D3" s="494"/>
      <c r="E3" s="494"/>
      <c r="F3" s="494"/>
      <c r="G3" s="494"/>
      <c r="H3" s="494"/>
      <c r="I3" s="494"/>
      <c r="J3" s="494"/>
      <c r="K3" s="494"/>
      <c r="L3" s="494"/>
      <c r="M3" s="494"/>
      <c r="N3" s="494"/>
      <c r="O3" s="494"/>
      <c r="P3" s="494"/>
      <c r="Q3" s="494"/>
      <c r="R3" s="547" t="s">
        <v>210</v>
      </c>
      <c r="S3" s="547"/>
      <c r="T3" s="547"/>
      <c r="U3" s="547"/>
      <c r="V3" s="547"/>
      <c r="W3" s="547"/>
      <c r="X3" s="547"/>
      <c r="Y3" s="547"/>
      <c r="Z3" s="547"/>
      <c r="AA3" s="547"/>
      <c r="AB3" s="547"/>
    </row>
    <row r="4" spans="1:28" ht="19.5" customHeight="1" x14ac:dyDescent="0.2">
      <c r="B4" s="494" t="s">
        <v>133</v>
      </c>
      <c r="C4" s="494"/>
      <c r="D4" s="494"/>
      <c r="E4" s="494"/>
      <c r="F4" s="494"/>
      <c r="G4" s="494"/>
      <c r="H4" s="494"/>
      <c r="I4" s="494"/>
      <c r="J4" s="494"/>
      <c r="K4" s="494"/>
      <c r="L4" s="494"/>
      <c r="M4" s="494"/>
      <c r="N4" s="494"/>
      <c r="O4" s="494"/>
      <c r="P4" s="494"/>
      <c r="Q4" s="494"/>
      <c r="R4" s="494"/>
      <c r="S4" s="494"/>
      <c r="T4" s="494"/>
      <c r="U4" s="494"/>
      <c r="V4" s="494"/>
      <c r="W4" s="494"/>
      <c r="X4" s="494"/>
      <c r="Y4" s="494"/>
      <c r="Z4" s="494"/>
      <c r="AA4" s="494"/>
      <c r="AB4" s="494"/>
    </row>
    <row r="5" spans="1:28" ht="12.75" customHeight="1" x14ac:dyDescent="0.2"/>
    <row r="6" spans="1:28" ht="15.75" customHeight="1" x14ac:dyDescent="0.25">
      <c r="D6" s="546" t="s">
        <v>10</v>
      </c>
      <c r="E6" s="546"/>
      <c r="F6" s="546"/>
      <c r="G6" s="546"/>
      <c r="H6" s="546"/>
      <c r="I6" s="546"/>
      <c r="J6" s="546"/>
      <c r="K6" s="546"/>
      <c r="L6" s="546"/>
      <c r="M6" s="546"/>
      <c r="N6" s="546"/>
      <c r="O6" s="546"/>
      <c r="Q6" s="546" t="s">
        <v>69</v>
      </c>
      <c r="R6" s="546"/>
      <c r="S6" s="546"/>
      <c r="T6" s="546"/>
      <c r="U6" s="546"/>
      <c r="V6" s="546"/>
      <c r="W6" s="546"/>
      <c r="X6" s="546"/>
      <c r="Y6" s="546"/>
      <c r="Z6" s="546"/>
      <c r="AA6" s="546"/>
      <c r="AB6" s="546"/>
    </row>
    <row r="7" spans="1:28" ht="15.75" customHeight="1" x14ac:dyDescent="0.25">
      <c r="D7" s="543" t="s">
        <v>11</v>
      </c>
      <c r="E7" s="543"/>
      <c r="F7" s="543"/>
      <c r="G7" s="543" t="s">
        <v>13</v>
      </c>
      <c r="H7" s="543"/>
      <c r="I7" s="543"/>
      <c r="J7" s="543" t="s">
        <v>14</v>
      </c>
      <c r="K7" s="543"/>
      <c r="L7" s="543"/>
      <c r="M7" s="543" t="s">
        <v>12</v>
      </c>
      <c r="N7" s="543"/>
      <c r="O7" s="543"/>
      <c r="Q7" s="543" t="s">
        <v>11</v>
      </c>
      <c r="R7" s="543"/>
      <c r="S7" s="543"/>
      <c r="T7" s="543" t="s">
        <v>13</v>
      </c>
      <c r="U7" s="543"/>
      <c r="V7" s="543"/>
      <c r="W7" s="543" t="s">
        <v>14</v>
      </c>
      <c r="X7" s="543"/>
      <c r="Y7" s="543"/>
      <c r="Z7" s="543" t="s">
        <v>12</v>
      </c>
      <c r="AA7" s="543"/>
      <c r="AB7" s="543"/>
    </row>
    <row r="8" spans="1:28" ht="27" customHeight="1" x14ac:dyDescent="0.25">
      <c r="A8" s="42"/>
      <c r="B8" s="460" t="s">
        <v>42</v>
      </c>
      <c r="C8" s="460"/>
      <c r="D8" s="250" t="s">
        <v>25</v>
      </c>
      <c r="E8" s="251" t="s">
        <v>15</v>
      </c>
      <c r="F8" s="252" t="s">
        <v>26</v>
      </c>
      <c r="G8" s="250" t="s">
        <v>25</v>
      </c>
      <c r="H8" s="251" t="s">
        <v>15</v>
      </c>
      <c r="I8" s="252" t="s">
        <v>26</v>
      </c>
      <c r="J8" s="250" t="s">
        <v>25</v>
      </c>
      <c r="K8" s="251" t="s">
        <v>15</v>
      </c>
      <c r="L8" s="252" t="s">
        <v>26</v>
      </c>
      <c r="M8" s="250" t="s">
        <v>25</v>
      </c>
      <c r="N8" s="251" t="s">
        <v>15</v>
      </c>
      <c r="O8" s="252" t="s">
        <v>26</v>
      </c>
      <c r="P8" s="45"/>
      <c r="Q8" s="250" t="s">
        <v>25</v>
      </c>
      <c r="R8" s="251" t="s">
        <v>15</v>
      </c>
      <c r="S8" s="252" t="s">
        <v>26</v>
      </c>
      <c r="T8" s="250" t="s">
        <v>25</v>
      </c>
      <c r="U8" s="251" t="s">
        <v>15</v>
      </c>
      <c r="V8" s="252" t="s">
        <v>26</v>
      </c>
      <c r="W8" s="250" t="s">
        <v>25</v>
      </c>
      <c r="X8" s="251" t="s">
        <v>15</v>
      </c>
      <c r="Y8" s="252" t="s">
        <v>26</v>
      </c>
      <c r="Z8" s="250" t="s">
        <v>25</v>
      </c>
      <c r="AA8" s="251" t="s">
        <v>15</v>
      </c>
      <c r="AB8" s="252" t="s">
        <v>26</v>
      </c>
    </row>
    <row r="9" spans="1:28" ht="18" customHeight="1" x14ac:dyDescent="0.25">
      <c r="A9" s="42"/>
      <c r="B9" s="183">
        <v>2021</v>
      </c>
      <c r="C9" s="184" t="s">
        <v>141</v>
      </c>
      <c r="D9" s="266"/>
      <c r="E9" s="267"/>
      <c r="F9" s="268">
        <v>91.813874932925131</v>
      </c>
      <c r="G9" s="266"/>
      <c r="H9" s="267"/>
      <c r="I9" s="268">
        <v>30.422793808385848</v>
      </c>
      <c r="J9" s="266"/>
      <c r="K9" s="267"/>
      <c r="L9" s="268">
        <v>1.6465456055587058</v>
      </c>
      <c r="M9" s="266"/>
      <c r="N9" s="267">
        <v>133.1832902211402</v>
      </c>
      <c r="O9" s="268">
        <v>123.88321434686969</v>
      </c>
      <c r="P9" s="3"/>
      <c r="Q9" s="253"/>
      <c r="R9" s="254"/>
      <c r="S9" s="255">
        <v>203.26804719699533</v>
      </c>
      <c r="T9" s="253"/>
      <c r="U9" s="254"/>
      <c r="V9" s="255">
        <v>407.78548887962046</v>
      </c>
      <c r="W9" s="253"/>
      <c r="X9" s="254"/>
      <c r="Y9" s="255">
        <v>-20.268378602313444</v>
      </c>
      <c r="Z9" s="253"/>
      <c r="AA9" s="254">
        <v>152.36355451136134</v>
      </c>
      <c r="AB9" s="255">
        <v>223.19154524345089</v>
      </c>
    </row>
    <row r="10" spans="1:28" ht="18" customHeight="1" x14ac:dyDescent="0.25">
      <c r="A10" s="43"/>
      <c r="B10" s="185"/>
      <c r="C10" s="186" t="s">
        <v>142</v>
      </c>
      <c r="D10" s="179"/>
      <c r="E10" s="65"/>
      <c r="F10" s="180">
        <v>72.408197370508631</v>
      </c>
      <c r="G10" s="179"/>
      <c r="H10" s="65"/>
      <c r="I10" s="180">
        <v>15.89610209880666</v>
      </c>
      <c r="J10" s="179"/>
      <c r="K10" s="65"/>
      <c r="L10" s="180">
        <v>1.5251940358704963</v>
      </c>
      <c r="M10" s="179">
        <v>26.778518518518517</v>
      </c>
      <c r="N10" s="65">
        <v>96.428868972746329</v>
      </c>
      <c r="O10" s="180">
        <v>89.829493505185781</v>
      </c>
      <c r="P10" s="3"/>
      <c r="Q10" s="174"/>
      <c r="R10" s="64"/>
      <c r="S10" s="175">
        <v>161.72993491563676</v>
      </c>
      <c r="T10" s="174"/>
      <c r="U10" s="64"/>
      <c r="V10" s="175">
        <v>159.79980299812215</v>
      </c>
      <c r="W10" s="174"/>
      <c r="X10" s="64"/>
      <c r="Y10" s="175">
        <v>12.514119527502018</v>
      </c>
      <c r="Z10" s="174"/>
      <c r="AA10" s="64">
        <v>125.67028212494616</v>
      </c>
      <c r="AB10" s="175">
        <v>155.63761548528021</v>
      </c>
    </row>
    <row r="11" spans="1:28" ht="18" customHeight="1" x14ac:dyDescent="0.25">
      <c r="A11" s="43"/>
      <c r="B11" s="187"/>
      <c r="C11" s="188" t="s">
        <v>145</v>
      </c>
      <c r="D11" s="269"/>
      <c r="E11" s="66"/>
      <c r="F11" s="270">
        <v>57.268446196215379</v>
      </c>
      <c r="G11" s="269"/>
      <c r="H11" s="66"/>
      <c r="I11" s="270">
        <v>11.539265068013508</v>
      </c>
      <c r="J11" s="269"/>
      <c r="K11" s="66"/>
      <c r="L11" s="270">
        <v>1.6658985791744678</v>
      </c>
      <c r="M11" s="269">
        <v>63.539545997610517</v>
      </c>
      <c r="N11" s="66">
        <v>77.27940302292555</v>
      </c>
      <c r="O11" s="270">
        <v>70.473609843403352</v>
      </c>
      <c r="P11" s="3"/>
      <c r="Q11" s="256"/>
      <c r="R11" s="63"/>
      <c r="S11" s="257">
        <v>147.95204065308829</v>
      </c>
      <c r="T11" s="256"/>
      <c r="U11" s="63"/>
      <c r="V11" s="257">
        <v>212.09681820119869</v>
      </c>
      <c r="W11" s="256"/>
      <c r="X11" s="63"/>
      <c r="Y11" s="257">
        <v>51.094169302430487</v>
      </c>
      <c r="Z11" s="256"/>
      <c r="AA11" s="63">
        <v>114.82902612812265</v>
      </c>
      <c r="AB11" s="257">
        <v>152.62551522537782</v>
      </c>
    </row>
    <row r="12" spans="1:28" ht="18" customHeight="1" x14ac:dyDescent="0.25">
      <c r="A12" s="43"/>
      <c r="B12" s="185">
        <v>2022</v>
      </c>
      <c r="C12" s="186" t="s">
        <v>148</v>
      </c>
      <c r="D12" s="179"/>
      <c r="E12" s="65"/>
      <c r="F12" s="180">
        <v>47.582017061978362</v>
      </c>
      <c r="G12" s="179"/>
      <c r="H12" s="65"/>
      <c r="I12" s="180">
        <v>12.07099885655582</v>
      </c>
      <c r="J12" s="179"/>
      <c r="K12" s="65"/>
      <c r="L12" s="180">
        <v>1.7543804725029024</v>
      </c>
      <c r="M12" s="179">
        <v>55.096535244922343</v>
      </c>
      <c r="N12" s="65">
        <v>62.87961452627308</v>
      </c>
      <c r="O12" s="180">
        <v>61.407396391037082</v>
      </c>
      <c r="P12" s="3"/>
      <c r="Q12" s="174"/>
      <c r="R12" s="64"/>
      <c r="S12" s="175">
        <v>88.028170260109093</v>
      </c>
      <c r="T12" s="174"/>
      <c r="U12" s="64"/>
      <c r="V12" s="175">
        <v>81.437038791300751</v>
      </c>
      <c r="W12" s="174"/>
      <c r="X12" s="64"/>
      <c r="Y12" s="175">
        <v>46.725182421022026</v>
      </c>
      <c r="Z12" s="174"/>
      <c r="AA12" s="64">
        <v>65.831037653291276</v>
      </c>
      <c r="AB12" s="175">
        <v>85.215989121847898</v>
      </c>
    </row>
    <row r="13" spans="1:28" ht="18" customHeight="1" x14ac:dyDescent="0.25">
      <c r="A13" s="43"/>
      <c r="B13" s="187"/>
      <c r="C13" s="188" t="s">
        <v>150</v>
      </c>
      <c r="D13" s="269"/>
      <c r="E13" s="66"/>
      <c r="F13" s="270">
        <v>69.279763888339772</v>
      </c>
      <c r="G13" s="269"/>
      <c r="H13" s="66"/>
      <c r="I13" s="270">
        <v>18.317897143158724</v>
      </c>
      <c r="J13" s="269"/>
      <c r="K13" s="66"/>
      <c r="L13" s="270">
        <v>1.7796901766825743</v>
      </c>
      <c r="M13" s="269">
        <v>101.46058201058202</v>
      </c>
      <c r="N13" s="66">
        <v>81.80000505390835</v>
      </c>
      <c r="O13" s="270">
        <v>89.377351208181068</v>
      </c>
      <c r="P13" s="3"/>
      <c r="Q13" s="256"/>
      <c r="R13" s="63"/>
      <c r="S13" s="257">
        <v>96.990707590614662</v>
      </c>
      <c r="T13" s="256"/>
      <c r="U13" s="63"/>
      <c r="V13" s="257">
        <v>55.525599079317551</v>
      </c>
      <c r="W13" s="256"/>
      <c r="X13" s="63"/>
      <c r="Y13" s="257">
        <v>36.645539852462839</v>
      </c>
      <c r="Z13" s="256"/>
      <c r="AA13" s="63">
        <v>62.101624181718968</v>
      </c>
      <c r="AB13" s="257">
        <v>85.239858677294677</v>
      </c>
    </row>
    <row r="14" spans="1:28" ht="18" customHeight="1" x14ac:dyDescent="0.25">
      <c r="A14" s="43"/>
      <c r="B14" s="185"/>
      <c r="C14" s="186" t="s">
        <v>151</v>
      </c>
      <c r="D14" s="179">
        <v>144.33715651135006</v>
      </c>
      <c r="E14" s="65"/>
      <c r="F14" s="180">
        <v>103.34053905088106</v>
      </c>
      <c r="G14" s="179">
        <v>30.277658303464754</v>
      </c>
      <c r="H14" s="65"/>
      <c r="I14" s="180">
        <v>32.054373093680084</v>
      </c>
      <c r="J14" s="179">
        <v>0</v>
      </c>
      <c r="K14" s="65"/>
      <c r="L14" s="180">
        <v>1.7125636431212257</v>
      </c>
      <c r="M14" s="179">
        <v>174.61481481481482</v>
      </c>
      <c r="N14" s="65">
        <v>133.62466981132076</v>
      </c>
      <c r="O14" s="180">
        <v>137.10747578768238</v>
      </c>
      <c r="P14" s="3"/>
      <c r="Q14" s="174"/>
      <c r="R14" s="64"/>
      <c r="S14" s="175">
        <v>89.467221087198794</v>
      </c>
      <c r="T14" s="174"/>
      <c r="U14" s="64"/>
      <c r="V14" s="175">
        <v>173.00068158380884</v>
      </c>
      <c r="W14" s="174"/>
      <c r="X14" s="64"/>
      <c r="Y14" s="175">
        <v>22.165013124738675</v>
      </c>
      <c r="Z14" s="174"/>
      <c r="AA14" s="64">
        <v>64.497872680598846</v>
      </c>
      <c r="AB14" s="175">
        <v>102.56387694029914</v>
      </c>
    </row>
    <row r="15" spans="1:28" ht="18" customHeight="1" x14ac:dyDescent="0.25">
      <c r="A15" s="43"/>
      <c r="B15" s="187"/>
      <c r="C15" s="188" t="s">
        <v>153</v>
      </c>
      <c r="D15" s="269">
        <v>136.9158024691358</v>
      </c>
      <c r="E15" s="66"/>
      <c r="F15" s="270">
        <v>104.0479196647174</v>
      </c>
      <c r="G15" s="269">
        <v>45.427407407407408</v>
      </c>
      <c r="H15" s="66"/>
      <c r="I15" s="270">
        <v>24.50136125894338</v>
      </c>
      <c r="J15" s="269">
        <v>0</v>
      </c>
      <c r="K15" s="66"/>
      <c r="L15" s="270">
        <v>1.6770508580821788</v>
      </c>
      <c r="M15" s="269">
        <v>182.3432098765432</v>
      </c>
      <c r="N15" s="66">
        <v>130.24371174004193</v>
      </c>
      <c r="O15" s="270">
        <v>130.22633178174294</v>
      </c>
      <c r="P15" s="3"/>
      <c r="Q15" s="256"/>
      <c r="R15" s="63"/>
      <c r="S15" s="257">
        <v>74.541514871686772</v>
      </c>
      <c r="T15" s="256"/>
      <c r="U15" s="63"/>
      <c r="V15" s="257">
        <v>118.62161182230776</v>
      </c>
      <c r="W15" s="256"/>
      <c r="X15" s="63"/>
      <c r="Y15" s="257">
        <v>-4.9166054437843885</v>
      </c>
      <c r="Z15" s="256"/>
      <c r="AA15" s="63">
        <v>52.390533766563365</v>
      </c>
      <c r="AB15" s="257">
        <v>79.416874773307711</v>
      </c>
    </row>
    <row r="16" spans="1:28" ht="18" customHeight="1" x14ac:dyDescent="0.25">
      <c r="A16" s="43"/>
      <c r="B16" s="185"/>
      <c r="C16" s="186" t="s">
        <v>154</v>
      </c>
      <c r="D16" s="179">
        <v>156.76057347670252</v>
      </c>
      <c r="E16" s="65"/>
      <c r="F16" s="180">
        <v>103.11674481447558</v>
      </c>
      <c r="G16" s="179">
        <v>23.468100358422941</v>
      </c>
      <c r="H16" s="65"/>
      <c r="I16" s="180">
        <v>21.749938155357853</v>
      </c>
      <c r="J16" s="179">
        <v>0</v>
      </c>
      <c r="K16" s="65"/>
      <c r="L16" s="180">
        <v>1.5523121251389089</v>
      </c>
      <c r="M16" s="179">
        <v>180.22867383512545</v>
      </c>
      <c r="N16" s="65">
        <v>120.98360874416717</v>
      </c>
      <c r="O16" s="180">
        <v>126.41899509497235</v>
      </c>
      <c r="P16" s="3"/>
      <c r="Q16" s="174"/>
      <c r="R16" s="64"/>
      <c r="S16" s="175">
        <v>45.245279742779466</v>
      </c>
      <c r="T16" s="174"/>
      <c r="U16" s="64"/>
      <c r="V16" s="175">
        <v>82.738824161933451</v>
      </c>
      <c r="W16" s="174"/>
      <c r="X16" s="64"/>
      <c r="Y16" s="175">
        <v>-19.835397744749468</v>
      </c>
      <c r="Z16" s="174"/>
      <c r="AA16" s="64">
        <v>24.827495326533242</v>
      </c>
      <c r="AB16" s="175">
        <v>49.020120829081407</v>
      </c>
    </row>
    <row r="17" spans="1:29" ht="18" customHeight="1" x14ac:dyDescent="0.25">
      <c r="A17" s="43"/>
      <c r="B17" s="187"/>
      <c r="C17" s="188" t="s">
        <v>155</v>
      </c>
      <c r="D17" s="269">
        <v>154.04617283950617</v>
      </c>
      <c r="E17" s="66"/>
      <c r="F17" s="270">
        <v>99.230239916996254</v>
      </c>
      <c r="G17" s="269">
        <v>18.86888888888889</v>
      </c>
      <c r="H17" s="66"/>
      <c r="I17" s="270">
        <v>21.367079284663117</v>
      </c>
      <c r="J17" s="269">
        <v>0</v>
      </c>
      <c r="K17" s="66"/>
      <c r="L17" s="270">
        <v>1.2974380615184555</v>
      </c>
      <c r="M17" s="269">
        <v>172.91506172839507</v>
      </c>
      <c r="N17" s="66">
        <v>119.08381341719078</v>
      </c>
      <c r="O17" s="270">
        <v>121.89475726317782</v>
      </c>
      <c r="P17" s="3"/>
      <c r="Q17" s="256"/>
      <c r="R17" s="63"/>
      <c r="S17" s="257">
        <v>41.258691391394372</v>
      </c>
      <c r="T17" s="256"/>
      <c r="U17" s="63"/>
      <c r="V17" s="257">
        <v>104.6542241500967</v>
      </c>
      <c r="W17" s="256"/>
      <c r="X17" s="63"/>
      <c r="Y17" s="257">
        <v>-19.131275196954139</v>
      </c>
      <c r="Z17" s="256"/>
      <c r="AA17" s="63">
        <v>21.404301383152617</v>
      </c>
      <c r="AB17" s="257">
        <v>48.124447584349397</v>
      </c>
    </row>
    <row r="18" spans="1:29" ht="18" customHeight="1" x14ac:dyDescent="0.25">
      <c r="A18" s="43"/>
      <c r="B18" s="185"/>
      <c r="C18" s="186" t="s">
        <v>156</v>
      </c>
      <c r="D18" s="179">
        <v>112.23225806451613</v>
      </c>
      <c r="E18" s="65"/>
      <c r="F18" s="180">
        <v>78.540843601345586</v>
      </c>
      <c r="G18" s="179">
        <v>13.323297491039426</v>
      </c>
      <c r="H18" s="65"/>
      <c r="I18" s="180">
        <v>11.945734063025288</v>
      </c>
      <c r="J18" s="179">
        <v>0</v>
      </c>
      <c r="K18" s="65"/>
      <c r="L18" s="180">
        <v>1.3525258135900338</v>
      </c>
      <c r="M18" s="179">
        <v>125.55555555555556</v>
      </c>
      <c r="N18" s="65">
        <v>92.196176709271654</v>
      </c>
      <c r="O18" s="180">
        <v>91.839103477960904</v>
      </c>
      <c r="P18" s="3"/>
      <c r="Q18" s="174"/>
      <c r="R18" s="64"/>
      <c r="S18" s="175">
        <v>4.8092638748544863</v>
      </c>
      <c r="T18" s="174"/>
      <c r="U18" s="64"/>
      <c r="V18" s="175">
        <v>34.212641602651942</v>
      </c>
      <c r="W18" s="174"/>
      <c r="X18" s="64"/>
      <c r="Y18" s="175">
        <v>-26.140135724583576</v>
      </c>
      <c r="Z18" s="174"/>
      <c r="AA18" s="64">
        <v>-0.88041261547224448</v>
      </c>
      <c r="AB18" s="175">
        <v>7.2025882570520565</v>
      </c>
    </row>
    <row r="19" spans="1:29" ht="18" customHeight="1" x14ac:dyDescent="0.25">
      <c r="A19" s="43"/>
      <c r="B19" s="187"/>
      <c r="C19" s="188" t="s">
        <v>157</v>
      </c>
      <c r="D19" s="269">
        <v>116.06069295101553</v>
      </c>
      <c r="E19" s="66"/>
      <c r="F19" s="270">
        <v>75.939338488767092</v>
      </c>
      <c r="G19" s="269">
        <v>9.0951015531660691</v>
      </c>
      <c r="H19" s="66"/>
      <c r="I19" s="270">
        <v>11.17520277661604</v>
      </c>
      <c r="J19" s="269">
        <v>0</v>
      </c>
      <c r="K19" s="66"/>
      <c r="L19" s="270">
        <v>1.5138056576303887</v>
      </c>
      <c r="M19" s="269">
        <v>125.1557945041816</v>
      </c>
      <c r="N19" s="66">
        <v>79.651916717386896</v>
      </c>
      <c r="O19" s="270">
        <v>88.628346923013524</v>
      </c>
      <c r="P19" s="3"/>
      <c r="Q19" s="256"/>
      <c r="R19" s="63"/>
      <c r="S19" s="257">
        <v>18.570070254532201</v>
      </c>
      <c r="T19" s="256"/>
      <c r="U19" s="63"/>
      <c r="V19" s="257">
        <v>14.921656868111667</v>
      </c>
      <c r="W19" s="256"/>
      <c r="X19" s="63"/>
      <c r="Y19" s="257">
        <v>-10.194043434627581</v>
      </c>
      <c r="Z19" s="256"/>
      <c r="AA19" s="63">
        <v>-3.1084378145773877</v>
      </c>
      <c r="AB19" s="257">
        <v>17.45731497531699</v>
      </c>
    </row>
    <row r="20" spans="1:29" ht="18" customHeight="1" x14ac:dyDescent="0.25">
      <c r="A20" s="43"/>
      <c r="B20" s="185"/>
      <c r="C20" s="186" t="s">
        <v>158</v>
      </c>
      <c r="D20" s="179">
        <v>154.47135802469137</v>
      </c>
      <c r="E20" s="65"/>
      <c r="F20" s="180">
        <v>97.039723715716349</v>
      </c>
      <c r="G20" s="179">
        <v>15.492592592592592</v>
      </c>
      <c r="H20" s="65"/>
      <c r="I20" s="180">
        <v>18.62429954829798</v>
      </c>
      <c r="J20" s="179">
        <v>0</v>
      </c>
      <c r="K20" s="65"/>
      <c r="L20" s="180">
        <v>1.2315793061157452</v>
      </c>
      <c r="M20" s="179">
        <v>169.96395061728396</v>
      </c>
      <c r="N20" s="65">
        <v>110.48196960167715</v>
      </c>
      <c r="O20" s="180">
        <v>116.89560257013008</v>
      </c>
      <c r="P20" s="3"/>
      <c r="Q20" s="174"/>
      <c r="R20" s="64"/>
      <c r="S20" s="175">
        <v>40.572127103831754</v>
      </c>
      <c r="T20" s="174"/>
      <c r="U20" s="64"/>
      <c r="V20" s="175">
        <v>29.62449768184506</v>
      </c>
      <c r="W20" s="174"/>
      <c r="X20" s="64"/>
      <c r="Y20" s="175">
        <v>-22.807175161228479</v>
      </c>
      <c r="Z20" s="174"/>
      <c r="AA20" s="64">
        <v>13.056115134293927</v>
      </c>
      <c r="AB20" s="175">
        <v>37.531803178101498</v>
      </c>
    </row>
    <row r="21" spans="1:29" ht="18" customHeight="1" x14ac:dyDescent="0.25">
      <c r="A21" s="43"/>
      <c r="B21" s="187"/>
      <c r="C21" s="188" t="s">
        <v>141</v>
      </c>
      <c r="D21" s="269">
        <v>157.87741935483871</v>
      </c>
      <c r="E21" s="66">
        <v>117.58678171575556</v>
      </c>
      <c r="F21" s="270">
        <v>116.2722137524304</v>
      </c>
      <c r="G21" s="269">
        <v>56.074551971326166</v>
      </c>
      <c r="H21" s="66">
        <v>32.903910108143805</v>
      </c>
      <c r="I21" s="270">
        <v>37.117940519043913</v>
      </c>
      <c r="J21" s="269">
        <v>0</v>
      </c>
      <c r="K21" s="66">
        <v>0</v>
      </c>
      <c r="L21" s="270">
        <v>1.2008113091168171</v>
      </c>
      <c r="M21" s="269">
        <v>213.95197132616488</v>
      </c>
      <c r="N21" s="66">
        <v>150.49069182389937</v>
      </c>
      <c r="O21" s="270">
        <v>154.59096558059113</v>
      </c>
      <c r="P21" s="3"/>
      <c r="Q21" s="256"/>
      <c r="R21" s="63"/>
      <c r="S21" s="257">
        <v>26.639044302841157</v>
      </c>
      <c r="T21" s="256"/>
      <c r="U21" s="63"/>
      <c r="V21" s="257">
        <v>22.007008142675314</v>
      </c>
      <c r="W21" s="256"/>
      <c r="X21" s="63"/>
      <c r="Y21" s="257">
        <v>-27.070874621827286</v>
      </c>
      <c r="Z21" s="256"/>
      <c r="AA21" s="63">
        <v>12.995174975829956</v>
      </c>
      <c r="AB21" s="257">
        <v>24.787661020566297</v>
      </c>
    </row>
    <row r="22" spans="1:29" ht="18" customHeight="1" x14ac:dyDescent="0.25">
      <c r="A22" s="43"/>
      <c r="B22" s="185"/>
      <c r="C22" s="186" t="s">
        <v>142</v>
      </c>
      <c r="D22" s="179">
        <v>127.76691358024691</v>
      </c>
      <c r="E22" s="65">
        <v>93.811434911718592</v>
      </c>
      <c r="F22" s="180">
        <v>87.998634409082754</v>
      </c>
      <c r="G22" s="179">
        <v>36.073086419753089</v>
      </c>
      <c r="H22" s="65">
        <v>11.071220224549746</v>
      </c>
      <c r="I22" s="180">
        <v>20.534100992883641</v>
      </c>
      <c r="J22" s="179">
        <v>0</v>
      </c>
      <c r="K22" s="65">
        <v>0</v>
      </c>
      <c r="L22" s="180">
        <v>1.3549888922341133</v>
      </c>
      <c r="M22" s="179">
        <v>163.84</v>
      </c>
      <c r="N22" s="65">
        <v>104.88265513626834</v>
      </c>
      <c r="O22" s="180">
        <v>109.8877242942005</v>
      </c>
      <c r="P22" s="3"/>
      <c r="Q22" s="174"/>
      <c r="R22" s="64"/>
      <c r="S22" s="175">
        <v>21.531314968123329</v>
      </c>
      <c r="T22" s="174"/>
      <c r="U22" s="64"/>
      <c r="V22" s="175">
        <v>29.176957126072832</v>
      </c>
      <c r="W22" s="174"/>
      <c r="X22" s="64"/>
      <c r="Y22" s="175">
        <v>-11.159573120507947</v>
      </c>
      <c r="Z22" s="174">
        <v>511.8336975468257</v>
      </c>
      <c r="AA22" s="64">
        <v>8.7668623034059401</v>
      </c>
      <c r="AB22" s="175">
        <v>22.329226188767706</v>
      </c>
    </row>
    <row r="23" spans="1:29" ht="18" customHeight="1" x14ac:dyDescent="0.25">
      <c r="A23" s="43"/>
      <c r="B23" s="187"/>
      <c r="C23" s="188" t="s">
        <v>145</v>
      </c>
      <c r="D23" s="269">
        <v>91.423894862604541</v>
      </c>
      <c r="E23" s="66">
        <v>66.661797815074308</v>
      </c>
      <c r="F23" s="270">
        <v>59.525704183863731</v>
      </c>
      <c r="G23" s="269">
        <v>15.095340501792114</v>
      </c>
      <c r="H23" s="66">
        <v>11.98575442675974</v>
      </c>
      <c r="I23" s="270">
        <v>8.7130100277555567</v>
      </c>
      <c r="J23" s="269">
        <v>0</v>
      </c>
      <c r="K23" s="66">
        <v>0</v>
      </c>
      <c r="L23" s="270">
        <v>1.5127007457393777</v>
      </c>
      <c r="M23" s="269">
        <v>106.51923536439665</v>
      </c>
      <c r="N23" s="66">
        <v>78.647552241834049</v>
      </c>
      <c r="O23" s="270">
        <v>69.751414957358662</v>
      </c>
      <c r="P23" s="3"/>
      <c r="Q23" s="256"/>
      <c r="R23" s="63"/>
      <c r="S23" s="257">
        <v>3.9415387313468111</v>
      </c>
      <c r="T23" s="256"/>
      <c r="U23" s="63"/>
      <c r="V23" s="257">
        <v>-24.492504709698061</v>
      </c>
      <c r="W23" s="256"/>
      <c r="X23" s="63"/>
      <c r="Y23" s="257">
        <v>-9.196108056841684</v>
      </c>
      <c r="Z23" s="256">
        <v>67.642424401993793</v>
      </c>
      <c r="AA23" s="63">
        <v>1.7703931001234874</v>
      </c>
      <c r="AB23" s="257">
        <v>-1.0247735111712428</v>
      </c>
    </row>
    <row r="24" spans="1:29" ht="18" customHeight="1" x14ac:dyDescent="0.25">
      <c r="A24" s="43"/>
      <c r="B24" s="185">
        <v>2023</v>
      </c>
      <c r="C24" s="186" t="s">
        <v>148</v>
      </c>
      <c r="D24" s="179">
        <v>111.05902031063322</v>
      </c>
      <c r="E24" s="65">
        <v>65.602240564179496</v>
      </c>
      <c r="F24" s="180">
        <v>66.757150100563877</v>
      </c>
      <c r="G24" s="179">
        <v>18.86021505376344</v>
      </c>
      <c r="H24" s="65">
        <v>12.468601898794732</v>
      </c>
      <c r="I24" s="180">
        <v>16.48767754329312</v>
      </c>
      <c r="J24" s="179">
        <v>0</v>
      </c>
      <c r="K24" s="65">
        <v>0</v>
      </c>
      <c r="L24" s="180">
        <v>1.4133118025371298</v>
      </c>
      <c r="M24" s="179">
        <v>129.91923536439666</v>
      </c>
      <c r="N24" s="65">
        <v>78.070842462974241</v>
      </c>
      <c r="O24" s="180">
        <v>84.658139446394131</v>
      </c>
      <c r="P24" s="3"/>
      <c r="Q24" s="174"/>
      <c r="R24" s="64"/>
      <c r="S24" s="175">
        <v>40.299117655265484</v>
      </c>
      <c r="T24" s="174"/>
      <c r="U24" s="64"/>
      <c r="V24" s="175">
        <v>36.58917326695159</v>
      </c>
      <c r="W24" s="174"/>
      <c r="X24" s="64"/>
      <c r="Y24" s="175">
        <v>-19.440975051258167</v>
      </c>
      <c r="Z24" s="174">
        <v>135.80291353515301</v>
      </c>
      <c r="AA24" s="64">
        <v>24.159225610901856</v>
      </c>
      <c r="AB24" s="175">
        <v>37.863098619829785</v>
      </c>
    </row>
    <row r="25" spans="1:29" ht="18" customHeight="1" x14ac:dyDescent="0.2">
      <c r="A25" s="44"/>
      <c r="B25" s="187"/>
      <c r="C25" s="188" t="s">
        <v>150</v>
      </c>
      <c r="D25" s="269">
        <v>159.0589947089947</v>
      </c>
      <c r="E25" s="66">
        <v>78.603807154280119</v>
      </c>
      <c r="F25" s="270">
        <v>93.35703620567206</v>
      </c>
      <c r="G25" s="269">
        <v>13.635449735449736</v>
      </c>
      <c r="H25" s="66">
        <v>18.618878717238296</v>
      </c>
      <c r="I25" s="270">
        <v>18.593679170755991</v>
      </c>
      <c r="J25" s="269">
        <v>0</v>
      </c>
      <c r="K25" s="66">
        <v>0</v>
      </c>
      <c r="L25" s="270">
        <v>1.859914058931414</v>
      </c>
      <c r="M25" s="269">
        <v>172.69444444444446</v>
      </c>
      <c r="N25" s="66">
        <v>97.222685871518422</v>
      </c>
      <c r="O25" s="270">
        <v>113.81062943535946</v>
      </c>
      <c r="P25" s="3"/>
      <c r="Q25" s="256"/>
      <c r="R25" s="63"/>
      <c r="S25" s="257">
        <v>34.753687030735151</v>
      </c>
      <c r="T25" s="256"/>
      <c r="U25" s="63"/>
      <c r="V25" s="257">
        <v>1.505533224693133</v>
      </c>
      <c r="W25" s="256"/>
      <c r="X25" s="63"/>
      <c r="Y25" s="257">
        <v>4.5077442850288447</v>
      </c>
      <c r="Z25" s="256">
        <v>70.208411012665351</v>
      </c>
      <c r="AA25" s="63">
        <v>18.85413186399688</v>
      </c>
      <c r="AB25" s="257">
        <v>27.337214514495262</v>
      </c>
    </row>
    <row r="26" spans="1:29" ht="18" customHeight="1" x14ac:dyDescent="0.2">
      <c r="A26" s="44"/>
      <c r="B26" s="189"/>
      <c r="C26" s="190" t="s">
        <v>151</v>
      </c>
      <c r="D26" s="273">
        <v>169.73142174432496</v>
      </c>
      <c r="E26" s="274">
        <v>105.83087931233875</v>
      </c>
      <c r="F26" s="275">
        <v>111.99303948431877</v>
      </c>
      <c r="G26" s="273">
        <v>28.19952210274791</v>
      </c>
      <c r="H26" s="274">
        <v>26.94814178727578</v>
      </c>
      <c r="I26" s="275">
        <v>37.872843410435266</v>
      </c>
      <c r="J26" s="273">
        <v>0</v>
      </c>
      <c r="K26" s="274">
        <v>0</v>
      </c>
      <c r="L26" s="275">
        <v>1.9952553109636992</v>
      </c>
      <c r="M26" s="273">
        <v>197.93094384707288</v>
      </c>
      <c r="N26" s="274">
        <v>132.77902109961454</v>
      </c>
      <c r="O26" s="275">
        <v>151.86113820571774</v>
      </c>
      <c r="P26" s="126"/>
      <c r="Q26" s="176">
        <v>17.593713113587135</v>
      </c>
      <c r="R26" s="177"/>
      <c r="S26" s="178">
        <v>8.3728036575820592</v>
      </c>
      <c r="T26" s="176">
        <v>-6.86359618673636</v>
      </c>
      <c r="U26" s="177"/>
      <c r="V26" s="178">
        <v>18.151876811712892</v>
      </c>
      <c r="W26" s="176">
        <v>0</v>
      </c>
      <c r="X26" s="177"/>
      <c r="Y26" s="178">
        <v>16.506929187868565</v>
      </c>
      <c r="Z26" s="176">
        <v>13.35289279835874</v>
      </c>
      <c r="AA26" s="177">
        <v>-0.63285373343086182</v>
      </c>
      <c r="AB26" s="178">
        <v>10.76065497760502</v>
      </c>
    </row>
    <row r="27" spans="1:29" ht="21" customHeight="1" x14ac:dyDescent="0.2">
      <c r="A27" s="76"/>
      <c r="B27" s="78"/>
      <c r="C27" s="78"/>
      <c r="D27" s="77"/>
      <c r="E27" s="77"/>
      <c r="F27" s="77"/>
      <c r="G27" s="77"/>
      <c r="H27" s="77"/>
      <c r="I27" s="77"/>
      <c r="J27" s="77"/>
      <c r="K27" s="77"/>
      <c r="L27" s="77"/>
      <c r="M27" s="77"/>
      <c r="N27" s="77"/>
      <c r="O27" s="77"/>
      <c r="P27" s="79"/>
      <c r="Q27" s="77"/>
      <c r="R27" s="77"/>
      <c r="S27" s="77"/>
      <c r="T27" s="77"/>
      <c r="U27" s="77"/>
      <c r="V27" s="77"/>
      <c r="W27" s="77"/>
      <c r="X27" s="77"/>
      <c r="Y27" s="77"/>
      <c r="Z27" s="77"/>
      <c r="AA27" s="77"/>
      <c r="AB27" s="77"/>
      <c r="AC27" s="1"/>
    </row>
    <row r="28" spans="1:29" ht="18" customHeight="1" x14ac:dyDescent="0.25">
      <c r="A28" s="76"/>
      <c r="B28" s="545" t="s">
        <v>59</v>
      </c>
      <c r="C28" s="545"/>
      <c r="D28" s="545"/>
      <c r="E28" s="545"/>
      <c r="F28" s="545"/>
      <c r="G28" s="545"/>
      <c r="H28" s="545"/>
      <c r="I28" s="545"/>
      <c r="J28" s="545"/>
      <c r="K28" s="545"/>
      <c r="L28" s="545"/>
      <c r="M28" s="545"/>
      <c r="N28" s="545"/>
      <c r="O28" s="545"/>
      <c r="P28" s="249"/>
      <c r="Q28" s="542"/>
      <c r="R28" s="542"/>
      <c r="S28" s="542"/>
      <c r="T28" s="542"/>
      <c r="U28" s="542"/>
      <c r="V28" s="542"/>
      <c r="W28" s="542"/>
      <c r="X28" s="542"/>
      <c r="Y28" s="542"/>
      <c r="Z28" s="542"/>
      <c r="AA28" s="542"/>
      <c r="AB28" s="542"/>
      <c r="AC28" s="1"/>
    </row>
    <row r="29" spans="1:29" ht="18" customHeight="1" x14ac:dyDescent="0.25">
      <c r="A29" s="43"/>
      <c r="B29" s="183">
        <v>2021</v>
      </c>
      <c r="C29" s="184"/>
      <c r="D29" s="277"/>
      <c r="E29" s="278"/>
      <c r="F29" s="279">
        <v>38.519377844908881</v>
      </c>
      <c r="G29" s="277"/>
      <c r="H29" s="278"/>
      <c r="I29" s="279">
        <v>10.019152135432213</v>
      </c>
      <c r="J29" s="277"/>
      <c r="K29" s="278"/>
      <c r="L29" s="279">
        <v>1.3004933158277558</v>
      </c>
      <c r="M29" s="277"/>
      <c r="N29" s="278">
        <v>56.739806953179595</v>
      </c>
      <c r="O29" s="279">
        <v>49.839023296168854</v>
      </c>
      <c r="P29" s="3"/>
      <c r="Q29" s="260"/>
      <c r="R29" s="261"/>
      <c r="S29" s="262">
        <v>-37.892121784394803</v>
      </c>
      <c r="T29" s="260"/>
      <c r="U29" s="261"/>
      <c r="V29" s="262">
        <v>-40.972798681176286</v>
      </c>
      <c r="W29" s="260"/>
      <c r="X29" s="261"/>
      <c r="Y29" s="262">
        <v>-63.702301198081415</v>
      </c>
      <c r="Z29" s="260"/>
      <c r="AA29" s="261">
        <v>-30.362577142497209</v>
      </c>
      <c r="AB29" s="262">
        <v>-39.64521611611066</v>
      </c>
    </row>
    <row r="30" spans="1:29" ht="18" customHeight="1" x14ac:dyDescent="0.25">
      <c r="A30" s="43"/>
      <c r="B30" s="185">
        <v>2022</v>
      </c>
      <c r="C30" s="186"/>
      <c r="D30" s="179"/>
      <c r="E30" s="65"/>
      <c r="F30" s="180">
        <v>73.766395596539411</v>
      </c>
      <c r="G30" s="179"/>
      <c r="H30" s="65"/>
      <c r="I30" s="180">
        <v>20.983089492046918</v>
      </c>
      <c r="J30" s="179"/>
      <c r="K30" s="65"/>
      <c r="L30" s="180">
        <v>1.7475807635737279</v>
      </c>
      <c r="M30" s="179">
        <v>110.68831275720164</v>
      </c>
      <c r="N30" s="65">
        <v>93.13369951083159</v>
      </c>
      <c r="O30" s="180">
        <v>96.497065852160048</v>
      </c>
      <c r="P30" s="3"/>
      <c r="Q30" s="174"/>
      <c r="R30" s="64"/>
      <c r="S30" s="175">
        <v>91.504639284578019</v>
      </c>
      <c r="T30" s="174"/>
      <c r="U30" s="64"/>
      <c r="V30" s="175">
        <v>109.42979214687011</v>
      </c>
      <c r="W30" s="174"/>
      <c r="X30" s="64"/>
      <c r="Y30" s="175">
        <v>34.378296477341109</v>
      </c>
      <c r="Z30" s="174"/>
      <c r="AA30" s="64">
        <v>64.141727848404415</v>
      </c>
      <c r="AB30" s="175">
        <v>93.61748981047451</v>
      </c>
    </row>
    <row r="31" spans="1:29" ht="18" customHeight="1" x14ac:dyDescent="0.25">
      <c r="A31" s="43"/>
      <c r="B31" s="258">
        <v>2023</v>
      </c>
      <c r="C31" s="259"/>
      <c r="D31" s="280">
        <v>146.20172839506174</v>
      </c>
      <c r="E31" s="281">
        <v>83.503703516576763</v>
      </c>
      <c r="F31" s="282">
        <v>90.681405936810776</v>
      </c>
      <c r="G31" s="280">
        <v>20.451604938271604</v>
      </c>
      <c r="H31" s="281">
        <v>19.369418426120646</v>
      </c>
      <c r="I31" s="282">
        <v>24.531569630452502</v>
      </c>
      <c r="J31" s="280">
        <v>0</v>
      </c>
      <c r="K31" s="281">
        <v>0</v>
      </c>
      <c r="L31" s="282">
        <v>1.7536619862709535</v>
      </c>
      <c r="M31" s="280">
        <v>166.65333333333334</v>
      </c>
      <c r="N31" s="281">
        <v>102.87312194269741</v>
      </c>
      <c r="O31" s="282">
        <v>116.96663755353424</v>
      </c>
      <c r="P31" s="3"/>
      <c r="Q31" s="263"/>
      <c r="R31" s="264"/>
      <c r="S31" s="265">
        <v>22.930509486779574</v>
      </c>
      <c r="T31" s="263"/>
      <c r="U31" s="264"/>
      <c r="V31" s="265">
        <v>16.911142373983544</v>
      </c>
      <c r="W31" s="263"/>
      <c r="X31" s="264"/>
      <c r="Y31" s="265">
        <v>0.34797949242850235</v>
      </c>
      <c r="Z31" s="263">
        <v>50.560912152392483</v>
      </c>
      <c r="AA31" s="264">
        <v>10.457463284563294</v>
      </c>
      <c r="AB31" s="265">
        <v>21.212636384909892</v>
      </c>
    </row>
    <row r="32" spans="1:29" ht="21" customHeight="1" x14ac:dyDescent="0.2">
      <c r="B32" s="31"/>
      <c r="C32"/>
      <c r="D32" s="41"/>
      <c r="E32" s="41"/>
      <c r="F32" s="41"/>
      <c r="G32" s="41"/>
      <c r="H32" s="41"/>
      <c r="I32" s="41"/>
      <c r="J32" s="41"/>
      <c r="K32" s="41"/>
      <c r="L32" s="41"/>
      <c r="M32" s="41"/>
      <c r="N32" s="41"/>
      <c r="O32" s="41"/>
      <c r="P32" s="3"/>
      <c r="Q32" s="3"/>
      <c r="R32" s="3"/>
      <c r="S32" s="3"/>
      <c r="T32" s="3"/>
      <c r="U32" s="3"/>
      <c r="V32" s="3"/>
      <c r="W32" s="3"/>
      <c r="X32" s="3"/>
      <c r="Y32" s="3"/>
      <c r="Z32" s="3"/>
      <c r="AA32" s="3"/>
      <c r="AB32" s="3"/>
    </row>
    <row r="33" spans="1:29" ht="18" customHeight="1" x14ac:dyDescent="0.25">
      <c r="A33" s="76"/>
      <c r="B33" s="544" t="s">
        <v>44</v>
      </c>
      <c r="C33" s="544"/>
      <c r="D33" s="544"/>
      <c r="E33" s="544"/>
      <c r="F33" s="544"/>
      <c r="G33" s="544"/>
      <c r="H33" s="544"/>
      <c r="I33" s="544"/>
      <c r="J33" s="544"/>
      <c r="K33" s="544"/>
      <c r="L33" s="544"/>
      <c r="M33" s="544"/>
      <c r="N33" s="544"/>
      <c r="O33" s="544"/>
      <c r="P33" s="249"/>
      <c r="Q33" s="542"/>
      <c r="R33" s="542"/>
      <c r="S33" s="542"/>
      <c r="T33" s="542"/>
      <c r="U33" s="542"/>
      <c r="V33" s="542"/>
      <c r="W33" s="542"/>
      <c r="X33" s="542"/>
      <c r="Y33" s="542"/>
      <c r="Z33" s="542"/>
      <c r="AA33" s="542"/>
      <c r="AB33" s="542"/>
      <c r="AC33" s="1"/>
    </row>
    <row r="34" spans="1:29" ht="18" customHeight="1" x14ac:dyDescent="0.25">
      <c r="A34" s="43"/>
      <c r="B34" s="183">
        <v>2021</v>
      </c>
      <c r="C34" s="184"/>
      <c r="D34" s="277"/>
      <c r="E34" s="278"/>
      <c r="F34" s="279">
        <v>38.519377844908881</v>
      </c>
      <c r="G34" s="277"/>
      <c r="H34" s="278"/>
      <c r="I34" s="279">
        <v>10.019152135432213</v>
      </c>
      <c r="J34" s="277"/>
      <c r="K34" s="278"/>
      <c r="L34" s="279">
        <v>1.3004933158277558</v>
      </c>
      <c r="M34" s="277"/>
      <c r="N34" s="278">
        <v>56.739806953179595</v>
      </c>
      <c r="O34" s="279">
        <v>49.839023296168854</v>
      </c>
      <c r="P34" s="3"/>
      <c r="Q34" s="260"/>
      <c r="R34" s="261"/>
      <c r="S34" s="262">
        <v>-37.892121784394803</v>
      </c>
      <c r="T34" s="260"/>
      <c r="U34" s="261"/>
      <c r="V34" s="262">
        <v>-40.972798681176286</v>
      </c>
      <c r="W34" s="260"/>
      <c r="X34" s="261"/>
      <c r="Y34" s="262">
        <v>-63.702301198081415</v>
      </c>
      <c r="Z34" s="260"/>
      <c r="AA34" s="261">
        <v>-30.362577142497209</v>
      </c>
      <c r="AB34" s="262">
        <v>-39.64521611611066</v>
      </c>
    </row>
    <row r="35" spans="1:29" ht="18" customHeight="1" x14ac:dyDescent="0.25">
      <c r="A35" s="43"/>
      <c r="B35" s="185">
        <v>2022</v>
      </c>
      <c r="C35" s="186"/>
      <c r="D35" s="179"/>
      <c r="E35" s="65"/>
      <c r="F35" s="180">
        <v>73.766395596539411</v>
      </c>
      <c r="G35" s="179"/>
      <c r="H35" s="65"/>
      <c r="I35" s="180">
        <v>20.983089492046918</v>
      </c>
      <c r="J35" s="179"/>
      <c r="K35" s="65"/>
      <c r="L35" s="180">
        <v>1.7475807635737279</v>
      </c>
      <c r="M35" s="179">
        <v>110.68831275720164</v>
      </c>
      <c r="N35" s="65">
        <v>93.13369951083159</v>
      </c>
      <c r="O35" s="180">
        <v>96.497065852160048</v>
      </c>
      <c r="P35" s="3"/>
      <c r="Q35" s="174"/>
      <c r="R35" s="64"/>
      <c r="S35" s="175">
        <v>91.504639284578019</v>
      </c>
      <c r="T35" s="174"/>
      <c r="U35" s="64"/>
      <c r="V35" s="175">
        <v>109.42979214687011</v>
      </c>
      <c r="W35" s="174"/>
      <c r="X35" s="64"/>
      <c r="Y35" s="175">
        <v>34.378296477341109</v>
      </c>
      <c r="Z35" s="174"/>
      <c r="AA35" s="64">
        <v>64.141727848404415</v>
      </c>
      <c r="AB35" s="175">
        <v>93.61748981047451</v>
      </c>
    </row>
    <row r="36" spans="1:29" ht="18" customHeight="1" x14ac:dyDescent="0.25">
      <c r="A36" s="43"/>
      <c r="B36" s="258">
        <v>2023</v>
      </c>
      <c r="C36" s="259"/>
      <c r="D36" s="280">
        <v>146.20172839506174</v>
      </c>
      <c r="E36" s="281">
        <v>83.503703516576763</v>
      </c>
      <c r="F36" s="282">
        <v>90.681405936810776</v>
      </c>
      <c r="G36" s="280">
        <v>20.451604938271604</v>
      </c>
      <c r="H36" s="281">
        <v>19.369418426120646</v>
      </c>
      <c r="I36" s="282">
        <v>24.531569630452502</v>
      </c>
      <c r="J36" s="280">
        <v>0</v>
      </c>
      <c r="K36" s="281">
        <v>0</v>
      </c>
      <c r="L36" s="282">
        <v>1.7536619862709535</v>
      </c>
      <c r="M36" s="280">
        <v>166.65333333333334</v>
      </c>
      <c r="N36" s="281">
        <v>102.87312194269741</v>
      </c>
      <c r="O36" s="282">
        <v>116.96663755353424</v>
      </c>
      <c r="P36" s="3"/>
      <c r="Q36" s="263"/>
      <c r="R36" s="264"/>
      <c r="S36" s="265">
        <v>22.930509486779574</v>
      </c>
      <c r="T36" s="263"/>
      <c r="U36" s="264"/>
      <c r="V36" s="265">
        <v>16.911142373983544</v>
      </c>
      <c r="W36" s="263"/>
      <c r="X36" s="264"/>
      <c r="Y36" s="265">
        <v>0.34797949242850235</v>
      </c>
      <c r="Z36" s="263">
        <v>50.560912152392483</v>
      </c>
      <c r="AA36" s="264">
        <v>10.457463284563294</v>
      </c>
      <c r="AB36" s="265">
        <v>21.212636384909892</v>
      </c>
    </row>
    <row r="37" spans="1:29" ht="21" customHeight="1" x14ac:dyDescent="0.2">
      <c r="B37" s="31"/>
      <c r="C37"/>
      <c r="D37" s="41"/>
      <c r="E37" s="41"/>
      <c r="F37" s="41"/>
      <c r="G37" s="41"/>
      <c r="H37" s="41"/>
      <c r="I37" s="41"/>
      <c r="J37" s="41"/>
      <c r="K37" s="41"/>
      <c r="L37" s="41"/>
      <c r="M37" s="41"/>
      <c r="N37" s="41"/>
      <c r="O37" s="41"/>
      <c r="P37" s="3"/>
      <c r="Q37" s="3"/>
      <c r="R37" s="3"/>
      <c r="S37" s="3"/>
      <c r="T37" s="3"/>
      <c r="U37" s="3"/>
      <c r="V37" s="3"/>
      <c r="W37" s="3"/>
      <c r="X37" s="3"/>
      <c r="Y37" s="3"/>
      <c r="Z37" s="3"/>
      <c r="AA37" s="3"/>
      <c r="AB37" s="3"/>
    </row>
    <row r="38" spans="1:29" ht="18" customHeight="1" x14ac:dyDescent="0.25">
      <c r="A38" s="76"/>
      <c r="B38" s="544" t="s">
        <v>45</v>
      </c>
      <c r="C38" s="544"/>
      <c r="D38" s="544"/>
      <c r="E38" s="544"/>
      <c r="F38" s="544"/>
      <c r="G38" s="544"/>
      <c r="H38" s="544"/>
      <c r="I38" s="544"/>
      <c r="J38" s="544"/>
      <c r="K38" s="544"/>
      <c r="L38" s="544"/>
      <c r="M38" s="544"/>
      <c r="N38" s="544"/>
      <c r="O38" s="544"/>
      <c r="P38" s="284"/>
      <c r="Q38" s="542"/>
      <c r="R38" s="542"/>
      <c r="S38" s="542"/>
      <c r="T38" s="542"/>
      <c r="U38" s="542"/>
      <c r="V38" s="542"/>
      <c r="W38" s="542"/>
      <c r="X38" s="542"/>
      <c r="Y38" s="542"/>
      <c r="Z38" s="542"/>
      <c r="AA38" s="542"/>
      <c r="AB38" s="542"/>
      <c r="AC38" s="1"/>
    </row>
    <row r="39" spans="1:29" ht="18" customHeight="1" x14ac:dyDescent="0.25">
      <c r="A39" s="43"/>
      <c r="B39" s="183">
        <v>2021</v>
      </c>
      <c r="C39" s="184"/>
      <c r="D39" s="277"/>
      <c r="E39" s="278"/>
      <c r="F39" s="279">
        <v>27.762310029822377</v>
      </c>
      <c r="G39" s="277"/>
      <c r="H39" s="278"/>
      <c r="I39" s="279">
        <v>7.6745394993239584</v>
      </c>
      <c r="J39" s="277"/>
      <c r="K39" s="278"/>
      <c r="L39" s="279">
        <v>1.3641157491336477</v>
      </c>
      <c r="M39" s="277"/>
      <c r="N39" s="278">
        <v>43.988007631389486</v>
      </c>
      <c r="O39" s="279">
        <v>36.800965278279982</v>
      </c>
      <c r="P39" s="3"/>
      <c r="Q39" s="260"/>
      <c r="R39" s="261"/>
      <c r="S39" s="262">
        <v>-63.978088970326873</v>
      </c>
      <c r="T39" s="260"/>
      <c r="U39" s="261"/>
      <c r="V39" s="262">
        <v>-63.292231654396382</v>
      </c>
      <c r="W39" s="260"/>
      <c r="X39" s="261"/>
      <c r="Y39" s="262">
        <v>-58.370782062424624</v>
      </c>
      <c r="Z39" s="260"/>
      <c r="AA39" s="261">
        <v>-56.282423907222125</v>
      </c>
      <c r="AB39" s="262">
        <v>-63.655007674982244</v>
      </c>
    </row>
    <row r="40" spans="1:29" ht="18" customHeight="1" x14ac:dyDescent="0.25">
      <c r="A40" s="43"/>
      <c r="B40" s="185">
        <v>2022</v>
      </c>
      <c r="C40" s="186"/>
      <c r="D40" s="179"/>
      <c r="E40" s="65"/>
      <c r="F40" s="180">
        <v>71.011868609110309</v>
      </c>
      <c r="G40" s="179"/>
      <c r="H40" s="65"/>
      <c r="I40" s="180">
        <v>15.681341342387118</v>
      </c>
      <c r="J40" s="179"/>
      <c r="K40" s="65"/>
      <c r="L40" s="180">
        <v>1.7081872585410862</v>
      </c>
      <c r="M40" s="179">
        <v>84.337944567083639</v>
      </c>
      <c r="N40" s="65">
        <v>94.997370939950031</v>
      </c>
      <c r="O40" s="180">
        <v>88.40139721003851</v>
      </c>
      <c r="P40" s="3"/>
      <c r="Q40" s="174"/>
      <c r="R40" s="64"/>
      <c r="S40" s="175">
        <v>155.78515812584158</v>
      </c>
      <c r="T40" s="174"/>
      <c r="U40" s="64"/>
      <c r="V40" s="175">
        <v>104.32941082415985</v>
      </c>
      <c r="W40" s="174"/>
      <c r="X40" s="64"/>
      <c r="Y40" s="175">
        <v>25.223043548034216</v>
      </c>
      <c r="Z40" s="174"/>
      <c r="AA40" s="64">
        <v>115.96197703698216</v>
      </c>
      <c r="AB40" s="175">
        <v>140.21488714092274</v>
      </c>
    </row>
    <row r="41" spans="1:29" ht="18" customHeight="1" x14ac:dyDescent="0.25">
      <c r="A41" s="43"/>
      <c r="B41" s="258">
        <v>2023</v>
      </c>
      <c r="C41" s="259"/>
      <c r="D41" s="280">
        <v>137.03880263825468</v>
      </c>
      <c r="E41" s="281"/>
      <c r="F41" s="282">
        <v>90.982244074540318</v>
      </c>
      <c r="G41" s="280">
        <v>24.507539320142058</v>
      </c>
      <c r="H41" s="281"/>
      <c r="I41" s="282">
        <v>20.767431399021156</v>
      </c>
      <c r="J41" s="280">
        <v>0</v>
      </c>
      <c r="K41" s="281"/>
      <c r="L41" s="282">
        <v>1.4969556022590906</v>
      </c>
      <c r="M41" s="280">
        <v>161.54634195839677</v>
      </c>
      <c r="N41" s="281">
        <v>107.89154467131902</v>
      </c>
      <c r="O41" s="282">
        <v>113.24663107582056</v>
      </c>
      <c r="P41" s="3"/>
      <c r="Q41" s="263"/>
      <c r="R41" s="264"/>
      <c r="S41" s="265">
        <v>28.122588317414252</v>
      </c>
      <c r="T41" s="263"/>
      <c r="U41" s="264"/>
      <c r="V41" s="265">
        <v>32.434024268505198</v>
      </c>
      <c r="W41" s="263"/>
      <c r="X41" s="264"/>
      <c r="Y41" s="265">
        <v>-12.365837245876488</v>
      </c>
      <c r="Z41" s="263">
        <v>91.546453719735936</v>
      </c>
      <c r="AA41" s="264">
        <v>13.573190082768654</v>
      </c>
      <c r="AB41" s="265">
        <v>28.105023958840842</v>
      </c>
    </row>
    <row r="42" spans="1:29" ht="12" customHeight="1" x14ac:dyDescent="0.2">
      <c r="B42" s="31"/>
      <c r="C42"/>
      <c r="D42" s="41"/>
      <c r="E42" s="41"/>
      <c r="F42" s="41"/>
      <c r="G42" s="41"/>
      <c r="H42" s="41"/>
      <c r="I42" s="41"/>
      <c r="J42" s="41"/>
      <c r="K42" s="41"/>
      <c r="L42" s="41"/>
      <c r="M42" s="41"/>
      <c r="N42" s="41"/>
      <c r="O42" s="41"/>
      <c r="P42" s="3"/>
      <c r="Q42" s="3"/>
      <c r="R42" s="3"/>
      <c r="S42" s="3"/>
      <c r="T42" s="3"/>
      <c r="U42" s="3"/>
      <c r="V42" s="3"/>
      <c r="W42" s="3"/>
      <c r="X42" s="3"/>
      <c r="Y42" s="3"/>
      <c r="Z42" s="3"/>
      <c r="AA42" s="3"/>
      <c r="AB42" s="3"/>
    </row>
    <row r="43" spans="1:29" ht="39.950000000000003" customHeight="1" x14ac:dyDescent="0.2">
      <c r="B43" s="541" t="s">
        <v>107</v>
      </c>
      <c r="C43" s="541"/>
      <c r="D43" s="541"/>
      <c r="E43" s="541"/>
      <c r="F43" s="541"/>
      <c r="G43" s="541"/>
      <c r="H43" s="541"/>
      <c r="I43" s="541"/>
      <c r="J43" s="541"/>
      <c r="K43" s="541"/>
      <c r="L43" s="541"/>
      <c r="M43" s="541"/>
      <c r="N43" s="541"/>
      <c r="O43" s="541"/>
      <c r="P43" s="541"/>
      <c r="Q43" s="541"/>
      <c r="R43" s="541"/>
      <c r="S43" s="541"/>
      <c r="T43" s="541"/>
      <c r="U43" s="541"/>
      <c r="V43" s="541"/>
      <c r="W43" s="541"/>
      <c r="X43" s="541"/>
      <c r="Y43" s="541"/>
      <c r="Z43" s="541"/>
      <c r="AA43" s="541"/>
      <c r="AB43" s="541"/>
    </row>
    <row r="44" spans="1:29" ht="12" customHeight="1" x14ac:dyDescent="0.25">
      <c r="Z44" s="40"/>
      <c r="AA44" s="150"/>
      <c r="AB44" s="150"/>
    </row>
    <row r="45" spans="1:29" ht="12" customHeight="1" x14ac:dyDescent="0.2"/>
    <row r="46" spans="1:29" x14ac:dyDescent="0.2">
      <c r="A46" s="151"/>
      <c r="B46" s="151"/>
      <c r="C46" s="151"/>
      <c r="D46" s="151"/>
      <c r="E46" s="151"/>
      <c r="F46" s="151"/>
      <c r="G46" s="151"/>
      <c r="H46" s="151"/>
      <c r="I46" s="151"/>
      <c r="J46" s="151"/>
      <c r="K46" s="151"/>
      <c r="L46" s="151"/>
      <c r="M46" s="151"/>
      <c r="N46" s="151"/>
      <c r="O46" s="151"/>
      <c r="P46" s="151"/>
      <c r="Q46" s="151"/>
      <c r="R46" s="151"/>
      <c r="S46" s="151"/>
      <c r="T46" s="151"/>
      <c r="U46" s="151"/>
      <c r="V46" s="151"/>
      <c r="W46" s="151"/>
      <c r="X46" s="151"/>
      <c r="Y46" s="151"/>
      <c r="Z46" s="151"/>
      <c r="AA46" s="151"/>
      <c r="AB46" s="151"/>
      <c r="AC46" s="151"/>
    </row>
    <row r="47" spans="1:29" x14ac:dyDescent="0.2">
      <c r="A47" s="151"/>
      <c r="B47" s="151"/>
      <c r="C47" s="151"/>
      <c r="D47" s="151"/>
      <c r="E47" s="151"/>
      <c r="F47" s="151"/>
      <c r="G47" s="151"/>
      <c r="H47" s="151"/>
      <c r="I47" s="151"/>
      <c r="J47" s="151"/>
      <c r="K47" s="151"/>
      <c r="L47" s="151"/>
      <c r="M47" s="151"/>
      <c r="N47" s="151"/>
      <c r="O47" s="151"/>
      <c r="P47" s="151"/>
      <c r="Q47" s="151"/>
      <c r="R47" s="151"/>
      <c r="S47" s="151"/>
      <c r="T47" s="151"/>
      <c r="U47" s="151"/>
      <c r="V47" s="151"/>
      <c r="W47" s="151"/>
      <c r="X47" s="151"/>
      <c r="Y47" s="151"/>
      <c r="Z47" s="151"/>
      <c r="AA47" s="151"/>
      <c r="AB47" s="151"/>
      <c r="AC47" s="151"/>
    </row>
    <row r="48" spans="1:29" x14ac:dyDescent="0.2">
      <c r="A48" s="151"/>
      <c r="B48" s="151"/>
      <c r="C48" s="151"/>
      <c r="D48" s="151"/>
      <c r="E48" s="151"/>
      <c r="F48" s="151"/>
      <c r="G48" s="151"/>
      <c r="H48" s="151"/>
      <c r="I48" s="151"/>
      <c r="J48" s="151"/>
      <c r="K48" s="151"/>
      <c r="L48" s="151"/>
      <c r="M48" s="151"/>
      <c r="N48" s="151"/>
      <c r="O48" s="151"/>
      <c r="P48" s="151"/>
      <c r="Q48" s="151"/>
      <c r="R48" s="151"/>
      <c r="S48" s="151"/>
      <c r="T48" s="151"/>
      <c r="U48" s="151"/>
      <c r="V48" s="151"/>
      <c r="W48" s="151"/>
      <c r="X48" s="151"/>
      <c r="Y48" s="151"/>
      <c r="Z48" s="151"/>
      <c r="AA48" s="151"/>
      <c r="AB48" s="151"/>
      <c r="AC48" s="151"/>
    </row>
    <row r="49" s="151" customFormat="1" x14ac:dyDescent="0.2"/>
    <row r="50" s="151" customFormat="1" x14ac:dyDescent="0.2"/>
    <row r="51" s="151" customFormat="1" x14ac:dyDescent="0.2"/>
    <row r="52" s="151" customFormat="1" x14ac:dyDescent="0.2"/>
    <row r="53" s="151" customFormat="1" x14ac:dyDescent="0.2"/>
    <row r="54" s="151" customFormat="1" x14ac:dyDescent="0.2"/>
    <row r="55" s="151" customFormat="1" x14ac:dyDescent="0.2"/>
    <row r="56" s="151" customFormat="1" x14ac:dyDescent="0.2"/>
    <row r="57" s="151" customFormat="1" x14ac:dyDescent="0.2"/>
    <row r="58" s="151" customFormat="1" x14ac:dyDescent="0.2"/>
    <row r="59" s="151" customFormat="1" x14ac:dyDescent="0.2"/>
    <row r="60" s="151" customFormat="1" x14ac:dyDescent="0.2"/>
    <row r="61" s="151" customFormat="1" x14ac:dyDescent="0.2"/>
    <row r="62" s="151" customFormat="1" x14ac:dyDescent="0.2"/>
    <row r="63" s="151" customFormat="1" x14ac:dyDescent="0.2"/>
    <row r="64" s="151" customFormat="1" x14ac:dyDescent="0.2"/>
    <row r="65" s="151" customFormat="1" x14ac:dyDescent="0.2"/>
    <row r="66" s="151" customFormat="1" x14ac:dyDescent="0.2"/>
    <row r="67" s="151" customFormat="1" x14ac:dyDescent="0.2"/>
    <row r="68" s="151" customFormat="1" x14ac:dyDescent="0.2"/>
    <row r="69" s="151" customFormat="1" x14ac:dyDescent="0.2"/>
    <row r="70" s="151" customFormat="1" x14ac:dyDescent="0.2"/>
    <row r="71" s="151" customFormat="1" x14ac:dyDescent="0.2"/>
    <row r="72" s="151" customFormat="1" x14ac:dyDescent="0.2"/>
    <row r="73" s="151" customFormat="1" x14ac:dyDescent="0.2"/>
    <row r="74" s="151" customFormat="1" x14ac:dyDescent="0.2"/>
    <row r="75" s="151" customFormat="1" x14ac:dyDescent="0.2"/>
    <row r="76" s="151" customFormat="1" x14ac:dyDescent="0.2"/>
    <row r="77" s="151" customFormat="1" x14ac:dyDescent="0.2"/>
    <row r="78" s="151" customFormat="1" x14ac:dyDescent="0.2"/>
    <row r="79" s="151" customFormat="1" x14ac:dyDescent="0.2"/>
    <row r="80" s="151" customFormat="1" x14ac:dyDescent="0.2"/>
    <row r="81" s="151" customFormat="1" x14ac:dyDescent="0.2"/>
    <row r="82" s="151" customFormat="1" x14ac:dyDescent="0.2"/>
    <row r="83" s="151" customFormat="1" x14ac:dyDescent="0.2"/>
    <row r="84" s="151" customFormat="1" x14ac:dyDescent="0.2"/>
  </sheetData>
  <mergeCells count="22">
    <mergeCell ref="B4:AB4"/>
    <mergeCell ref="B2:AB2"/>
    <mergeCell ref="Q6:AB6"/>
    <mergeCell ref="D6:O6"/>
    <mergeCell ref="B3:Q3"/>
    <mergeCell ref="R3:AB3"/>
    <mergeCell ref="Q7:S7"/>
    <mergeCell ref="T7:V7"/>
    <mergeCell ref="W7:Y7"/>
    <mergeCell ref="Z7:AB7"/>
    <mergeCell ref="D7:F7"/>
    <mergeCell ref="M7:O7"/>
    <mergeCell ref="J7:L7"/>
    <mergeCell ref="G7:I7"/>
    <mergeCell ref="B43:AB43"/>
    <mergeCell ref="B33:O33"/>
    <mergeCell ref="B38:O38"/>
    <mergeCell ref="B8:C8"/>
    <mergeCell ref="Q28:AB28"/>
    <mergeCell ref="Q33:AB33"/>
    <mergeCell ref="Q38:AB38"/>
    <mergeCell ref="B28:O28"/>
  </mergeCells>
  <phoneticPr fontId="0" type="noConversion"/>
  <printOptions horizontalCentered="1" verticalCentered="1"/>
  <pageMargins left="0.25" right="0.25" top="0.25" bottom="0.25" header="0" footer="0"/>
  <pageSetup scale="70" orientation="landscape" r:id="rId1"/>
  <headerFooter alignWithMargins="0"/>
  <rowBreaks count="1" manualBreakCount="1">
    <brk id="46" max="16383" man="1"/>
  </rowBreaks>
  <colBreaks count="1" manualBreakCount="1">
    <brk id="30"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AP81"/>
  <sheetViews>
    <sheetView showGridLines="0" zoomScale="85" workbookViewId="0"/>
  </sheetViews>
  <sheetFormatPr defaultRowHeight="12.75" x14ac:dyDescent="0.2"/>
  <cols>
    <col min="1" max="1" width="2.7109375" customWidth="1"/>
    <col min="2" max="2" width="6.7109375" customWidth="1"/>
    <col min="3" max="3" width="6.140625" style="23" customWidth="1"/>
    <col min="4" max="5" width="7.42578125" customWidth="1"/>
    <col min="6" max="6" width="8.7109375" customWidth="1"/>
    <col min="7" max="8" width="7.42578125" customWidth="1"/>
    <col min="9" max="9" width="8.7109375" customWidth="1"/>
    <col min="10" max="11" width="7.42578125" customWidth="1"/>
    <col min="12" max="12" width="8.7109375" customWidth="1"/>
    <col min="13" max="14" width="7.42578125" customWidth="1"/>
    <col min="15" max="15" width="8.7109375" bestFit="1" customWidth="1"/>
    <col min="16" max="16" width="1.42578125" customWidth="1"/>
    <col min="17" max="18" width="7.42578125" customWidth="1"/>
    <col min="19" max="19" width="8.7109375" bestFit="1" customWidth="1"/>
    <col min="20" max="21" width="7.42578125" customWidth="1"/>
    <col min="22" max="22" width="8.7109375" bestFit="1" customWidth="1"/>
    <col min="23" max="24" width="7.42578125" customWidth="1"/>
    <col min="25" max="25" width="8.7109375" bestFit="1" customWidth="1"/>
    <col min="26" max="27" width="7.42578125" customWidth="1"/>
    <col min="28" max="28" width="8.7109375" bestFit="1" customWidth="1"/>
    <col min="29" max="29" width="2.7109375" customWidth="1"/>
    <col min="30" max="41" width="9.140625" style="151" customWidth="1"/>
  </cols>
  <sheetData>
    <row r="1" spans="1:28" ht="30" x14ac:dyDescent="0.2">
      <c r="A1" s="62"/>
      <c r="B1" s="365" t="s">
        <v>118</v>
      </c>
      <c r="Y1" s="18"/>
      <c r="Z1" s="3"/>
      <c r="AB1" s="386"/>
    </row>
    <row r="2" spans="1:28" ht="15" customHeight="1" x14ac:dyDescent="0.2">
      <c r="A2" s="8"/>
      <c r="B2" s="494" t="s">
        <v>131</v>
      </c>
      <c r="C2" s="494"/>
      <c r="D2" s="494"/>
      <c r="E2" s="494"/>
      <c r="F2" s="494"/>
      <c r="G2" s="494"/>
      <c r="H2" s="494"/>
      <c r="I2" s="494"/>
      <c r="J2" s="494"/>
      <c r="K2" s="494"/>
      <c r="L2" s="494"/>
      <c r="M2" s="494"/>
      <c r="N2" s="494"/>
      <c r="O2" s="494"/>
      <c r="P2" s="494"/>
      <c r="Q2" s="494"/>
      <c r="R2" s="494"/>
      <c r="S2" s="494"/>
      <c r="T2" s="494"/>
      <c r="U2" s="494"/>
      <c r="V2" s="494"/>
      <c r="W2" s="494"/>
      <c r="X2" s="494"/>
      <c r="Y2" s="494"/>
      <c r="Z2" s="494"/>
      <c r="AA2" s="494"/>
      <c r="AB2" s="494"/>
    </row>
    <row r="3" spans="1:28" ht="17.100000000000001" customHeight="1" x14ac:dyDescent="0.2">
      <c r="A3" s="8"/>
      <c r="B3" s="494" t="s">
        <v>132</v>
      </c>
      <c r="C3" s="494"/>
      <c r="D3" s="494"/>
      <c r="E3" s="494"/>
      <c r="F3" s="494"/>
      <c r="G3" s="494"/>
      <c r="H3" s="494"/>
      <c r="I3" s="494"/>
      <c r="J3" s="494"/>
      <c r="K3" s="494"/>
      <c r="L3" s="494"/>
      <c r="M3" s="494"/>
      <c r="N3" s="494"/>
      <c r="O3" s="494"/>
      <c r="P3" s="494"/>
      <c r="Q3" s="494"/>
      <c r="R3" s="494"/>
      <c r="S3" s="494"/>
      <c r="T3" s="494"/>
      <c r="U3" s="494"/>
      <c r="V3" s="494"/>
      <c r="W3" s="494"/>
      <c r="X3" s="494"/>
      <c r="Y3" s="494"/>
      <c r="Z3" s="494"/>
      <c r="AA3" s="494"/>
      <c r="AB3" s="494"/>
    </row>
    <row r="4" spans="1:28" ht="19.5" customHeight="1" x14ac:dyDescent="0.2">
      <c r="B4" s="494" t="s">
        <v>133</v>
      </c>
      <c r="C4" s="494"/>
      <c r="D4" s="494"/>
      <c r="E4" s="494"/>
      <c r="F4" s="494"/>
      <c r="G4" s="494"/>
      <c r="H4" s="494"/>
      <c r="I4" s="494"/>
      <c r="J4" s="494"/>
      <c r="K4" s="494"/>
      <c r="L4" s="494"/>
      <c r="M4" s="494"/>
      <c r="N4" s="494"/>
      <c r="O4" s="494"/>
      <c r="P4" s="494"/>
      <c r="Q4" s="494"/>
      <c r="R4" s="494"/>
      <c r="S4" s="494"/>
      <c r="T4" s="494"/>
      <c r="U4" s="494"/>
      <c r="V4" s="494"/>
      <c r="W4" s="494"/>
      <c r="X4" s="494"/>
      <c r="Y4" s="494"/>
      <c r="Z4" s="494"/>
      <c r="AA4" s="494"/>
      <c r="AB4" s="494"/>
    </row>
    <row r="5" spans="1:28" ht="15" customHeight="1" x14ac:dyDescent="0.2"/>
    <row r="6" spans="1:28" ht="15.75" customHeight="1" x14ac:dyDescent="0.25">
      <c r="D6" s="546" t="s">
        <v>54</v>
      </c>
      <c r="E6" s="546"/>
      <c r="F6" s="546"/>
      <c r="G6" s="546"/>
      <c r="H6" s="546"/>
      <c r="I6" s="546"/>
      <c r="J6" s="546"/>
      <c r="K6" s="546"/>
      <c r="L6" s="546"/>
      <c r="M6" s="546"/>
      <c r="N6" s="546"/>
      <c r="O6" s="546"/>
      <c r="Q6" s="546" t="s">
        <v>69</v>
      </c>
      <c r="R6" s="546"/>
      <c r="S6" s="546"/>
      <c r="T6" s="546"/>
      <c r="U6" s="546"/>
      <c r="V6" s="546"/>
      <c r="W6" s="546"/>
      <c r="X6" s="546"/>
      <c r="Y6" s="546"/>
      <c r="Z6" s="546"/>
      <c r="AA6" s="546"/>
      <c r="AB6" s="546"/>
    </row>
    <row r="7" spans="1:28" ht="15.75" customHeight="1" x14ac:dyDescent="0.25">
      <c r="D7" s="543" t="s">
        <v>11</v>
      </c>
      <c r="E7" s="543"/>
      <c r="F7" s="543"/>
      <c r="G7" s="543" t="s">
        <v>13</v>
      </c>
      <c r="H7" s="543"/>
      <c r="I7" s="543"/>
      <c r="J7" s="543" t="s">
        <v>14</v>
      </c>
      <c r="K7" s="543"/>
      <c r="L7" s="543"/>
      <c r="M7" s="543" t="s">
        <v>12</v>
      </c>
      <c r="N7" s="543"/>
      <c r="O7" s="543"/>
      <c r="Q7" s="543" t="s">
        <v>11</v>
      </c>
      <c r="R7" s="543"/>
      <c r="S7" s="543"/>
      <c r="T7" s="543" t="s">
        <v>13</v>
      </c>
      <c r="U7" s="543"/>
      <c r="V7" s="543"/>
      <c r="W7" s="543" t="s">
        <v>14</v>
      </c>
      <c r="X7" s="543"/>
      <c r="Y7" s="543"/>
      <c r="Z7" s="543" t="s">
        <v>12</v>
      </c>
      <c r="AA7" s="543"/>
      <c r="AB7" s="543"/>
    </row>
    <row r="8" spans="1:28" ht="27" customHeight="1" x14ac:dyDescent="0.25">
      <c r="A8" s="42"/>
      <c r="B8" s="460" t="s">
        <v>42</v>
      </c>
      <c r="C8" s="460"/>
      <c r="D8" s="250" t="s">
        <v>53</v>
      </c>
      <c r="E8" s="251" t="s">
        <v>9</v>
      </c>
      <c r="F8" s="252" t="s">
        <v>10</v>
      </c>
      <c r="G8" s="250" t="s">
        <v>53</v>
      </c>
      <c r="H8" s="251" t="s">
        <v>9</v>
      </c>
      <c r="I8" s="252" t="s">
        <v>10</v>
      </c>
      <c r="J8" s="250" t="s">
        <v>53</v>
      </c>
      <c r="K8" s="251" t="s">
        <v>9</v>
      </c>
      <c r="L8" s="252" t="s">
        <v>10</v>
      </c>
      <c r="M8" s="250" t="s">
        <v>53</v>
      </c>
      <c r="N8" s="251" t="s">
        <v>9</v>
      </c>
      <c r="O8" s="252" t="s">
        <v>10</v>
      </c>
      <c r="P8" s="45"/>
      <c r="Q8" s="250" t="s">
        <v>53</v>
      </c>
      <c r="R8" s="251" t="s">
        <v>9</v>
      </c>
      <c r="S8" s="252" t="s">
        <v>10</v>
      </c>
      <c r="T8" s="250" t="s">
        <v>53</v>
      </c>
      <c r="U8" s="251" t="s">
        <v>9</v>
      </c>
      <c r="V8" s="252" t="s">
        <v>10</v>
      </c>
      <c r="W8" s="250" t="s">
        <v>53</v>
      </c>
      <c r="X8" s="251" t="s">
        <v>9</v>
      </c>
      <c r="Y8" s="252" t="s">
        <v>10</v>
      </c>
      <c r="Z8" s="250" t="s">
        <v>53</v>
      </c>
      <c r="AA8" s="251" t="s">
        <v>9</v>
      </c>
      <c r="AB8" s="252" t="s">
        <v>10</v>
      </c>
    </row>
    <row r="9" spans="1:28" ht="18.95" customHeight="1" x14ac:dyDescent="0.25">
      <c r="A9" s="42"/>
      <c r="B9" s="183">
        <v>2021</v>
      </c>
      <c r="C9" s="184" t="s">
        <v>141</v>
      </c>
      <c r="D9" s="253"/>
      <c r="E9" s="254"/>
      <c r="F9" s="255"/>
      <c r="G9" s="253"/>
      <c r="H9" s="254"/>
      <c r="I9" s="255"/>
      <c r="J9" s="253"/>
      <c r="K9" s="254"/>
      <c r="L9" s="255"/>
      <c r="M9" s="253"/>
      <c r="N9" s="254"/>
      <c r="O9" s="255"/>
      <c r="P9" s="3"/>
      <c r="Q9" s="253"/>
      <c r="R9" s="254"/>
      <c r="S9" s="255"/>
      <c r="T9" s="253"/>
      <c r="U9" s="254"/>
      <c r="V9" s="255"/>
      <c r="W9" s="253"/>
      <c r="X9" s="254"/>
      <c r="Y9" s="255"/>
      <c r="Z9" s="253"/>
      <c r="AA9" s="254"/>
      <c r="AB9" s="255"/>
    </row>
    <row r="10" spans="1:28" ht="18.95" customHeight="1" x14ac:dyDescent="0.25">
      <c r="A10" s="43"/>
      <c r="B10" s="185"/>
      <c r="C10" s="186" t="s">
        <v>142</v>
      </c>
      <c r="D10" s="174"/>
      <c r="E10" s="64"/>
      <c r="F10" s="175"/>
      <c r="G10" s="174"/>
      <c r="H10" s="64"/>
      <c r="I10" s="175"/>
      <c r="J10" s="174"/>
      <c r="K10" s="64"/>
      <c r="L10" s="175"/>
      <c r="M10" s="174">
        <v>26.596691158078873</v>
      </c>
      <c r="N10" s="64">
        <v>104.41234831277384</v>
      </c>
      <c r="O10" s="175">
        <v>27.770229811675787</v>
      </c>
      <c r="P10" s="3"/>
      <c r="Q10" s="174"/>
      <c r="R10" s="64"/>
      <c r="S10" s="175"/>
      <c r="T10" s="174"/>
      <c r="U10" s="64"/>
      <c r="V10" s="175"/>
      <c r="W10" s="174"/>
      <c r="X10" s="64"/>
      <c r="Y10" s="175"/>
      <c r="Z10" s="174"/>
      <c r="AA10" s="64"/>
      <c r="AB10" s="175"/>
    </row>
    <row r="11" spans="1:28" ht="18.95" customHeight="1" x14ac:dyDescent="0.25">
      <c r="A11" s="43"/>
      <c r="B11" s="187"/>
      <c r="C11" s="188" t="s">
        <v>145</v>
      </c>
      <c r="D11" s="256"/>
      <c r="E11" s="63"/>
      <c r="F11" s="257"/>
      <c r="G11" s="256"/>
      <c r="H11" s="63"/>
      <c r="I11" s="257"/>
      <c r="J11" s="256"/>
      <c r="K11" s="63"/>
      <c r="L11" s="257"/>
      <c r="M11" s="256">
        <v>70.516385844333456</v>
      </c>
      <c r="N11" s="63">
        <v>116.59778585469735</v>
      </c>
      <c r="O11" s="257">
        <v>82.220544559307754</v>
      </c>
      <c r="P11" s="3"/>
      <c r="Q11" s="256"/>
      <c r="R11" s="63"/>
      <c r="S11" s="257"/>
      <c r="T11" s="256"/>
      <c r="U11" s="63"/>
      <c r="V11" s="257"/>
      <c r="W11" s="256"/>
      <c r="X11" s="63"/>
      <c r="Y11" s="257"/>
      <c r="Z11" s="256"/>
      <c r="AA11" s="63"/>
      <c r="AB11" s="257"/>
    </row>
    <row r="12" spans="1:28" ht="18.95" customHeight="1" x14ac:dyDescent="0.25">
      <c r="A12" s="43"/>
      <c r="B12" s="185">
        <v>2022</v>
      </c>
      <c r="C12" s="186" t="s">
        <v>148</v>
      </c>
      <c r="D12" s="174"/>
      <c r="E12" s="64"/>
      <c r="F12" s="175"/>
      <c r="G12" s="174"/>
      <c r="H12" s="64"/>
      <c r="I12" s="175"/>
      <c r="J12" s="174"/>
      <c r="K12" s="64"/>
      <c r="L12" s="175"/>
      <c r="M12" s="174">
        <v>73.340076876441358</v>
      </c>
      <c r="N12" s="64">
        <v>119.47390463671634</v>
      </c>
      <c r="O12" s="175">
        <v>87.6222535077369</v>
      </c>
      <c r="P12" s="3"/>
      <c r="Q12" s="174"/>
      <c r="R12" s="64"/>
      <c r="S12" s="175"/>
      <c r="T12" s="174"/>
      <c r="U12" s="64"/>
      <c r="V12" s="175"/>
      <c r="W12" s="174"/>
      <c r="X12" s="64"/>
      <c r="Y12" s="175"/>
      <c r="Z12" s="174"/>
      <c r="AA12" s="64"/>
      <c r="AB12" s="175"/>
    </row>
    <row r="13" spans="1:28" ht="18.95" customHeight="1" x14ac:dyDescent="0.25">
      <c r="A13" s="43"/>
      <c r="B13" s="187"/>
      <c r="C13" s="188" t="s">
        <v>150</v>
      </c>
      <c r="D13" s="256"/>
      <c r="E13" s="63"/>
      <c r="F13" s="257"/>
      <c r="G13" s="256"/>
      <c r="H13" s="63"/>
      <c r="I13" s="257"/>
      <c r="J13" s="256"/>
      <c r="K13" s="63"/>
      <c r="L13" s="257"/>
      <c r="M13" s="256">
        <v>105.35062350347165</v>
      </c>
      <c r="N13" s="63">
        <v>117.73535793626637</v>
      </c>
      <c r="O13" s="257">
        <v>124.03493366990281</v>
      </c>
      <c r="P13" s="3"/>
      <c r="Q13" s="256"/>
      <c r="R13" s="63"/>
      <c r="S13" s="257"/>
      <c r="T13" s="256"/>
      <c r="U13" s="63"/>
      <c r="V13" s="257"/>
      <c r="W13" s="256"/>
      <c r="X13" s="63"/>
      <c r="Y13" s="257"/>
      <c r="Z13" s="256"/>
      <c r="AA13" s="63"/>
      <c r="AB13" s="257"/>
    </row>
    <row r="14" spans="1:28" ht="18.95" customHeight="1" x14ac:dyDescent="0.25">
      <c r="A14" s="43"/>
      <c r="B14" s="185"/>
      <c r="C14" s="186" t="s">
        <v>151</v>
      </c>
      <c r="D14" s="174"/>
      <c r="E14" s="64"/>
      <c r="F14" s="175"/>
      <c r="G14" s="174"/>
      <c r="H14" s="64"/>
      <c r="I14" s="175"/>
      <c r="J14" s="174"/>
      <c r="K14" s="64"/>
      <c r="L14" s="175"/>
      <c r="M14" s="174">
        <v>107.69447258805614</v>
      </c>
      <c r="N14" s="64">
        <v>121.33917251491853</v>
      </c>
      <c r="O14" s="175">
        <v>130.67558188274637</v>
      </c>
      <c r="P14" s="3"/>
      <c r="Q14" s="174"/>
      <c r="R14" s="64"/>
      <c r="S14" s="175"/>
      <c r="T14" s="174"/>
      <c r="U14" s="64"/>
      <c r="V14" s="175"/>
      <c r="W14" s="174"/>
      <c r="X14" s="64"/>
      <c r="Y14" s="175"/>
      <c r="Z14" s="174"/>
      <c r="AA14" s="64"/>
      <c r="AB14" s="175"/>
    </row>
    <row r="15" spans="1:28" ht="18.95" customHeight="1" x14ac:dyDescent="0.25">
      <c r="A15" s="43"/>
      <c r="B15" s="187"/>
      <c r="C15" s="188" t="s">
        <v>153</v>
      </c>
      <c r="D15" s="256"/>
      <c r="E15" s="63"/>
      <c r="F15" s="257"/>
      <c r="G15" s="256"/>
      <c r="H15" s="63"/>
      <c r="I15" s="257"/>
      <c r="J15" s="256"/>
      <c r="K15" s="63"/>
      <c r="L15" s="257"/>
      <c r="M15" s="256">
        <v>108.19391496131507</v>
      </c>
      <c r="N15" s="63">
        <v>129.39872445896142</v>
      </c>
      <c r="O15" s="257">
        <v>140.00154590230599</v>
      </c>
      <c r="P15" s="3"/>
      <c r="Q15" s="256"/>
      <c r="R15" s="63"/>
      <c r="S15" s="257"/>
      <c r="T15" s="256"/>
      <c r="U15" s="63"/>
      <c r="V15" s="257"/>
      <c r="W15" s="256"/>
      <c r="X15" s="63"/>
      <c r="Y15" s="257"/>
      <c r="Z15" s="256"/>
      <c r="AA15" s="63"/>
      <c r="AB15" s="257"/>
    </row>
    <row r="16" spans="1:28" ht="18.95" customHeight="1" x14ac:dyDescent="0.25">
      <c r="A16" s="43"/>
      <c r="B16" s="185"/>
      <c r="C16" s="186" t="s">
        <v>154</v>
      </c>
      <c r="D16" s="174"/>
      <c r="E16" s="64"/>
      <c r="F16" s="175"/>
      <c r="G16" s="174"/>
      <c r="H16" s="64"/>
      <c r="I16" s="175"/>
      <c r="J16" s="174"/>
      <c r="K16" s="64"/>
      <c r="L16" s="175"/>
      <c r="M16" s="174">
        <v>111.45712606029635</v>
      </c>
      <c r="N16" s="64">
        <v>133.65632384975768</v>
      </c>
      <c r="O16" s="175">
        <v>148.96949736074529</v>
      </c>
      <c r="P16" s="3"/>
      <c r="Q16" s="174"/>
      <c r="R16" s="64"/>
      <c r="S16" s="175"/>
      <c r="T16" s="174"/>
      <c r="U16" s="64"/>
      <c r="V16" s="175"/>
      <c r="W16" s="174"/>
      <c r="X16" s="64"/>
      <c r="Y16" s="175"/>
      <c r="Z16" s="174"/>
      <c r="AA16" s="64"/>
      <c r="AB16" s="175"/>
    </row>
    <row r="17" spans="1:29" ht="18.95" customHeight="1" x14ac:dyDescent="0.25">
      <c r="A17" s="43"/>
      <c r="B17" s="187"/>
      <c r="C17" s="188" t="s">
        <v>155</v>
      </c>
      <c r="D17" s="256"/>
      <c r="E17" s="63"/>
      <c r="F17" s="257"/>
      <c r="G17" s="256"/>
      <c r="H17" s="63"/>
      <c r="I17" s="257"/>
      <c r="J17" s="256"/>
      <c r="K17" s="63"/>
      <c r="L17" s="257"/>
      <c r="M17" s="256">
        <v>116.28650034390897</v>
      </c>
      <c r="N17" s="63">
        <v>124.86789481505298</v>
      </c>
      <c r="O17" s="257">
        <v>145.20450493351424</v>
      </c>
      <c r="P17" s="3"/>
      <c r="Q17" s="256"/>
      <c r="R17" s="63"/>
      <c r="S17" s="257"/>
      <c r="T17" s="256"/>
      <c r="U17" s="63"/>
      <c r="V17" s="257"/>
      <c r="W17" s="256"/>
      <c r="X17" s="63"/>
      <c r="Y17" s="257"/>
      <c r="Z17" s="256"/>
      <c r="AA17" s="63"/>
      <c r="AB17" s="257"/>
    </row>
    <row r="18" spans="1:29" ht="18.95" customHeight="1" x14ac:dyDescent="0.25">
      <c r="A18" s="43"/>
      <c r="B18" s="185"/>
      <c r="C18" s="186" t="s">
        <v>156</v>
      </c>
      <c r="D18" s="174"/>
      <c r="E18" s="64"/>
      <c r="F18" s="175"/>
      <c r="G18" s="174"/>
      <c r="H18" s="64"/>
      <c r="I18" s="175"/>
      <c r="J18" s="174"/>
      <c r="K18" s="64"/>
      <c r="L18" s="175"/>
      <c r="M18" s="174">
        <v>113.87010621615414</v>
      </c>
      <c r="N18" s="64">
        <v>119.59507531798349</v>
      </c>
      <c r="O18" s="175">
        <v>136.1830392939608</v>
      </c>
      <c r="P18" s="3"/>
      <c r="Q18" s="174"/>
      <c r="R18" s="64"/>
      <c r="S18" s="175"/>
      <c r="T18" s="174"/>
      <c r="U18" s="64"/>
      <c r="V18" s="175"/>
      <c r="W18" s="174"/>
      <c r="X18" s="64"/>
      <c r="Y18" s="175"/>
      <c r="Z18" s="174"/>
      <c r="AA18" s="64"/>
      <c r="AB18" s="175"/>
    </row>
    <row r="19" spans="1:29" ht="18.95" customHeight="1" x14ac:dyDescent="0.25">
      <c r="A19" s="43"/>
      <c r="B19" s="187"/>
      <c r="C19" s="188" t="s">
        <v>157</v>
      </c>
      <c r="D19" s="256"/>
      <c r="E19" s="63"/>
      <c r="F19" s="257"/>
      <c r="G19" s="256"/>
      <c r="H19" s="63"/>
      <c r="I19" s="257"/>
      <c r="J19" s="256"/>
      <c r="K19" s="63"/>
      <c r="L19" s="257"/>
      <c r="M19" s="256">
        <v>121.02804259350137</v>
      </c>
      <c r="N19" s="63">
        <v>129.82810590469757</v>
      </c>
      <c r="O19" s="257">
        <v>157.12841531262393</v>
      </c>
      <c r="P19" s="3"/>
      <c r="Q19" s="256"/>
      <c r="R19" s="63"/>
      <c r="S19" s="257"/>
      <c r="T19" s="256"/>
      <c r="U19" s="63"/>
      <c r="V19" s="257"/>
      <c r="W19" s="256"/>
      <c r="X19" s="63"/>
      <c r="Y19" s="257"/>
      <c r="Z19" s="256"/>
      <c r="AA19" s="63"/>
      <c r="AB19" s="257"/>
    </row>
    <row r="20" spans="1:29" ht="18.95" customHeight="1" x14ac:dyDescent="0.25">
      <c r="A20" s="43"/>
      <c r="B20" s="185"/>
      <c r="C20" s="186" t="s">
        <v>158</v>
      </c>
      <c r="D20" s="174"/>
      <c r="E20" s="64"/>
      <c r="F20" s="175"/>
      <c r="G20" s="174"/>
      <c r="H20" s="64"/>
      <c r="I20" s="175"/>
      <c r="J20" s="174"/>
      <c r="K20" s="64"/>
      <c r="L20" s="175"/>
      <c r="M20" s="174">
        <v>119.07125484956823</v>
      </c>
      <c r="N20" s="64">
        <v>129.19879963658053</v>
      </c>
      <c r="O20" s="175">
        <v>153.83863197770933</v>
      </c>
      <c r="P20" s="3"/>
      <c r="Q20" s="174"/>
      <c r="R20" s="64"/>
      <c r="S20" s="175"/>
      <c r="T20" s="174"/>
      <c r="U20" s="64"/>
      <c r="V20" s="175"/>
      <c r="W20" s="174"/>
      <c r="X20" s="64"/>
      <c r="Y20" s="175"/>
      <c r="Z20" s="174"/>
      <c r="AA20" s="64"/>
      <c r="AB20" s="175"/>
    </row>
    <row r="21" spans="1:29" ht="18.95" customHeight="1" x14ac:dyDescent="0.25">
      <c r="A21" s="43"/>
      <c r="B21" s="187"/>
      <c r="C21" s="188" t="s">
        <v>141</v>
      </c>
      <c r="D21" s="256">
        <v>100.09996392160691</v>
      </c>
      <c r="E21" s="63">
        <v>134.13051552205363</v>
      </c>
      <c r="F21" s="257">
        <v>134.26459764535329</v>
      </c>
      <c r="G21" s="256">
        <v>136.64319616277044</v>
      </c>
      <c r="H21" s="63">
        <v>124.718330998506</v>
      </c>
      <c r="I21" s="257">
        <v>170.41911367707698</v>
      </c>
      <c r="J21" s="256">
        <v>0</v>
      </c>
      <c r="K21" s="63">
        <v>0</v>
      </c>
      <c r="L21" s="257">
        <v>0</v>
      </c>
      <c r="M21" s="256">
        <v>107.62622036255515</v>
      </c>
      <c r="N21" s="63">
        <v>132.09566475868203</v>
      </c>
      <c r="O21" s="257">
        <v>142.16957124266895</v>
      </c>
      <c r="P21" s="3"/>
      <c r="Q21" s="256"/>
      <c r="R21" s="63"/>
      <c r="S21" s="257"/>
      <c r="T21" s="256"/>
      <c r="U21" s="63"/>
      <c r="V21" s="257"/>
      <c r="W21" s="256"/>
      <c r="X21" s="63"/>
      <c r="Y21" s="257"/>
      <c r="Z21" s="256"/>
      <c r="AA21" s="63"/>
      <c r="AB21" s="257"/>
    </row>
    <row r="22" spans="1:29" ht="18.95" customHeight="1" x14ac:dyDescent="0.25">
      <c r="A22" s="43"/>
      <c r="B22" s="185"/>
      <c r="C22" s="186" t="s">
        <v>142</v>
      </c>
      <c r="D22" s="174">
        <v>104.2124797743346</v>
      </c>
      <c r="E22" s="64">
        <v>130.69016153380679</v>
      </c>
      <c r="F22" s="175">
        <v>136.19545815550899</v>
      </c>
      <c r="G22" s="174">
        <v>271.22326674072167</v>
      </c>
      <c r="H22" s="64">
        <v>120.13259821178821</v>
      </c>
      <c r="I22" s="175">
        <v>325.82755729061677</v>
      </c>
      <c r="J22" s="174">
        <v>0</v>
      </c>
      <c r="K22" s="64">
        <v>0</v>
      </c>
      <c r="L22" s="175">
        <v>0</v>
      </c>
      <c r="M22" s="174">
        <v>118.57536995236974</v>
      </c>
      <c r="N22" s="64">
        <v>131.7412494004322</v>
      </c>
      <c r="O22" s="175">
        <v>156.21267385639896</v>
      </c>
      <c r="P22" s="3"/>
      <c r="Q22" s="174"/>
      <c r="R22" s="64"/>
      <c r="S22" s="175"/>
      <c r="T22" s="174"/>
      <c r="U22" s="64"/>
      <c r="V22" s="175"/>
      <c r="W22" s="174"/>
      <c r="X22" s="64"/>
      <c r="Y22" s="175"/>
      <c r="Z22" s="174">
        <v>345.82752511399417</v>
      </c>
      <c r="AA22" s="64">
        <v>26.174012489174057</v>
      </c>
      <c r="AB22" s="175">
        <v>462.5184772168659</v>
      </c>
    </row>
    <row r="23" spans="1:29" ht="18.95" customHeight="1" x14ac:dyDescent="0.25">
      <c r="A23" s="43"/>
      <c r="B23" s="187"/>
      <c r="C23" s="188" t="s">
        <v>145</v>
      </c>
      <c r="D23" s="256">
        <v>104.17773907804228</v>
      </c>
      <c r="E23" s="63">
        <v>131.6460307644094</v>
      </c>
      <c r="F23" s="257">
        <v>137.14585843632244</v>
      </c>
      <c r="G23" s="256">
        <v>110.72196115458777</v>
      </c>
      <c r="H23" s="63">
        <v>113.74799987990912</v>
      </c>
      <c r="I23" s="257">
        <v>125.94401624013852</v>
      </c>
      <c r="J23" s="256">
        <v>0</v>
      </c>
      <c r="K23" s="63">
        <v>0</v>
      </c>
      <c r="L23" s="257">
        <v>0</v>
      </c>
      <c r="M23" s="256">
        <v>104.93444941331383</v>
      </c>
      <c r="N23" s="63">
        <v>129.06983104221558</v>
      </c>
      <c r="O23" s="257">
        <v>135.43871656285734</v>
      </c>
      <c r="P23" s="3"/>
      <c r="Q23" s="256"/>
      <c r="R23" s="63"/>
      <c r="S23" s="257"/>
      <c r="T23" s="256"/>
      <c r="U23" s="63"/>
      <c r="V23" s="257"/>
      <c r="W23" s="256"/>
      <c r="X23" s="63"/>
      <c r="Y23" s="257"/>
      <c r="Z23" s="256">
        <v>48.808604066874373</v>
      </c>
      <c r="AA23" s="63">
        <v>10.696639817035452</v>
      </c>
      <c r="AB23" s="257">
        <v>64.72612446050482</v>
      </c>
    </row>
    <row r="24" spans="1:29" ht="18.95" customHeight="1" x14ac:dyDescent="0.25">
      <c r="A24" s="43"/>
      <c r="B24" s="185">
        <v>2023</v>
      </c>
      <c r="C24" s="186" t="s">
        <v>148</v>
      </c>
      <c r="D24" s="174">
        <v>116.07364252650744</v>
      </c>
      <c r="E24" s="64">
        <v>145.84836077573345</v>
      </c>
      <c r="F24" s="175">
        <v>169.29150491734816</v>
      </c>
      <c r="G24" s="174">
        <v>124.51596792340143</v>
      </c>
      <c r="H24" s="64">
        <v>121.47973411174071</v>
      </c>
      <c r="I24" s="175">
        <v>151.2616667597558</v>
      </c>
      <c r="J24" s="174">
        <v>0</v>
      </c>
      <c r="K24" s="64">
        <v>0</v>
      </c>
      <c r="L24" s="175">
        <v>0</v>
      </c>
      <c r="M24" s="174">
        <v>117.09845389720734</v>
      </c>
      <c r="N24" s="64">
        <v>142.1128761776489</v>
      </c>
      <c r="O24" s="175">
        <v>166.41198079291777</v>
      </c>
      <c r="P24" s="3"/>
      <c r="Q24" s="174"/>
      <c r="R24" s="64"/>
      <c r="S24" s="175"/>
      <c r="T24" s="174"/>
      <c r="U24" s="64"/>
      <c r="V24" s="175"/>
      <c r="W24" s="174"/>
      <c r="X24" s="64"/>
      <c r="Y24" s="175"/>
      <c r="Z24" s="174">
        <v>59.665027478159459</v>
      </c>
      <c r="AA24" s="64">
        <v>18.948883950675423</v>
      </c>
      <c r="AB24" s="175">
        <v>89.919768245054271</v>
      </c>
    </row>
    <row r="25" spans="1:29" ht="18.95" customHeight="1" x14ac:dyDescent="0.2">
      <c r="A25" s="44"/>
      <c r="B25" s="187"/>
      <c r="C25" s="188" t="s">
        <v>150</v>
      </c>
      <c r="D25" s="256">
        <v>143.50065005381012</v>
      </c>
      <c r="E25" s="63">
        <v>141.01352965368059</v>
      </c>
      <c r="F25" s="257">
        <v>202.35533171664375</v>
      </c>
      <c r="G25" s="256">
        <v>67.620636175092713</v>
      </c>
      <c r="H25" s="63">
        <v>108.30205355335538</v>
      </c>
      <c r="I25" s="257">
        <v>73.23453760324135</v>
      </c>
      <c r="J25" s="256">
        <v>0</v>
      </c>
      <c r="K25" s="63">
        <v>0</v>
      </c>
      <c r="L25" s="257">
        <v>0</v>
      </c>
      <c r="M25" s="256">
        <v>132.59434836465314</v>
      </c>
      <c r="N25" s="63">
        <v>133.96326956544289</v>
      </c>
      <c r="O25" s="257">
        <v>177.62772432834871</v>
      </c>
      <c r="P25" s="3"/>
      <c r="Q25" s="256"/>
      <c r="R25" s="63"/>
      <c r="S25" s="257"/>
      <c r="T25" s="256"/>
      <c r="U25" s="63"/>
      <c r="V25" s="257"/>
      <c r="W25" s="256"/>
      <c r="X25" s="63"/>
      <c r="Y25" s="257"/>
      <c r="Z25" s="256">
        <v>25.860050899696901</v>
      </c>
      <c r="AA25" s="63">
        <v>13.783379872954466</v>
      </c>
      <c r="AB25" s="257">
        <v>43.207819823629464</v>
      </c>
    </row>
    <row r="26" spans="1:29" ht="18.95" customHeight="1" x14ac:dyDescent="0.2">
      <c r="A26" s="44"/>
      <c r="B26" s="189"/>
      <c r="C26" s="190" t="s">
        <v>151</v>
      </c>
      <c r="D26" s="176">
        <v>123.36072431192561</v>
      </c>
      <c r="E26" s="177">
        <v>130.00885512697957</v>
      </c>
      <c r="F26" s="178">
        <v>160.37986535428723</v>
      </c>
      <c r="G26" s="176">
        <v>88.964081403709528</v>
      </c>
      <c r="H26" s="177">
        <v>117.62461795719263</v>
      </c>
      <c r="I26" s="178">
        <v>104.64366087029293</v>
      </c>
      <c r="J26" s="176">
        <v>0</v>
      </c>
      <c r="K26" s="177">
        <v>0</v>
      </c>
      <c r="L26" s="178">
        <v>0</v>
      </c>
      <c r="M26" s="176">
        <v>117.70496057641188</v>
      </c>
      <c r="N26" s="177">
        <v>126.64541367012228</v>
      </c>
      <c r="O26" s="178">
        <v>149.06793423232216</v>
      </c>
      <c r="P26" s="126"/>
      <c r="Q26" s="176"/>
      <c r="R26" s="177"/>
      <c r="S26" s="178"/>
      <c r="T26" s="176"/>
      <c r="U26" s="177"/>
      <c r="V26" s="178"/>
      <c r="W26" s="176"/>
      <c r="X26" s="177"/>
      <c r="Y26" s="178"/>
      <c r="Z26" s="176">
        <v>9.2952662729489166</v>
      </c>
      <c r="AA26" s="177">
        <v>4.3730652230801192</v>
      </c>
      <c r="AB26" s="178">
        <v>14.074819552846463</v>
      </c>
    </row>
    <row r="27" spans="1:29" ht="21.95" customHeight="1" x14ac:dyDescent="0.2">
      <c r="A27" s="76"/>
      <c r="B27" s="78"/>
      <c r="C27" s="78"/>
      <c r="D27" s="77"/>
      <c r="E27" s="77"/>
      <c r="F27" s="77"/>
      <c r="G27" s="77"/>
      <c r="H27" s="77"/>
      <c r="I27" s="77"/>
      <c r="J27" s="77"/>
      <c r="K27" s="77"/>
      <c r="L27" s="77"/>
      <c r="M27" s="77"/>
      <c r="N27" s="77"/>
      <c r="O27" s="77"/>
      <c r="P27" s="79"/>
      <c r="Q27" s="77"/>
      <c r="R27" s="77"/>
      <c r="S27" s="77"/>
      <c r="T27" s="77"/>
      <c r="U27" s="77"/>
      <c r="V27" s="77"/>
      <c r="W27" s="77"/>
      <c r="X27" s="77"/>
      <c r="Y27" s="77"/>
      <c r="Z27" s="77"/>
      <c r="AA27" s="77"/>
      <c r="AB27" s="77"/>
      <c r="AC27" s="1"/>
    </row>
    <row r="28" spans="1:29" ht="18.95" customHeight="1" x14ac:dyDescent="0.25">
      <c r="A28" s="76"/>
      <c r="B28" s="545" t="s">
        <v>59</v>
      </c>
      <c r="C28" s="545"/>
      <c r="D28" s="545"/>
      <c r="E28" s="545"/>
      <c r="F28" s="545"/>
      <c r="G28" s="545"/>
      <c r="H28" s="545"/>
      <c r="I28" s="545"/>
      <c r="J28" s="545"/>
      <c r="K28" s="545"/>
      <c r="L28" s="545"/>
      <c r="M28" s="545"/>
      <c r="N28" s="545"/>
      <c r="O28" s="545"/>
      <c r="P28" s="249"/>
      <c r="Q28" s="542"/>
      <c r="R28" s="542"/>
      <c r="S28" s="542"/>
      <c r="T28" s="542"/>
      <c r="U28" s="542"/>
      <c r="V28" s="542"/>
      <c r="W28" s="542"/>
      <c r="X28" s="542"/>
      <c r="Y28" s="542"/>
      <c r="Z28" s="542"/>
      <c r="AA28" s="542"/>
      <c r="AB28" s="542"/>
      <c r="AC28" s="1"/>
    </row>
    <row r="29" spans="1:29" ht="18.95" customHeight="1" x14ac:dyDescent="0.25">
      <c r="A29" s="43"/>
      <c r="B29" s="183">
        <v>2021</v>
      </c>
      <c r="C29" s="184"/>
      <c r="D29" s="260"/>
      <c r="E29" s="261"/>
      <c r="F29" s="262"/>
      <c r="G29" s="260"/>
      <c r="H29" s="261"/>
      <c r="I29" s="262"/>
      <c r="J29" s="260"/>
      <c r="K29" s="261"/>
      <c r="L29" s="262"/>
      <c r="M29" s="260"/>
      <c r="N29" s="261"/>
      <c r="O29" s="262"/>
      <c r="P29" s="3"/>
      <c r="Q29" s="260"/>
      <c r="R29" s="261"/>
      <c r="S29" s="262"/>
      <c r="T29" s="260"/>
      <c r="U29" s="261"/>
      <c r="V29" s="262"/>
      <c r="W29" s="260"/>
      <c r="X29" s="261"/>
      <c r="Y29" s="262"/>
      <c r="Z29" s="260"/>
      <c r="AA29" s="261"/>
      <c r="AB29" s="262"/>
    </row>
    <row r="30" spans="1:29" ht="18.95" customHeight="1" x14ac:dyDescent="0.25">
      <c r="A30" s="43"/>
      <c r="B30" s="185">
        <v>2022</v>
      </c>
      <c r="C30" s="186"/>
      <c r="D30" s="174"/>
      <c r="E30" s="64"/>
      <c r="F30" s="175"/>
      <c r="G30" s="174"/>
      <c r="H30" s="64"/>
      <c r="I30" s="175"/>
      <c r="J30" s="174"/>
      <c r="K30" s="64"/>
      <c r="L30" s="175"/>
      <c r="M30" s="174">
        <v>97.673007238121642</v>
      </c>
      <c r="N30" s="64">
        <v>121.68032290014989</v>
      </c>
      <c r="O30" s="175">
        <v>118.8488305936628</v>
      </c>
      <c r="P30" s="3"/>
      <c r="Q30" s="174"/>
      <c r="R30" s="64"/>
      <c r="S30" s="175"/>
      <c r="T30" s="174"/>
      <c r="U30" s="64"/>
      <c r="V30" s="175"/>
      <c r="W30" s="174"/>
      <c r="X30" s="64"/>
      <c r="Y30" s="175"/>
      <c r="Z30" s="174"/>
      <c r="AA30" s="64"/>
      <c r="AB30" s="175"/>
    </row>
    <row r="31" spans="1:29" ht="18.95" customHeight="1" x14ac:dyDescent="0.25">
      <c r="A31" s="43"/>
      <c r="B31" s="258">
        <v>2023</v>
      </c>
      <c r="C31" s="259"/>
      <c r="D31" s="263">
        <v>127.32070854244924</v>
      </c>
      <c r="E31" s="264">
        <v>137.51425569770987</v>
      </c>
      <c r="F31" s="265">
        <v>175.08412470112509</v>
      </c>
      <c r="G31" s="263">
        <v>91.370653434378596</v>
      </c>
      <c r="H31" s="264">
        <v>115.55908197950396</v>
      </c>
      <c r="I31" s="265">
        <v>105.58708830779025</v>
      </c>
      <c r="J31" s="263">
        <v>0</v>
      </c>
      <c r="K31" s="264">
        <v>0</v>
      </c>
      <c r="L31" s="265">
        <v>0</v>
      </c>
      <c r="M31" s="263">
        <v>122.1017648681585</v>
      </c>
      <c r="N31" s="264">
        <v>132.67531993408454</v>
      </c>
      <c r="O31" s="265">
        <v>161.99890718409296</v>
      </c>
      <c r="P31" s="126"/>
      <c r="Q31" s="263"/>
      <c r="R31" s="264"/>
      <c r="S31" s="265"/>
      <c r="T31" s="263"/>
      <c r="U31" s="264"/>
      <c r="V31" s="265"/>
      <c r="W31" s="263"/>
      <c r="X31" s="264"/>
      <c r="Y31" s="265"/>
      <c r="Z31" s="263">
        <v>25.010756114540314</v>
      </c>
      <c r="AA31" s="264">
        <v>9.0359696390775301</v>
      </c>
      <c r="AB31" s="265">
        <v>36.306690082552883</v>
      </c>
    </row>
    <row r="32" spans="1:29" ht="21.95" customHeight="1" x14ac:dyDescent="0.2">
      <c r="B32" s="31"/>
      <c r="C32"/>
      <c r="D32" s="41"/>
      <c r="E32" s="41"/>
      <c r="F32" s="41"/>
      <c r="G32" s="41"/>
      <c r="H32" s="41"/>
      <c r="I32" s="41"/>
      <c r="J32" s="41"/>
      <c r="K32" s="41"/>
      <c r="L32" s="41"/>
      <c r="M32" s="41"/>
      <c r="N32" s="41"/>
      <c r="O32" s="41"/>
      <c r="P32" s="3"/>
      <c r="Q32" s="3"/>
      <c r="R32" s="3"/>
      <c r="S32" s="3"/>
      <c r="T32" s="3"/>
      <c r="U32" s="3"/>
      <c r="V32" s="3"/>
      <c r="W32" s="3"/>
      <c r="X32" s="3"/>
      <c r="Y32" s="3"/>
      <c r="Z32" s="3"/>
      <c r="AA32" s="3"/>
      <c r="AB32" s="3"/>
    </row>
    <row r="33" spans="1:42" ht="18.95" customHeight="1" x14ac:dyDescent="0.25">
      <c r="A33" s="76"/>
      <c r="B33" s="544" t="s">
        <v>44</v>
      </c>
      <c r="C33" s="544"/>
      <c r="D33" s="544"/>
      <c r="E33" s="544"/>
      <c r="F33" s="544"/>
      <c r="G33" s="544"/>
      <c r="H33" s="544"/>
      <c r="I33" s="544"/>
      <c r="J33" s="544"/>
      <c r="K33" s="544"/>
      <c r="L33" s="544"/>
      <c r="M33" s="544"/>
      <c r="N33" s="544"/>
      <c r="O33" s="544"/>
      <c r="P33" s="249"/>
      <c r="Q33" s="542"/>
      <c r="R33" s="542"/>
      <c r="S33" s="542"/>
      <c r="T33" s="542"/>
      <c r="U33" s="542"/>
      <c r="V33" s="542"/>
      <c r="W33" s="542"/>
      <c r="X33" s="542"/>
      <c r="Y33" s="542"/>
      <c r="Z33" s="542"/>
      <c r="AA33" s="542"/>
      <c r="AB33" s="542"/>
      <c r="AC33" s="1"/>
    </row>
    <row r="34" spans="1:42" ht="18.95" customHeight="1" x14ac:dyDescent="0.25">
      <c r="A34" s="43"/>
      <c r="B34" s="183">
        <v>2021</v>
      </c>
      <c r="C34" s="184"/>
      <c r="D34" s="260"/>
      <c r="E34" s="261"/>
      <c r="F34" s="262"/>
      <c r="G34" s="260"/>
      <c r="H34" s="261"/>
      <c r="I34" s="262"/>
      <c r="J34" s="260"/>
      <c r="K34" s="261"/>
      <c r="L34" s="262"/>
      <c r="M34" s="260"/>
      <c r="N34" s="261"/>
      <c r="O34" s="262"/>
      <c r="P34" s="3"/>
      <c r="Q34" s="260"/>
      <c r="R34" s="261"/>
      <c r="S34" s="262"/>
      <c r="T34" s="260"/>
      <c r="U34" s="261"/>
      <c r="V34" s="262"/>
      <c r="W34" s="260"/>
      <c r="X34" s="261"/>
      <c r="Y34" s="262"/>
      <c r="Z34" s="260"/>
      <c r="AA34" s="261"/>
      <c r="AB34" s="262"/>
    </row>
    <row r="35" spans="1:42" ht="18.95" customHeight="1" x14ac:dyDescent="0.25">
      <c r="A35" s="43"/>
      <c r="B35" s="185">
        <v>2022</v>
      </c>
      <c r="C35" s="186"/>
      <c r="D35" s="174"/>
      <c r="E35" s="64"/>
      <c r="F35" s="175"/>
      <c r="G35" s="174"/>
      <c r="H35" s="64"/>
      <c r="I35" s="175"/>
      <c r="J35" s="174"/>
      <c r="K35" s="64"/>
      <c r="L35" s="175"/>
      <c r="M35" s="174">
        <v>97.673007238121642</v>
      </c>
      <c r="N35" s="64">
        <v>121.68032290014989</v>
      </c>
      <c r="O35" s="175">
        <v>118.8488305936628</v>
      </c>
      <c r="P35" s="3"/>
      <c r="Q35" s="174"/>
      <c r="R35" s="64"/>
      <c r="S35" s="175"/>
      <c r="T35" s="174"/>
      <c r="U35" s="64"/>
      <c r="V35" s="175"/>
      <c r="W35" s="174"/>
      <c r="X35" s="64"/>
      <c r="Y35" s="175"/>
      <c r="Z35" s="174"/>
      <c r="AA35" s="64"/>
      <c r="AB35" s="175"/>
    </row>
    <row r="36" spans="1:42" ht="18.95" customHeight="1" x14ac:dyDescent="0.25">
      <c r="A36" s="43"/>
      <c r="B36" s="258">
        <v>2023</v>
      </c>
      <c r="C36" s="259"/>
      <c r="D36" s="263">
        <v>127.32070854244924</v>
      </c>
      <c r="E36" s="264">
        <v>137.51425569770987</v>
      </c>
      <c r="F36" s="265">
        <v>175.08412470112509</v>
      </c>
      <c r="G36" s="263">
        <v>91.370653434378596</v>
      </c>
      <c r="H36" s="264">
        <v>115.55908197950396</v>
      </c>
      <c r="I36" s="265">
        <v>105.58708830779025</v>
      </c>
      <c r="J36" s="263">
        <v>0</v>
      </c>
      <c r="K36" s="264">
        <v>0</v>
      </c>
      <c r="L36" s="265">
        <v>0</v>
      </c>
      <c r="M36" s="263">
        <v>122.1017648681585</v>
      </c>
      <c r="N36" s="264">
        <v>132.67531993408454</v>
      </c>
      <c r="O36" s="265">
        <v>161.99890718409296</v>
      </c>
      <c r="P36" s="126"/>
      <c r="Q36" s="263"/>
      <c r="R36" s="264"/>
      <c r="S36" s="265"/>
      <c r="T36" s="263"/>
      <c r="U36" s="264"/>
      <c r="V36" s="265"/>
      <c r="W36" s="263"/>
      <c r="X36" s="264"/>
      <c r="Y36" s="265"/>
      <c r="Z36" s="263">
        <v>25.010756114540314</v>
      </c>
      <c r="AA36" s="264">
        <v>9.0359696390775301</v>
      </c>
      <c r="AB36" s="265">
        <v>36.306690082552883</v>
      </c>
    </row>
    <row r="37" spans="1:42" ht="21.95" customHeight="1" x14ac:dyDescent="0.2">
      <c r="B37" s="31"/>
      <c r="C37"/>
      <c r="D37" s="41"/>
      <c r="E37" s="41"/>
      <c r="F37" s="41"/>
      <c r="G37" s="41"/>
      <c r="H37" s="41"/>
      <c r="I37" s="41"/>
      <c r="J37" s="41"/>
      <c r="K37" s="41"/>
      <c r="L37" s="41"/>
      <c r="M37" s="41"/>
      <c r="N37" s="41"/>
      <c r="O37" s="41"/>
      <c r="P37" s="3"/>
      <c r="Q37" s="3"/>
      <c r="R37" s="3"/>
      <c r="S37" s="3"/>
      <c r="T37" s="3"/>
      <c r="U37" s="3"/>
      <c r="V37" s="3"/>
      <c r="W37" s="3"/>
      <c r="X37" s="3"/>
      <c r="Y37" s="3"/>
      <c r="Z37" s="3"/>
      <c r="AA37" s="3"/>
      <c r="AB37" s="3"/>
    </row>
    <row r="38" spans="1:42" ht="18.95" customHeight="1" x14ac:dyDescent="0.25">
      <c r="A38" s="76"/>
      <c r="B38" s="544" t="s">
        <v>45</v>
      </c>
      <c r="C38" s="544"/>
      <c r="D38" s="544"/>
      <c r="E38" s="544"/>
      <c r="F38" s="544"/>
      <c r="G38" s="544"/>
      <c r="H38" s="544"/>
      <c r="I38" s="544"/>
      <c r="J38" s="544"/>
      <c r="K38" s="544"/>
      <c r="L38" s="544"/>
      <c r="M38" s="544"/>
      <c r="N38" s="544"/>
      <c r="O38" s="544"/>
      <c r="P38" s="249"/>
      <c r="Q38" s="542"/>
      <c r="R38" s="542"/>
      <c r="S38" s="542"/>
      <c r="T38" s="542"/>
      <c r="U38" s="542"/>
      <c r="V38" s="542"/>
      <c r="W38" s="542"/>
      <c r="X38" s="542"/>
      <c r="Y38" s="542"/>
      <c r="Z38" s="542"/>
      <c r="AA38" s="542"/>
      <c r="AB38" s="542"/>
      <c r="AC38" s="1"/>
    </row>
    <row r="39" spans="1:42" ht="18.95" customHeight="1" x14ac:dyDescent="0.25">
      <c r="A39" s="43"/>
      <c r="B39" s="183">
        <v>2021</v>
      </c>
      <c r="C39" s="184"/>
      <c r="D39" s="260"/>
      <c r="E39" s="261"/>
      <c r="F39" s="262"/>
      <c r="G39" s="260"/>
      <c r="H39" s="261"/>
      <c r="I39" s="262"/>
      <c r="J39" s="260"/>
      <c r="K39" s="261"/>
      <c r="L39" s="262"/>
      <c r="M39" s="260"/>
      <c r="N39" s="261"/>
      <c r="O39" s="262"/>
      <c r="P39" s="3"/>
      <c r="Q39" s="260"/>
      <c r="R39" s="261"/>
      <c r="S39" s="262"/>
      <c r="T39" s="260"/>
      <c r="U39" s="261"/>
      <c r="V39" s="262"/>
      <c r="W39" s="260"/>
      <c r="X39" s="261"/>
      <c r="Y39" s="262"/>
      <c r="Z39" s="260"/>
      <c r="AA39" s="261"/>
      <c r="AB39" s="262"/>
    </row>
    <row r="40" spans="1:42" ht="18.95" customHeight="1" x14ac:dyDescent="0.25">
      <c r="A40" s="43"/>
      <c r="B40" s="185">
        <v>2022</v>
      </c>
      <c r="C40" s="186"/>
      <c r="D40" s="174"/>
      <c r="E40" s="64"/>
      <c r="F40" s="175"/>
      <c r="G40" s="174"/>
      <c r="H40" s="64"/>
      <c r="I40" s="175"/>
      <c r="J40" s="174"/>
      <c r="K40" s="64"/>
      <c r="L40" s="175"/>
      <c r="M40" s="174">
        <v>71.754997259057404</v>
      </c>
      <c r="N40" s="64">
        <v>123.72551606282781</v>
      </c>
      <c r="O40" s="175">
        <v>88.77924065956644</v>
      </c>
      <c r="P40" s="3"/>
      <c r="Q40" s="174"/>
      <c r="R40" s="64"/>
      <c r="S40" s="175"/>
      <c r="T40" s="174"/>
      <c r="U40" s="64"/>
      <c r="V40" s="175"/>
      <c r="W40" s="174"/>
      <c r="X40" s="64"/>
      <c r="Y40" s="175"/>
      <c r="Z40" s="174"/>
      <c r="AA40" s="64"/>
      <c r="AB40" s="175"/>
    </row>
    <row r="41" spans="1:42" ht="18.95" customHeight="1" x14ac:dyDescent="0.25">
      <c r="A41" s="43"/>
      <c r="B41" s="258">
        <v>2023</v>
      </c>
      <c r="C41" s="259"/>
      <c r="D41" s="263"/>
      <c r="E41" s="264"/>
      <c r="F41" s="265"/>
      <c r="G41" s="263"/>
      <c r="H41" s="264"/>
      <c r="I41" s="265"/>
      <c r="J41" s="263"/>
      <c r="K41" s="264"/>
      <c r="L41" s="265"/>
      <c r="M41" s="263">
        <v>115.33691778766807</v>
      </c>
      <c r="N41" s="264">
        <v>129.8199316416069</v>
      </c>
      <c r="O41" s="265">
        <v>149.7303078295526</v>
      </c>
      <c r="P41" s="126"/>
      <c r="Q41" s="263"/>
      <c r="R41" s="264"/>
      <c r="S41" s="265"/>
      <c r="T41" s="263"/>
      <c r="U41" s="264"/>
      <c r="V41" s="265"/>
      <c r="W41" s="263"/>
      <c r="X41" s="264"/>
      <c r="Y41" s="265"/>
      <c r="Z41" s="263">
        <v>60.73712242117184</v>
      </c>
      <c r="AA41" s="264">
        <v>4.9257548262829811</v>
      </c>
      <c r="AB41" s="265">
        <v>68.654638986666939</v>
      </c>
    </row>
    <row r="42" spans="1:42" ht="12" customHeight="1" x14ac:dyDescent="0.2">
      <c r="B42" s="31"/>
      <c r="C42"/>
      <c r="D42" s="41"/>
      <c r="E42" s="41"/>
      <c r="F42" s="41"/>
      <c r="G42" s="41"/>
      <c r="H42" s="41"/>
      <c r="I42" s="41"/>
      <c r="J42" s="41"/>
      <c r="K42" s="41"/>
      <c r="L42" s="41"/>
      <c r="M42" s="41"/>
      <c r="N42" s="41"/>
      <c r="O42" s="41"/>
      <c r="P42" s="3"/>
      <c r="Q42" s="3"/>
      <c r="R42" s="3"/>
      <c r="S42" s="3"/>
      <c r="T42" s="3"/>
      <c r="U42" s="3"/>
      <c r="V42" s="3"/>
      <c r="W42" s="3"/>
      <c r="X42" s="3"/>
      <c r="Y42" s="3"/>
      <c r="Z42" s="3"/>
      <c r="AA42" s="3"/>
      <c r="AB42" s="3"/>
      <c r="AP42" s="151"/>
    </row>
    <row r="43" spans="1:42" ht="39.950000000000003" customHeight="1" x14ac:dyDescent="0.2">
      <c r="B43" s="541" t="s">
        <v>107</v>
      </c>
      <c r="C43" s="541"/>
      <c r="D43" s="541"/>
      <c r="E43" s="541"/>
      <c r="F43" s="541"/>
      <c r="G43" s="541"/>
      <c r="H43" s="541"/>
      <c r="I43" s="541"/>
      <c r="J43" s="541"/>
      <c r="K43" s="541"/>
      <c r="L43" s="541"/>
      <c r="M43" s="541"/>
      <c r="N43" s="541"/>
      <c r="O43" s="541"/>
      <c r="P43" s="541"/>
      <c r="Q43" s="541"/>
      <c r="R43" s="541"/>
      <c r="S43" s="541"/>
      <c r="T43" s="541"/>
      <c r="U43" s="541"/>
      <c r="V43" s="541"/>
      <c r="W43" s="541"/>
      <c r="X43" s="541"/>
      <c r="Y43" s="541"/>
      <c r="Z43" s="541"/>
      <c r="AA43" s="541"/>
      <c r="AB43" s="541"/>
      <c r="AP43" s="151"/>
    </row>
    <row r="44" spans="1:42" ht="12" customHeight="1" x14ac:dyDescent="0.25">
      <c r="Z44" s="40"/>
      <c r="AA44" s="150"/>
      <c r="AB44" s="150"/>
      <c r="AP44" s="151"/>
    </row>
    <row r="45" spans="1:42" ht="12" customHeight="1" x14ac:dyDescent="0.2">
      <c r="AP45" s="151"/>
    </row>
    <row r="46" spans="1:42" s="283" customFormat="1" x14ac:dyDescent="0.2">
      <c r="A46"/>
    </row>
    <row r="47" spans="1:42" s="283" customFormat="1" x14ac:dyDescent="0.2"/>
    <row r="48" spans="1:42" s="283" customFormat="1" x14ac:dyDescent="0.2"/>
    <row r="49" s="283" customFormat="1" x14ac:dyDescent="0.2"/>
    <row r="50" s="283" customFormat="1" x14ac:dyDescent="0.2"/>
    <row r="51" s="283" customFormat="1" x14ac:dyDescent="0.2"/>
    <row r="52" s="283" customFormat="1" x14ac:dyDescent="0.2"/>
    <row r="53" s="283" customFormat="1" x14ac:dyDescent="0.2"/>
    <row r="54" s="283" customFormat="1" x14ac:dyDescent="0.2"/>
    <row r="55" s="283" customFormat="1" x14ac:dyDescent="0.2"/>
    <row r="56" s="283" customFormat="1" x14ac:dyDescent="0.2"/>
    <row r="57" s="283" customFormat="1" x14ac:dyDescent="0.2"/>
    <row r="58" s="283" customFormat="1" x14ac:dyDescent="0.2"/>
    <row r="59" s="283" customFormat="1" x14ac:dyDescent="0.2"/>
    <row r="60" s="283" customFormat="1" x14ac:dyDescent="0.2"/>
    <row r="61" s="283" customFormat="1" x14ac:dyDescent="0.2"/>
    <row r="62" s="283" customFormat="1" x14ac:dyDescent="0.2"/>
    <row r="63" s="283" customFormat="1" x14ac:dyDescent="0.2"/>
    <row r="64" s="283" customFormat="1" x14ac:dyDescent="0.2"/>
    <row r="65" s="283" customFormat="1" x14ac:dyDescent="0.2"/>
    <row r="66" s="283" customFormat="1" x14ac:dyDescent="0.2"/>
    <row r="67" s="283" customFormat="1" x14ac:dyDescent="0.2"/>
    <row r="68" s="283" customFormat="1" x14ac:dyDescent="0.2"/>
    <row r="69" s="283" customFormat="1" x14ac:dyDescent="0.2"/>
    <row r="70" s="283" customFormat="1" x14ac:dyDescent="0.2"/>
    <row r="71" s="283" customFormat="1" x14ac:dyDescent="0.2"/>
    <row r="72" s="283" customFormat="1" x14ac:dyDescent="0.2"/>
    <row r="73" s="283" customFormat="1" x14ac:dyDescent="0.2"/>
    <row r="74" s="283" customFormat="1" x14ac:dyDescent="0.2"/>
    <row r="75" s="283" customFormat="1" x14ac:dyDescent="0.2"/>
    <row r="76" s="283" customFormat="1" x14ac:dyDescent="0.2"/>
    <row r="77" s="283" customFormat="1" x14ac:dyDescent="0.2"/>
    <row r="78" s="283" customFormat="1" x14ac:dyDescent="0.2"/>
    <row r="79" s="283" customFormat="1" x14ac:dyDescent="0.2"/>
    <row r="80" s="283" customFormat="1" x14ac:dyDescent="0.2"/>
    <row r="81" s="283" customFormat="1" x14ac:dyDescent="0.2"/>
  </sheetData>
  <mergeCells count="21">
    <mergeCell ref="B43:AB43"/>
    <mergeCell ref="B33:O33"/>
    <mergeCell ref="W7:Y7"/>
    <mergeCell ref="Q38:AB38"/>
    <mergeCell ref="B28:O28"/>
    <mergeCell ref="Z7:AB7"/>
    <mergeCell ref="B38:O38"/>
    <mergeCell ref="Q28:AB28"/>
    <mergeCell ref="B3:AB3"/>
    <mergeCell ref="Q33:AB33"/>
    <mergeCell ref="B8:C8"/>
    <mergeCell ref="B2:AB2"/>
    <mergeCell ref="Q6:AB6"/>
    <mergeCell ref="D6:O6"/>
    <mergeCell ref="B4:AB4"/>
    <mergeCell ref="T7:V7"/>
    <mergeCell ref="M7:O7"/>
    <mergeCell ref="G7:I7"/>
    <mergeCell ref="D7:F7"/>
    <mergeCell ref="Q7:S7"/>
    <mergeCell ref="J7:L7"/>
  </mergeCells>
  <phoneticPr fontId="0" type="noConversion"/>
  <printOptions horizontalCentered="1" verticalCentered="1"/>
  <pageMargins left="0.25" right="0.25" top="0.25" bottom="0.25" header="0" footer="0"/>
  <pageSetup scale="66" orientation="landscape" r:id="rId1"/>
  <headerFooter alignWithMargins="0"/>
  <rowBreaks count="1" manualBreakCount="1">
    <brk id="46" max="16383" man="1"/>
  </rowBreaks>
  <colBreaks count="1" manualBreakCount="1">
    <brk id="30"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AP78"/>
  <sheetViews>
    <sheetView showGridLines="0" zoomScale="85" workbookViewId="0"/>
  </sheetViews>
  <sheetFormatPr defaultRowHeight="12.75" x14ac:dyDescent="0.2"/>
  <cols>
    <col min="1" max="1" width="2.7109375" customWidth="1"/>
    <col min="2" max="2" width="6.7109375" customWidth="1"/>
    <col min="3" max="3" width="6.140625" style="23" customWidth="1"/>
    <col min="4" max="5" width="7.42578125" customWidth="1"/>
    <col min="6" max="6" width="8.7109375" customWidth="1"/>
    <col min="7" max="8" width="7.42578125" customWidth="1"/>
    <col min="9" max="9" width="8.7109375" customWidth="1"/>
    <col min="10" max="11" width="7.42578125" customWidth="1"/>
    <col min="12" max="12" width="8.7109375" customWidth="1"/>
    <col min="13" max="14" width="7.42578125" customWidth="1"/>
    <col min="15" max="15" width="8.7109375" bestFit="1" customWidth="1"/>
    <col min="16" max="16" width="1.42578125" customWidth="1"/>
    <col min="17" max="18" width="7.42578125" customWidth="1"/>
    <col min="19" max="19" width="8.7109375" bestFit="1" customWidth="1"/>
    <col min="20" max="21" width="7.42578125" customWidth="1"/>
    <col min="22" max="22" width="8.7109375" bestFit="1" customWidth="1"/>
    <col min="23" max="24" width="7.42578125" customWidth="1"/>
    <col min="25" max="25" width="8.7109375" bestFit="1" customWidth="1"/>
    <col min="26" max="27" width="7.42578125" customWidth="1"/>
    <col min="28" max="28" width="8.7109375" bestFit="1" customWidth="1"/>
    <col min="29" max="29" width="2.7109375" customWidth="1"/>
    <col min="30" max="41" width="9.140625" style="151" customWidth="1"/>
  </cols>
  <sheetData>
    <row r="1" spans="1:28" ht="30" x14ac:dyDescent="0.2">
      <c r="A1" s="62"/>
      <c r="B1" s="365" t="s">
        <v>119</v>
      </c>
      <c r="Z1" s="3"/>
      <c r="AB1" s="386"/>
    </row>
    <row r="2" spans="1:28" ht="15" customHeight="1" x14ac:dyDescent="0.2">
      <c r="A2" s="8"/>
      <c r="B2" s="494" t="s">
        <v>131</v>
      </c>
      <c r="C2" s="494"/>
      <c r="D2" s="494"/>
      <c r="E2" s="494"/>
      <c r="F2" s="494"/>
      <c r="G2" s="494"/>
      <c r="H2" s="494"/>
      <c r="I2" s="494"/>
      <c r="J2" s="494"/>
      <c r="K2" s="494"/>
      <c r="L2" s="494"/>
      <c r="M2" s="494"/>
      <c r="N2" s="494"/>
      <c r="O2" s="494"/>
      <c r="P2" s="494"/>
      <c r="Q2" s="494"/>
      <c r="R2" s="494"/>
      <c r="S2" s="494"/>
      <c r="T2" s="494"/>
      <c r="U2" s="494"/>
      <c r="V2" s="494"/>
      <c r="W2" s="494"/>
      <c r="X2" s="494"/>
      <c r="Y2" s="494"/>
      <c r="Z2" s="494"/>
      <c r="AA2" s="494"/>
      <c r="AB2" s="494"/>
    </row>
    <row r="3" spans="1:28" ht="17.100000000000001" customHeight="1" x14ac:dyDescent="0.2">
      <c r="A3" s="8"/>
      <c r="B3" s="494" t="s">
        <v>132</v>
      </c>
      <c r="C3" s="494"/>
      <c r="D3" s="494"/>
      <c r="E3" s="494"/>
      <c r="F3" s="494"/>
      <c r="G3" s="494"/>
      <c r="H3" s="494"/>
      <c r="I3" s="494"/>
      <c r="J3" s="494"/>
      <c r="K3" s="494"/>
      <c r="L3" s="494"/>
      <c r="M3" s="494"/>
      <c r="N3" s="494"/>
      <c r="O3" s="494"/>
      <c r="P3" s="494"/>
      <c r="Q3" s="494"/>
      <c r="R3" s="494"/>
      <c r="S3" s="494"/>
      <c r="T3" s="494"/>
      <c r="U3" s="494"/>
      <c r="V3" s="494"/>
      <c r="W3" s="494"/>
      <c r="X3" s="494"/>
      <c r="Y3" s="494"/>
      <c r="Z3" s="494"/>
      <c r="AA3" s="494"/>
      <c r="AB3" s="494"/>
    </row>
    <row r="4" spans="1:28" ht="19.5" customHeight="1" x14ac:dyDescent="0.2">
      <c r="B4" s="494" t="s">
        <v>133</v>
      </c>
      <c r="C4" s="494"/>
      <c r="D4" s="494"/>
      <c r="E4" s="494"/>
      <c r="F4" s="494"/>
      <c r="G4" s="494"/>
      <c r="H4" s="494"/>
      <c r="I4" s="494"/>
      <c r="J4" s="494"/>
      <c r="K4" s="494"/>
      <c r="L4" s="494"/>
      <c r="M4" s="494"/>
      <c r="N4" s="494"/>
      <c r="O4" s="494"/>
      <c r="P4" s="494"/>
      <c r="Q4" s="494"/>
      <c r="R4" s="494"/>
      <c r="S4" s="494"/>
      <c r="T4" s="494"/>
      <c r="U4" s="494"/>
      <c r="V4" s="494"/>
      <c r="W4" s="494"/>
      <c r="X4" s="494"/>
      <c r="Y4" s="494"/>
      <c r="Z4" s="494"/>
      <c r="AA4" s="494"/>
      <c r="AB4" s="494"/>
    </row>
    <row r="5" spans="1:28" ht="15" customHeight="1" x14ac:dyDescent="0.2"/>
    <row r="6" spans="1:28" ht="15.75" customHeight="1" x14ac:dyDescent="0.25">
      <c r="D6" s="546" t="s">
        <v>75</v>
      </c>
      <c r="E6" s="546"/>
      <c r="F6" s="546"/>
      <c r="G6" s="546"/>
      <c r="H6" s="546"/>
      <c r="I6" s="546"/>
      <c r="J6" s="546"/>
      <c r="K6" s="546"/>
      <c r="L6" s="546"/>
      <c r="M6" s="546"/>
      <c r="N6" s="546"/>
      <c r="O6" s="546"/>
      <c r="Q6" s="546" t="s">
        <v>69</v>
      </c>
      <c r="R6" s="546"/>
      <c r="S6" s="546"/>
      <c r="T6" s="546"/>
      <c r="U6" s="546"/>
      <c r="V6" s="546"/>
      <c r="W6" s="546"/>
      <c r="X6" s="546"/>
      <c r="Y6" s="546"/>
      <c r="Z6" s="546"/>
      <c r="AA6" s="546"/>
      <c r="AB6" s="546"/>
    </row>
    <row r="7" spans="1:28" ht="15.75" customHeight="1" x14ac:dyDescent="0.25">
      <c r="D7" s="543" t="s">
        <v>11</v>
      </c>
      <c r="E7" s="543"/>
      <c r="F7" s="543"/>
      <c r="G7" s="543" t="s">
        <v>13</v>
      </c>
      <c r="H7" s="543"/>
      <c r="I7" s="543"/>
      <c r="J7" s="543" t="s">
        <v>14</v>
      </c>
      <c r="K7" s="543"/>
      <c r="L7" s="543"/>
      <c r="M7" s="543" t="s">
        <v>12</v>
      </c>
      <c r="N7" s="543"/>
      <c r="O7" s="543"/>
      <c r="Q7" s="543" t="s">
        <v>11</v>
      </c>
      <c r="R7" s="543"/>
      <c r="S7" s="543"/>
      <c r="T7" s="543" t="s">
        <v>13</v>
      </c>
      <c r="U7" s="543"/>
      <c r="V7" s="543"/>
      <c r="W7" s="543" t="s">
        <v>14</v>
      </c>
      <c r="X7" s="543"/>
      <c r="Y7" s="543"/>
      <c r="Z7" s="543" t="s">
        <v>12</v>
      </c>
      <c r="AA7" s="543"/>
      <c r="AB7" s="543"/>
    </row>
    <row r="8" spans="1:28" ht="27" customHeight="1" x14ac:dyDescent="0.25">
      <c r="A8" s="42"/>
      <c r="B8" s="460" t="s">
        <v>42</v>
      </c>
      <c r="C8" s="460"/>
      <c r="D8" s="250" t="s">
        <v>53</v>
      </c>
      <c r="E8" s="251" t="s">
        <v>9</v>
      </c>
      <c r="F8" s="252" t="s">
        <v>10</v>
      </c>
      <c r="G8" s="250" t="s">
        <v>53</v>
      </c>
      <c r="H8" s="251" t="s">
        <v>9</v>
      </c>
      <c r="I8" s="252" t="s">
        <v>10</v>
      </c>
      <c r="J8" s="250" t="s">
        <v>53</v>
      </c>
      <c r="K8" s="251" t="s">
        <v>9</v>
      </c>
      <c r="L8" s="252" t="s">
        <v>10</v>
      </c>
      <c r="M8" s="250" t="s">
        <v>53</v>
      </c>
      <c r="N8" s="251" t="s">
        <v>9</v>
      </c>
      <c r="O8" s="252" t="s">
        <v>10</v>
      </c>
      <c r="P8" s="45"/>
      <c r="Q8" s="250" t="s">
        <v>53</v>
      </c>
      <c r="R8" s="251" t="s">
        <v>9</v>
      </c>
      <c r="S8" s="252" t="s">
        <v>10</v>
      </c>
      <c r="T8" s="250" t="s">
        <v>53</v>
      </c>
      <c r="U8" s="251" t="s">
        <v>9</v>
      </c>
      <c r="V8" s="252" t="s">
        <v>10</v>
      </c>
      <c r="W8" s="250" t="s">
        <v>53</v>
      </c>
      <c r="X8" s="251" t="s">
        <v>9</v>
      </c>
      <c r="Y8" s="252" t="s">
        <v>10</v>
      </c>
      <c r="Z8" s="250" t="s">
        <v>53</v>
      </c>
      <c r="AA8" s="251" t="s">
        <v>9</v>
      </c>
      <c r="AB8" s="252" t="s">
        <v>10</v>
      </c>
    </row>
    <row r="9" spans="1:28" ht="18.95" customHeight="1" x14ac:dyDescent="0.25">
      <c r="A9" s="42"/>
      <c r="B9" s="183">
        <v>2021</v>
      </c>
      <c r="C9" s="184" t="s">
        <v>141</v>
      </c>
      <c r="D9" s="253"/>
      <c r="E9" s="254"/>
      <c r="F9" s="255"/>
      <c r="G9" s="253"/>
      <c r="H9" s="254"/>
      <c r="I9" s="255"/>
      <c r="J9" s="253"/>
      <c r="K9" s="254"/>
      <c r="L9" s="255"/>
      <c r="M9" s="253"/>
      <c r="N9" s="254"/>
      <c r="O9" s="255"/>
      <c r="P9" s="3"/>
      <c r="Q9" s="253"/>
      <c r="R9" s="254"/>
      <c r="S9" s="255"/>
      <c r="T9" s="253"/>
      <c r="U9" s="254"/>
      <c r="V9" s="255"/>
      <c r="W9" s="253"/>
      <c r="X9" s="254"/>
      <c r="Y9" s="255"/>
      <c r="Z9" s="253"/>
      <c r="AA9" s="254"/>
      <c r="AB9" s="255"/>
    </row>
    <row r="10" spans="1:28" ht="18.95" customHeight="1" x14ac:dyDescent="0.25">
      <c r="A10" s="43"/>
      <c r="B10" s="185"/>
      <c r="C10" s="186" t="s">
        <v>142</v>
      </c>
      <c r="D10" s="174"/>
      <c r="E10" s="64"/>
      <c r="F10" s="175"/>
      <c r="G10" s="174"/>
      <c r="H10" s="64"/>
      <c r="I10" s="175"/>
      <c r="J10" s="174"/>
      <c r="K10" s="64"/>
      <c r="L10" s="175"/>
      <c r="M10" s="174" t="s">
        <v>143</v>
      </c>
      <c r="N10" s="64" t="s">
        <v>144</v>
      </c>
      <c r="O10" s="175" t="s">
        <v>143</v>
      </c>
      <c r="P10" s="3"/>
      <c r="Q10" s="174"/>
      <c r="R10" s="64"/>
      <c r="S10" s="175"/>
      <c r="T10" s="174"/>
      <c r="U10" s="64"/>
      <c r="V10" s="175"/>
      <c r="W10" s="174"/>
      <c r="X10" s="64"/>
      <c r="Y10" s="175"/>
      <c r="Z10" s="174"/>
      <c r="AA10" s="64"/>
      <c r="AB10" s="175"/>
    </row>
    <row r="11" spans="1:28" ht="18.95" customHeight="1" x14ac:dyDescent="0.25">
      <c r="A11" s="43"/>
      <c r="B11" s="187"/>
      <c r="C11" s="188" t="s">
        <v>145</v>
      </c>
      <c r="D11" s="256"/>
      <c r="E11" s="63"/>
      <c r="F11" s="257"/>
      <c r="G11" s="256"/>
      <c r="H11" s="63"/>
      <c r="I11" s="257"/>
      <c r="J11" s="256"/>
      <c r="K11" s="63"/>
      <c r="L11" s="257"/>
      <c r="M11" s="256" t="s">
        <v>143</v>
      </c>
      <c r="N11" s="63" t="s">
        <v>146</v>
      </c>
      <c r="O11" s="257" t="s">
        <v>147</v>
      </c>
      <c r="P11" s="3"/>
      <c r="Q11" s="256"/>
      <c r="R11" s="63"/>
      <c r="S11" s="257"/>
      <c r="T11" s="256"/>
      <c r="U11" s="63"/>
      <c r="V11" s="257"/>
      <c r="W11" s="256"/>
      <c r="X11" s="63"/>
      <c r="Y11" s="257"/>
      <c r="Z11" s="256"/>
      <c r="AA11" s="63"/>
      <c r="AB11" s="257"/>
    </row>
    <row r="12" spans="1:28" ht="18.95" customHeight="1" x14ac:dyDescent="0.25">
      <c r="A12" s="43"/>
      <c r="B12" s="185">
        <v>2022</v>
      </c>
      <c r="C12" s="186" t="s">
        <v>148</v>
      </c>
      <c r="D12" s="174"/>
      <c r="E12" s="64"/>
      <c r="F12" s="175"/>
      <c r="G12" s="174"/>
      <c r="H12" s="64"/>
      <c r="I12" s="175"/>
      <c r="J12" s="174"/>
      <c r="K12" s="64"/>
      <c r="L12" s="175"/>
      <c r="M12" s="174" t="s">
        <v>147</v>
      </c>
      <c r="N12" s="64" t="s">
        <v>146</v>
      </c>
      <c r="O12" s="175" t="s">
        <v>149</v>
      </c>
      <c r="P12" s="3"/>
      <c r="Q12" s="174"/>
      <c r="R12" s="64"/>
      <c r="S12" s="175"/>
      <c r="T12" s="174"/>
      <c r="U12" s="64"/>
      <c r="V12" s="175"/>
      <c r="W12" s="174"/>
      <c r="X12" s="64"/>
      <c r="Y12" s="175"/>
      <c r="Z12" s="174"/>
      <c r="AA12" s="64"/>
      <c r="AB12" s="175"/>
    </row>
    <row r="13" spans="1:28" ht="18.95" customHeight="1" x14ac:dyDescent="0.25">
      <c r="A13" s="43"/>
      <c r="B13" s="187"/>
      <c r="C13" s="188" t="s">
        <v>150</v>
      </c>
      <c r="D13" s="256"/>
      <c r="E13" s="63"/>
      <c r="F13" s="257"/>
      <c r="G13" s="256"/>
      <c r="H13" s="63"/>
      <c r="I13" s="257"/>
      <c r="J13" s="256"/>
      <c r="K13" s="63"/>
      <c r="L13" s="257"/>
      <c r="M13" s="256" t="s">
        <v>149</v>
      </c>
      <c r="N13" s="63" t="s">
        <v>146</v>
      </c>
      <c r="O13" s="257" t="s">
        <v>146</v>
      </c>
      <c r="P13" s="3"/>
      <c r="Q13" s="256"/>
      <c r="R13" s="63"/>
      <c r="S13" s="257"/>
      <c r="T13" s="256"/>
      <c r="U13" s="63"/>
      <c r="V13" s="257"/>
      <c r="W13" s="256"/>
      <c r="X13" s="63"/>
      <c r="Y13" s="257"/>
      <c r="Z13" s="256"/>
      <c r="AA13" s="63"/>
      <c r="AB13" s="257"/>
    </row>
    <row r="14" spans="1:28" ht="18.95" customHeight="1" x14ac:dyDescent="0.25">
      <c r="A14" s="43"/>
      <c r="B14" s="185"/>
      <c r="C14" s="186" t="s">
        <v>151</v>
      </c>
      <c r="D14" s="174"/>
      <c r="E14" s="64"/>
      <c r="F14" s="175"/>
      <c r="G14" s="174"/>
      <c r="H14" s="64"/>
      <c r="I14" s="175"/>
      <c r="J14" s="174"/>
      <c r="K14" s="64"/>
      <c r="L14" s="175"/>
      <c r="M14" s="174" t="s">
        <v>144</v>
      </c>
      <c r="N14" s="64" t="s">
        <v>146</v>
      </c>
      <c r="O14" s="175" t="s">
        <v>152</v>
      </c>
      <c r="P14" s="3"/>
      <c r="Q14" s="174"/>
      <c r="R14" s="64"/>
      <c r="S14" s="175"/>
      <c r="T14" s="174"/>
      <c r="U14" s="64"/>
      <c r="V14" s="175"/>
      <c r="W14" s="174"/>
      <c r="X14" s="64"/>
      <c r="Y14" s="175"/>
      <c r="Z14" s="174"/>
      <c r="AA14" s="64"/>
      <c r="AB14" s="175"/>
    </row>
    <row r="15" spans="1:28" ht="18.95" customHeight="1" x14ac:dyDescent="0.25">
      <c r="A15" s="43"/>
      <c r="B15" s="187"/>
      <c r="C15" s="188" t="s">
        <v>153</v>
      </c>
      <c r="D15" s="256"/>
      <c r="E15" s="63"/>
      <c r="F15" s="257"/>
      <c r="G15" s="256"/>
      <c r="H15" s="63"/>
      <c r="I15" s="257"/>
      <c r="J15" s="256"/>
      <c r="K15" s="63"/>
      <c r="L15" s="257"/>
      <c r="M15" s="256" t="s">
        <v>144</v>
      </c>
      <c r="N15" s="63" t="s">
        <v>152</v>
      </c>
      <c r="O15" s="257" t="s">
        <v>152</v>
      </c>
      <c r="P15" s="3"/>
      <c r="Q15" s="256"/>
      <c r="R15" s="63"/>
      <c r="S15" s="257"/>
      <c r="T15" s="256"/>
      <c r="U15" s="63"/>
      <c r="V15" s="257"/>
      <c r="W15" s="256"/>
      <c r="X15" s="63"/>
      <c r="Y15" s="257"/>
      <c r="Z15" s="256"/>
      <c r="AA15" s="63"/>
      <c r="AB15" s="257"/>
    </row>
    <row r="16" spans="1:28" ht="18.95" customHeight="1" x14ac:dyDescent="0.25">
      <c r="A16" s="43"/>
      <c r="B16" s="185"/>
      <c r="C16" s="186" t="s">
        <v>154</v>
      </c>
      <c r="D16" s="174"/>
      <c r="E16" s="64"/>
      <c r="F16" s="175"/>
      <c r="G16" s="174"/>
      <c r="H16" s="64"/>
      <c r="I16" s="175"/>
      <c r="J16" s="174"/>
      <c r="K16" s="64"/>
      <c r="L16" s="175"/>
      <c r="M16" s="174" t="s">
        <v>144</v>
      </c>
      <c r="N16" s="64" t="s">
        <v>152</v>
      </c>
      <c r="O16" s="175" t="s">
        <v>152</v>
      </c>
      <c r="P16" s="3"/>
      <c r="Q16" s="174"/>
      <c r="R16" s="64"/>
      <c r="S16" s="175"/>
      <c r="T16" s="174"/>
      <c r="U16" s="64"/>
      <c r="V16" s="175"/>
      <c r="W16" s="174"/>
      <c r="X16" s="64"/>
      <c r="Y16" s="175"/>
      <c r="Z16" s="174"/>
      <c r="AA16" s="64"/>
      <c r="AB16" s="175"/>
    </row>
    <row r="17" spans="1:29" ht="18.95" customHeight="1" x14ac:dyDescent="0.25">
      <c r="A17" s="43"/>
      <c r="B17" s="187"/>
      <c r="C17" s="188" t="s">
        <v>155</v>
      </c>
      <c r="D17" s="256"/>
      <c r="E17" s="63"/>
      <c r="F17" s="257"/>
      <c r="G17" s="256"/>
      <c r="H17" s="63"/>
      <c r="I17" s="257"/>
      <c r="J17" s="256"/>
      <c r="K17" s="63"/>
      <c r="L17" s="257"/>
      <c r="M17" s="256" t="s">
        <v>144</v>
      </c>
      <c r="N17" s="63" t="s">
        <v>152</v>
      </c>
      <c r="O17" s="257" t="s">
        <v>152</v>
      </c>
      <c r="P17" s="3"/>
      <c r="Q17" s="256"/>
      <c r="R17" s="63"/>
      <c r="S17" s="257"/>
      <c r="T17" s="256"/>
      <c r="U17" s="63"/>
      <c r="V17" s="257"/>
      <c r="W17" s="256"/>
      <c r="X17" s="63"/>
      <c r="Y17" s="257"/>
      <c r="Z17" s="256"/>
      <c r="AA17" s="63"/>
      <c r="AB17" s="257"/>
    </row>
    <row r="18" spans="1:29" ht="18.95" customHeight="1" x14ac:dyDescent="0.25">
      <c r="A18" s="43"/>
      <c r="B18" s="185"/>
      <c r="C18" s="186" t="s">
        <v>156</v>
      </c>
      <c r="D18" s="174"/>
      <c r="E18" s="64"/>
      <c r="F18" s="175"/>
      <c r="G18" s="174"/>
      <c r="H18" s="64"/>
      <c r="I18" s="175"/>
      <c r="J18" s="174"/>
      <c r="K18" s="64"/>
      <c r="L18" s="175"/>
      <c r="M18" s="174" t="s">
        <v>144</v>
      </c>
      <c r="N18" s="64" t="s">
        <v>146</v>
      </c>
      <c r="O18" s="175" t="s">
        <v>146</v>
      </c>
      <c r="P18" s="3"/>
      <c r="Q18" s="174"/>
      <c r="R18" s="64"/>
      <c r="S18" s="175"/>
      <c r="T18" s="174"/>
      <c r="U18" s="64"/>
      <c r="V18" s="175"/>
      <c r="W18" s="174"/>
      <c r="X18" s="64"/>
      <c r="Y18" s="175"/>
      <c r="Z18" s="174"/>
      <c r="AA18" s="64"/>
      <c r="AB18" s="175"/>
    </row>
    <row r="19" spans="1:29" ht="18.95" customHeight="1" x14ac:dyDescent="0.25">
      <c r="A19" s="43"/>
      <c r="B19" s="187"/>
      <c r="C19" s="188" t="s">
        <v>157</v>
      </c>
      <c r="D19" s="256"/>
      <c r="E19" s="63"/>
      <c r="F19" s="257"/>
      <c r="G19" s="256"/>
      <c r="H19" s="63"/>
      <c r="I19" s="257"/>
      <c r="J19" s="256"/>
      <c r="K19" s="63"/>
      <c r="L19" s="257"/>
      <c r="M19" s="256" t="s">
        <v>146</v>
      </c>
      <c r="N19" s="63" t="s">
        <v>152</v>
      </c>
      <c r="O19" s="257" t="s">
        <v>152</v>
      </c>
      <c r="P19" s="3"/>
      <c r="Q19" s="256"/>
      <c r="R19" s="63"/>
      <c r="S19" s="257"/>
      <c r="T19" s="256"/>
      <c r="U19" s="63"/>
      <c r="V19" s="257"/>
      <c r="W19" s="256"/>
      <c r="X19" s="63"/>
      <c r="Y19" s="257"/>
      <c r="Z19" s="256"/>
      <c r="AA19" s="63"/>
      <c r="AB19" s="257"/>
    </row>
    <row r="20" spans="1:29" ht="18.95" customHeight="1" x14ac:dyDescent="0.25">
      <c r="A20" s="43"/>
      <c r="B20" s="185"/>
      <c r="C20" s="186" t="s">
        <v>158</v>
      </c>
      <c r="D20" s="174"/>
      <c r="E20" s="64"/>
      <c r="F20" s="175"/>
      <c r="G20" s="174"/>
      <c r="H20" s="64"/>
      <c r="I20" s="175"/>
      <c r="J20" s="174"/>
      <c r="K20" s="64"/>
      <c r="L20" s="175"/>
      <c r="M20" s="174" t="s">
        <v>146</v>
      </c>
      <c r="N20" s="64" t="s">
        <v>152</v>
      </c>
      <c r="O20" s="175" t="s">
        <v>152</v>
      </c>
      <c r="P20" s="3"/>
      <c r="Q20" s="174"/>
      <c r="R20" s="64"/>
      <c r="S20" s="175"/>
      <c r="T20" s="174"/>
      <c r="U20" s="64"/>
      <c r="V20" s="175"/>
      <c r="W20" s="174"/>
      <c r="X20" s="64"/>
      <c r="Y20" s="175"/>
      <c r="Z20" s="174"/>
      <c r="AA20" s="64"/>
      <c r="AB20" s="175"/>
    </row>
    <row r="21" spans="1:29" ht="18.95" customHeight="1" x14ac:dyDescent="0.25">
      <c r="A21" s="43"/>
      <c r="B21" s="187"/>
      <c r="C21" s="188" t="s">
        <v>141</v>
      </c>
      <c r="D21" s="256" t="s">
        <v>211</v>
      </c>
      <c r="E21" s="63" t="s">
        <v>212</v>
      </c>
      <c r="F21" s="257" t="s">
        <v>212</v>
      </c>
      <c r="G21" s="256" t="s">
        <v>213</v>
      </c>
      <c r="H21" s="63" t="s">
        <v>212</v>
      </c>
      <c r="I21" s="257" t="s">
        <v>213</v>
      </c>
      <c r="J21" s="256" t="s">
        <v>170</v>
      </c>
      <c r="K21" s="63" t="s">
        <v>170</v>
      </c>
      <c r="L21" s="257" t="s">
        <v>170</v>
      </c>
      <c r="M21" s="256" t="s">
        <v>144</v>
      </c>
      <c r="N21" s="63" t="s">
        <v>152</v>
      </c>
      <c r="O21" s="257" t="s">
        <v>152</v>
      </c>
      <c r="P21" s="3"/>
      <c r="Q21" s="256"/>
      <c r="R21" s="63"/>
      <c r="S21" s="257"/>
      <c r="T21" s="256"/>
      <c r="U21" s="63"/>
      <c r="V21" s="257"/>
      <c r="W21" s="256"/>
      <c r="X21" s="63"/>
      <c r="Y21" s="257"/>
      <c r="Z21" s="256"/>
      <c r="AA21" s="63"/>
      <c r="AB21" s="257"/>
    </row>
    <row r="22" spans="1:29" ht="18.95" customHeight="1" x14ac:dyDescent="0.25">
      <c r="A22" s="43"/>
      <c r="B22" s="185"/>
      <c r="C22" s="186" t="s">
        <v>142</v>
      </c>
      <c r="D22" s="174" t="s">
        <v>213</v>
      </c>
      <c r="E22" s="64" t="s">
        <v>212</v>
      </c>
      <c r="F22" s="175" t="s">
        <v>212</v>
      </c>
      <c r="G22" s="174" t="s">
        <v>212</v>
      </c>
      <c r="H22" s="64" t="s">
        <v>212</v>
      </c>
      <c r="I22" s="175" t="s">
        <v>212</v>
      </c>
      <c r="J22" s="174" t="s">
        <v>170</v>
      </c>
      <c r="K22" s="64" t="s">
        <v>170</v>
      </c>
      <c r="L22" s="175" t="s">
        <v>170</v>
      </c>
      <c r="M22" s="174" t="s">
        <v>146</v>
      </c>
      <c r="N22" s="64" t="s">
        <v>152</v>
      </c>
      <c r="O22" s="175" t="s">
        <v>152</v>
      </c>
      <c r="P22" s="3"/>
      <c r="Q22" s="174"/>
      <c r="R22" s="64"/>
      <c r="S22" s="175"/>
      <c r="T22" s="174"/>
      <c r="U22" s="64"/>
      <c r="V22" s="175"/>
      <c r="W22" s="174"/>
      <c r="X22" s="64"/>
      <c r="Y22" s="175"/>
      <c r="Z22" s="174" t="s">
        <v>152</v>
      </c>
      <c r="AA22" s="64" t="s">
        <v>152</v>
      </c>
      <c r="AB22" s="175" t="s">
        <v>152</v>
      </c>
    </row>
    <row r="23" spans="1:29" ht="18.95" customHeight="1" x14ac:dyDescent="0.25">
      <c r="A23" s="43"/>
      <c r="B23" s="187"/>
      <c r="C23" s="188" t="s">
        <v>145</v>
      </c>
      <c r="D23" s="256" t="s">
        <v>211</v>
      </c>
      <c r="E23" s="63" t="s">
        <v>212</v>
      </c>
      <c r="F23" s="257" t="s">
        <v>212</v>
      </c>
      <c r="G23" s="256" t="s">
        <v>213</v>
      </c>
      <c r="H23" s="63" t="s">
        <v>212</v>
      </c>
      <c r="I23" s="257" t="s">
        <v>213</v>
      </c>
      <c r="J23" s="256" t="s">
        <v>170</v>
      </c>
      <c r="K23" s="63" t="s">
        <v>170</v>
      </c>
      <c r="L23" s="257" t="s">
        <v>170</v>
      </c>
      <c r="M23" s="256" t="s">
        <v>144</v>
      </c>
      <c r="N23" s="63" t="s">
        <v>152</v>
      </c>
      <c r="O23" s="257" t="s">
        <v>152</v>
      </c>
      <c r="P23" s="3"/>
      <c r="Q23" s="256"/>
      <c r="R23" s="63"/>
      <c r="S23" s="257"/>
      <c r="T23" s="256"/>
      <c r="U23" s="63"/>
      <c r="V23" s="257"/>
      <c r="W23" s="256"/>
      <c r="X23" s="63"/>
      <c r="Y23" s="257"/>
      <c r="Z23" s="256" t="s">
        <v>152</v>
      </c>
      <c r="AA23" s="63" t="s">
        <v>152</v>
      </c>
      <c r="AB23" s="257" t="s">
        <v>152</v>
      </c>
    </row>
    <row r="24" spans="1:29" ht="18.95" customHeight="1" x14ac:dyDescent="0.25">
      <c r="A24" s="43"/>
      <c r="B24" s="185">
        <v>2023</v>
      </c>
      <c r="C24" s="186" t="s">
        <v>148</v>
      </c>
      <c r="D24" s="174" t="s">
        <v>213</v>
      </c>
      <c r="E24" s="64" t="s">
        <v>212</v>
      </c>
      <c r="F24" s="175" t="s">
        <v>212</v>
      </c>
      <c r="G24" s="174" t="s">
        <v>213</v>
      </c>
      <c r="H24" s="64" t="s">
        <v>212</v>
      </c>
      <c r="I24" s="175" t="s">
        <v>213</v>
      </c>
      <c r="J24" s="174" t="s">
        <v>170</v>
      </c>
      <c r="K24" s="64" t="s">
        <v>170</v>
      </c>
      <c r="L24" s="175" t="s">
        <v>170</v>
      </c>
      <c r="M24" s="174" t="s">
        <v>144</v>
      </c>
      <c r="N24" s="64" t="s">
        <v>152</v>
      </c>
      <c r="O24" s="175" t="s">
        <v>152</v>
      </c>
      <c r="P24" s="3"/>
      <c r="Q24" s="174"/>
      <c r="R24" s="64"/>
      <c r="S24" s="175"/>
      <c r="T24" s="174"/>
      <c r="U24" s="64"/>
      <c r="V24" s="175"/>
      <c r="W24" s="174"/>
      <c r="X24" s="64"/>
      <c r="Y24" s="175"/>
      <c r="Z24" s="174" t="s">
        <v>152</v>
      </c>
      <c r="AA24" s="64" t="s">
        <v>152</v>
      </c>
      <c r="AB24" s="175" t="s">
        <v>152</v>
      </c>
    </row>
    <row r="25" spans="1:29" ht="18.95" customHeight="1" x14ac:dyDescent="0.2">
      <c r="A25" s="44"/>
      <c r="B25" s="187"/>
      <c r="C25" s="188" t="s">
        <v>150</v>
      </c>
      <c r="D25" s="256" t="s">
        <v>212</v>
      </c>
      <c r="E25" s="63" t="s">
        <v>212</v>
      </c>
      <c r="F25" s="257" t="s">
        <v>212</v>
      </c>
      <c r="G25" s="256" t="s">
        <v>213</v>
      </c>
      <c r="H25" s="63" t="s">
        <v>212</v>
      </c>
      <c r="I25" s="257" t="s">
        <v>213</v>
      </c>
      <c r="J25" s="256" t="s">
        <v>170</v>
      </c>
      <c r="K25" s="63" t="s">
        <v>170</v>
      </c>
      <c r="L25" s="257" t="s">
        <v>170</v>
      </c>
      <c r="M25" s="256" t="s">
        <v>152</v>
      </c>
      <c r="N25" s="63" t="s">
        <v>152</v>
      </c>
      <c r="O25" s="257" t="s">
        <v>152</v>
      </c>
      <c r="P25" s="3"/>
      <c r="Q25" s="256"/>
      <c r="R25" s="63"/>
      <c r="S25" s="257"/>
      <c r="T25" s="256"/>
      <c r="U25" s="63"/>
      <c r="V25" s="257"/>
      <c r="W25" s="256"/>
      <c r="X25" s="63"/>
      <c r="Y25" s="257"/>
      <c r="Z25" s="256" t="s">
        <v>152</v>
      </c>
      <c r="AA25" s="63" t="s">
        <v>152</v>
      </c>
      <c r="AB25" s="257" t="s">
        <v>152</v>
      </c>
    </row>
    <row r="26" spans="1:29" ht="18.95" customHeight="1" x14ac:dyDescent="0.2">
      <c r="A26" s="44"/>
      <c r="B26" s="189"/>
      <c r="C26" s="190" t="s">
        <v>151</v>
      </c>
      <c r="D26" s="176" t="s">
        <v>212</v>
      </c>
      <c r="E26" s="177" t="s">
        <v>212</v>
      </c>
      <c r="F26" s="178" t="s">
        <v>212</v>
      </c>
      <c r="G26" s="176" t="s">
        <v>213</v>
      </c>
      <c r="H26" s="177" t="s">
        <v>212</v>
      </c>
      <c r="I26" s="178" t="s">
        <v>213</v>
      </c>
      <c r="J26" s="176" t="s">
        <v>170</v>
      </c>
      <c r="K26" s="177" t="s">
        <v>170</v>
      </c>
      <c r="L26" s="178" t="s">
        <v>170</v>
      </c>
      <c r="M26" s="176" t="s">
        <v>152</v>
      </c>
      <c r="N26" s="177" t="s">
        <v>152</v>
      </c>
      <c r="O26" s="178" t="s">
        <v>152</v>
      </c>
      <c r="P26" s="126"/>
      <c r="Q26" s="176"/>
      <c r="R26" s="177"/>
      <c r="S26" s="178"/>
      <c r="T26" s="176"/>
      <c r="U26" s="177"/>
      <c r="V26" s="178"/>
      <c r="W26" s="176"/>
      <c r="X26" s="177"/>
      <c r="Y26" s="178"/>
      <c r="Z26" s="176" t="s">
        <v>146</v>
      </c>
      <c r="AA26" s="177" t="s">
        <v>149</v>
      </c>
      <c r="AB26" s="178" t="s">
        <v>152</v>
      </c>
    </row>
    <row r="27" spans="1:29" ht="21.95" customHeight="1" x14ac:dyDescent="0.2">
      <c r="A27" s="76"/>
      <c r="B27" s="78"/>
      <c r="C27" s="78"/>
      <c r="D27" s="77"/>
      <c r="E27" s="77"/>
      <c r="F27" s="77"/>
      <c r="G27" s="77"/>
      <c r="H27" s="77"/>
      <c r="I27" s="77"/>
      <c r="J27" s="77"/>
      <c r="K27" s="77"/>
      <c r="L27" s="77"/>
      <c r="M27" s="77"/>
      <c r="N27" s="77"/>
      <c r="O27" s="77"/>
      <c r="P27" s="79"/>
      <c r="Q27" s="77"/>
      <c r="R27" s="77"/>
      <c r="S27" s="77"/>
      <c r="T27" s="77"/>
      <c r="U27" s="77"/>
      <c r="V27" s="77"/>
      <c r="W27" s="77"/>
      <c r="X27" s="77"/>
      <c r="Y27" s="77"/>
      <c r="Z27" s="77"/>
      <c r="AA27" s="77"/>
      <c r="AB27" s="77"/>
      <c r="AC27" s="1"/>
    </row>
    <row r="28" spans="1:29" ht="18.95" customHeight="1" x14ac:dyDescent="0.25">
      <c r="A28" s="76"/>
      <c r="B28" s="545" t="s">
        <v>59</v>
      </c>
      <c r="C28" s="545"/>
      <c r="D28" s="545"/>
      <c r="E28" s="545"/>
      <c r="F28" s="545"/>
      <c r="G28" s="545"/>
      <c r="H28" s="545"/>
      <c r="I28" s="545"/>
      <c r="J28" s="545"/>
      <c r="K28" s="545"/>
      <c r="L28" s="545"/>
      <c r="M28" s="545"/>
      <c r="N28" s="545"/>
      <c r="O28" s="545"/>
      <c r="P28" s="249"/>
      <c r="Q28" s="542"/>
      <c r="R28" s="542"/>
      <c r="S28" s="542"/>
      <c r="T28" s="542"/>
      <c r="U28" s="542"/>
      <c r="V28" s="542"/>
      <c r="W28" s="542"/>
      <c r="X28" s="542"/>
      <c r="Y28" s="542"/>
      <c r="Z28" s="542"/>
      <c r="AA28" s="542"/>
      <c r="AB28" s="542"/>
      <c r="AC28" s="1"/>
    </row>
    <row r="29" spans="1:29" ht="18.95" customHeight="1" x14ac:dyDescent="0.25">
      <c r="A29" s="43"/>
      <c r="B29" s="183">
        <v>2021</v>
      </c>
      <c r="C29" s="184"/>
      <c r="D29" s="260"/>
      <c r="E29" s="261"/>
      <c r="F29" s="262"/>
      <c r="G29" s="260"/>
      <c r="H29" s="261"/>
      <c r="I29" s="262"/>
      <c r="J29" s="260"/>
      <c r="K29" s="261"/>
      <c r="L29" s="262"/>
      <c r="M29" s="260"/>
      <c r="N29" s="261"/>
      <c r="O29" s="262"/>
      <c r="P29" s="3"/>
      <c r="Q29" s="260"/>
      <c r="R29" s="261"/>
      <c r="S29" s="262"/>
      <c r="T29" s="260"/>
      <c r="U29" s="261"/>
      <c r="V29" s="262"/>
      <c r="W29" s="260"/>
      <c r="X29" s="261"/>
      <c r="Y29" s="262"/>
      <c r="Z29" s="260"/>
      <c r="AA29" s="261"/>
      <c r="AB29" s="262"/>
    </row>
    <row r="30" spans="1:29" ht="18.95" customHeight="1" x14ac:dyDescent="0.25">
      <c r="A30" s="43"/>
      <c r="B30" s="185">
        <v>2022</v>
      </c>
      <c r="C30" s="186"/>
      <c r="D30" s="174"/>
      <c r="E30" s="64"/>
      <c r="F30" s="175"/>
      <c r="G30" s="174"/>
      <c r="H30" s="64"/>
      <c r="I30" s="175"/>
      <c r="J30" s="174"/>
      <c r="K30" s="64"/>
      <c r="L30" s="175"/>
      <c r="M30" s="174" t="s">
        <v>149</v>
      </c>
      <c r="N30" s="64" t="s">
        <v>146</v>
      </c>
      <c r="O30" s="175" t="s">
        <v>146</v>
      </c>
      <c r="P30" s="3"/>
      <c r="Q30" s="174"/>
      <c r="R30" s="64"/>
      <c r="S30" s="175"/>
      <c r="T30" s="174"/>
      <c r="U30" s="64"/>
      <c r="V30" s="175"/>
      <c r="W30" s="174"/>
      <c r="X30" s="64"/>
      <c r="Y30" s="175"/>
      <c r="Z30" s="174"/>
      <c r="AA30" s="64"/>
      <c r="AB30" s="175"/>
    </row>
    <row r="31" spans="1:29" ht="18.95" customHeight="1" x14ac:dyDescent="0.25">
      <c r="A31" s="43"/>
      <c r="B31" s="258">
        <v>2023</v>
      </c>
      <c r="C31" s="259"/>
      <c r="D31" s="263" t="s">
        <v>213</v>
      </c>
      <c r="E31" s="264" t="s">
        <v>212</v>
      </c>
      <c r="F31" s="265" t="s">
        <v>212</v>
      </c>
      <c r="G31" s="263" t="s">
        <v>213</v>
      </c>
      <c r="H31" s="264" t="s">
        <v>212</v>
      </c>
      <c r="I31" s="265" t="s">
        <v>213</v>
      </c>
      <c r="J31" s="263" t="s">
        <v>170</v>
      </c>
      <c r="K31" s="264" t="s">
        <v>170</v>
      </c>
      <c r="L31" s="265" t="s">
        <v>170</v>
      </c>
      <c r="M31" s="263" t="s">
        <v>152</v>
      </c>
      <c r="N31" s="264" t="s">
        <v>152</v>
      </c>
      <c r="O31" s="265" t="s">
        <v>152</v>
      </c>
      <c r="P31" s="126"/>
      <c r="Q31" s="263"/>
      <c r="R31" s="264"/>
      <c r="S31" s="265"/>
      <c r="T31" s="263"/>
      <c r="U31" s="264"/>
      <c r="V31" s="265"/>
      <c r="W31" s="263"/>
      <c r="X31" s="264"/>
      <c r="Y31" s="265"/>
      <c r="Z31" s="263" t="s">
        <v>152</v>
      </c>
      <c r="AA31" s="264" t="s">
        <v>152</v>
      </c>
      <c r="AB31" s="265" t="s">
        <v>152</v>
      </c>
    </row>
    <row r="32" spans="1:29" ht="21.95" customHeight="1" x14ac:dyDescent="0.2">
      <c r="B32" s="31"/>
      <c r="C32"/>
      <c r="D32" s="41"/>
      <c r="E32" s="41"/>
      <c r="F32" s="41"/>
      <c r="G32" s="41"/>
      <c r="H32" s="41"/>
      <c r="I32" s="41"/>
      <c r="J32" s="41"/>
      <c r="K32" s="41"/>
      <c r="L32" s="41"/>
      <c r="M32" s="41"/>
      <c r="N32" s="41"/>
      <c r="O32" s="41"/>
      <c r="P32" s="3"/>
      <c r="Q32" s="3"/>
      <c r="R32" s="3"/>
      <c r="S32" s="3"/>
      <c r="T32" s="3"/>
      <c r="U32" s="3"/>
      <c r="V32" s="3"/>
      <c r="W32" s="3"/>
      <c r="X32" s="3"/>
      <c r="Y32" s="3"/>
      <c r="Z32" s="3"/>
      <c r="AA32" s="3"/>
      <c r="AB32" s="3"/>
    </row>
    <row r="33" spans="1:42" ht="18.95" customHeight="1" x14ac:dyDescent="0.25">
      <c r="A33" s="76"/>
      <c r="B33" s="544" t="s">
        <v>44</v>
      </c>
      <c r="C33" s="544"/>
      <c r="D33" s="544"/>
      <c r="E33" s="544"/>
      <c r="F33" s="544"/>
      <c r="G33" s="544"/>
      <c r="H33" s="544"/>
      <c r="I33" s="544"/>
      <c r="J33" s="544"/>
      <c r="K33" s="544"/>
      <c r="L33" s="544"/>
      <c r="M33" s="544"/>
      <c r="N33" s="544"/>
      <c r="O33" s="544"/>
      <c r="P33" s="249"/>
      <c r="Q33" s="542"/>
      <c r="R33" s="542"/>
      <c r="S33" s="542"/>
      <c r="T33" s="542"/>
      <c r="U33" s="542"/>
      <c r="V33" s="542"/>
      <c r="W33" s="542"/>
      <c r="X33" s="542"/>
      <c r="Y33" s="542"/>
      <c r="Z33" s="542"/>
      <c r="AA33" s="542"/>
      <c r="AB33" s="542"/>
      <c r="AC33" s="1"/>
    </row>
    <row r="34" spans="1:42" ht="18.95" customHeight="1" x14ac:dyDescent="0.25">
      <c r="A34" s="43"/>
      <c r="B34" s="183">
        <v>2021</v>
      </c>
      <c r="C34" s="184"/>
      <c r="D34" s="260"/>
      <c r="E34" s="261"/>
      <c r="F34" s="262"/>
      <c r="G34" s="260"/>
      <c r="H34" s="261"/>
      <c r="I34" s="262"/>
      <c r="J34" s="260"/>
      <c r="K34" s="261"/>
      <c r="L34" s="262"/>
      <c r="M34" s="260"/>
      <c r="N34" s="261"/>
      <c r="O34" s="262"/>
      <c r="P34" s="3"/>
      <c r="Q34" s="260"/>
      <c r="R34" s="261"/>
      <c r="S34" s="262"/>
      <c r="T34" s="260"/>
      <c r="U34" s="261"/>
      <c r="V34" s="262"/>
      <c r="W34" s="260"/>
      <c r="X34" s="261"/>
      <c r="Y34" s="262"/>
      <c r="Z34" s="260"/>
      <c r="AA34" s="261"/>
      <c r="AB34" s="262"/>
    </row>
    <row r="35" spans="1:42" ht="18.95" customHeight="1" x14ac:dyDescent="0.25">
      <c r="A35" s="43"/>
      <c r="B35" s="185">
        <v>2022</v>
      </c>
      <c r="C35" s="186"/>
      <c r="D35" s="174"/>
      <c r="E35" s="64"/>
      <c r="F35" s="175"/>
      <c r="G35" s="174"/>
      <c r="H35" s="64"/>
      <c r="I35" s="175"/>
      <c r="J35" s="174"/>
      <c r="K35" s="64"/>
      <c r="L35" s="175"/>
      <c r="M35" s="174" t="s">
        <v>149</v>
      </c>
      <c r="N35" s="64" t="s">
        <v>146</v>
      </c>
      <c r="O35" s="175" t="s">
        <v>146</v>
      </c>
      <c r="P35" s="3"/>
      <c r="Q35" s="174"/>
      <c r="R35" s="64"/>
      <c r="S35" s="175"/>
      <c r="T35" s="174"/>
      <c r="U35" s="64"/>
      <c r="V35" s="175"/>
      <c r="W35" s="174"/>
      <c r="X35" s="64"/>
      <c r="Y35" s="175"/>
      <c r="Z35" s="174"/>
      <c r="AA35" s="64"/>
      <c r="AB35" s="175"/>
    </row>
    <row r="36" spans="1:42" ht="18.95" customHeight="1" x14ac:dyDescent="0.25">
      <c r="A36" s="43"/>
      <c r="B36" s="258">
        <v>2023</v>
      </c>
      <c r="C36" s="259"/>
      <c r="D36" s="263" t="s">
        <v>213</v>
      </c>
      <c r="E36" s="264" t="s">
        <v>212</v>
      </c>
      <c r="F36" s="265" t="s">
        <v>212</v>
      </c>
      <c r="G36" s="263" t="s">
        <v>213</v>
      </c>
      <c r="H36" s="264" t="s">
        <v>212</v>
      </c>
      <c r="I36" s="265" t="s">
        <v>213</v>
      </c>
      <c r="J36" s="263" t="s">
        <v>170</v>
      </c>
      <c r="K36" s="264" t="s">
        <v>170</v>
      </c>
      <c r="L36" s="265" t="s">
        <v>170</v>
      </c>
      <c r="M36" s="263" t="s">
        <v>152</v>
      </c>
      <c r="N36" s="264" t="s">
        <v>152</v>
      </c>
      <c r="O36" s="265" t="s">
        <v>152</v>
      </c>
      <c r="P36" s="126"/>
      <c r="Q36" s="263"/>
      <c r="R36" s="264"/>
      <c r="S36" s="265"/>
      <c r="T36" s="263"/>
      <c r="U36" s="264"/>
      <c r="V36" s="265"/>
      <c r="W36" s="263"/>
      <c r="X36" s="264"/>
      <c r="Y36" s="265"/>
      <c r="Z36" s="263" t="s">
        <v>152</v>
      </c>
      <c r="AA36" s="264" t="s">
        <v>152</v>
      </c>
      <c r="AB36" s="265" t="s">
        <v>152</v>
      </c>
    </row>
    <row r="37" spans="1:42" ht="21.95" customHeight="1" x14ac:dyDescent="0.2">
      <c r="B37" s="31"/>
      <c r="C37"/>
      <c r="D37" s="41"/>
      <c r="E37" s="41"/>
      <c r="F37" s="41"/>
      <c r="G37" s="41"/>
      <c r="H37" s="41"/>
      <c r="I37" s="41"/>
      <c r="J37" s="41"/>
      <c r="K37" s="41"/>
      <c r="L37" s="41"/>
      <c r="M37" s="41"/>
      <c r="N37" s="41"/>
      <c r="O37" s="41"/>
      <c r="P37" s="3"/>
      <c r="Q37" s="3"/>
      <c r="R37" s="3"/>
      <c r="S37" s="3"/>
      <c r="T37" s="3"/>
      <c r="U37" s="3"/>
      <c r="V37" s="3"/>
      <c r="W37" s="3"/>
      <c r="X37" s="3"/>
      <c r="Y37" s="3"/>
      <c r="Z37" s="3"/>
      <c r="AA37" s="3"/>
      <c r="AB37" s="3"/>
    </row>
    <row r="38" spans="1:42" ht="18.95" customHeight="1" x14ac:dyDescent="0.25">
      <c r="A38" s="76"/>
      <c r="B38" s="544" t="s">
        <v>45</v>
      </c>
      <c r="C38" s="544"/>
      <c r="D38" s="544"/>
      <c r="E38" s="544"/>
      <c r="F38" s="544"/>
      <c r="G38" s="544"/>
      <c r="H38" s="544"/>
      <c r="I38" s="544"/>
      <c r="J38" s="544"/>
      <c r="K38" s="544"/>
      <c r="L38" s="544"/>
      <c r="M38" s="544"/>
      <c r="N38" s="544"/>
      <c r="O38" s="544"/>
      <c r="P38" s="249"/>
      <c r="Q38" s="542"/>
      <c r="R38" s="542"/>
      <c r="S38" s="542"/>
      <c r="T38" s="542"/>
      <c r="U38" s="542"/>
      <c r="V38" s="542"/>
      <c r="W38" s="542"/>
      <c r="X38" s="542"/>
      <c r="Y38" s="542"/>
      <c r="Z38" s="542"/>
      <c r="AA38" s="542"/>
      <c r="AB38" s="542"/>
      <c r="AC38" s="1"/>
    </row>
    <row r="39" spans="1:42" ht="18.95" customHeight="1" x14ac:dyDescent="0.25">
      <c r="A39" s="43"/>
      <c r="B39" s="183">
        <v>2021</v>
      </c>
      <c r="C39" s="184"/>
      <c r="D39" s="260"/>
      <c r="E39" s="261"/>
      <c r="F39" s="262"/>
      <c r="G39" s="260"/>
      <c r="H39" s="261"/>
      <c r="I39" s="262"/>
      <c r="J39" s="260"/>
      <c r="K39" s="261"/>
      <c r="L39" s="262"/>
      <c r="M39" s="260"/>
      <c r="N39" s="261"/>
      <c r="O39" s="262"/>
      <c r="P39" s="3"/>
      <c r="Q39" s="260"/>
      <c r="R39" s="261"/>
      <c r="S39" s="262"/>
      <c r="T39" s="260"/>
      <c r="U39" s="261"/>
      <c r="V39" s="262"/>
      <c r="W39" s="260"/>
      <c r="X39" s="261"/>
      <c r="Y39" s="262"/>
      <c r="Z39" s="260"/>
      <c r="AA39" s="261"/>
      <c r="AB39" s="262"/>
    </row>
    <row r="40" spans="1:42" ht="18.95" customHeight="1" x14ac:dyDescent="0.25">
      <c r="A40" s="43"/>
      <c r="B40" s="185">
        <v>2022</v>
      </c>
      <c r="C40" s="186"/>
      <c r="D40" s="174"/>
      <c r="E40" s="64"/>
      <c r="F40" s="175"/>
      <c r="G40" s="174"/>
      <c r="H40" s="64"/>
      <c r="I40" s="175"/>
      <c r="J40" s="174"/>
      <c r="K40" s="64"/>
      <c r="L40" s="175"/>
      <c r="M40" s="174" t="s">
        <v>143</v>
      </c>
      <c r="N40" s="64" t="s">
        <v>146</v>
      </c>
      <c r="O40" s="175" t="s">
        <v>147</v>
      </c>
      <c r="P40" s="3"/>
      <c r="Q40" s="174"/>
      <c r="R40" s="64"/>
      <c r="S40" s="175"/>
      <c r="T40" s="174"/>
      <c r="U40" s="64"/>
      <c r="V40" s="175"/>
      <c r="W40" s="174"/>
      <c r="X40" s="64"/>
      <c r="Y40" s="175"/>
      <c r="Z40" s="174"/>
      <c r="AA40" s="64"/>
      <c r="AB40" s="175"/>
    </row>
    <row r="41" spans="1:42" ht="18.95" customHeight="1" x14ac:dyDescent="0.25">
      <c r="A41" s="43"/>
      <c r="B41" s="258">
        <v>2023</v>
      </c>
      <c r="C41" s="259"/>
      <c r="D41" s="263"/>
      <c r="E41" s="264"/>
      <c r="F41" s="265"/>
      <c r="G41" s="263"/>
      <c r="H41" s="264"/>
      <c r="I41" s="265"/>
      <c r="J41" s="263"/>
      <c r="K41" s="264"/>
      <c r="L41" s="265"/>
      <c r="M41" s="263" t="s">
        <v>144</v>
      </c>
      <c r="N41" s="264" t="s">
        <v>152</v>
      </c>
      <c r="O41" s="265" t="s">
        <v>152</v>
      </c>
      <c r="P41" s="126"/>
      <c r="Q41" s="263"/>
      <c r="R41" s="264"/>
      <c r="S41" s="265"/>
      <c r="T41" s="263"/>
      <c r="U41" s="264"/>
      <c r="V41" s="265"/>
      <c r="W41" s="263"/>
      <c r="X41" s="264"/>
      <c r="Y41" s="265"/>
      <c r="Z41" s="263" t="s">
        <v>152</v>
      </c>
      <c r="AA41" s="264" t="s">
        <v>152</v>
      </c>
      <c r="AB41" s="265" t="s">
        <v>152</v>
      </c>
    </row>
    <row r="42" spans="1:42" ht="12" customHeight="1" x14ac:dyDescent="0.2">
      <c r="B42" s="31"/>
      <c r="C42"/>
      <c r="D42" s="41"/>
      <c r="E42" s="41"/>
      <c r="F42" s="41"/>
      <c r="G42" s="41"/>
      <c r="H42" s="41"/>
      <c r="I42" s="41"/>
      <c r="J42" s="41"/>
      <c r="K42" s="41"/>
      <c r="L42" s="41"/>
      <c r="M42" s="41"/>
      <c r="N42" s="41"/>
      <c r="O42" s="41"/>
      <c r="P42" s="3"/>
      <c r="Q42" s="3"/>
      <c r="R42" s="3"/>
      <c r="S42" s="3"/>
      <c r="T42" s="3"/>
      <c r="U42" s="3"/>
      <c r="V42" s="3"/>
      <c r="W42" s="3"/>
      <c r="X42" s="3"/>
      <c r="Y42" s="3"/>
      <c r="Z42" s="3"/>
      <c r="AA42" s="3"/>
      <c r="AB42" s="3"/>
      <c r="AP42" s="151"/>
    </row>
    <row r="43" spans="1:42" ht="39.950000000000003" customHeight="1" x14ac:dyDescent="0.2">
      <c r="B43" s="541" t="s">
        <v>107</v>
      </c>
      <c r="C43" s="541"/>
      <c r="D43" s="541"/>
      <c r="E43" s="541"/>
      <c r="F43" s="541"/>
      <c r="G43" s="541"/>
      <c r="H43" s="541"/>
      <c r="I43" s="541"/>
      <c r="J43" s="541"/>
      <c r="K43" s="541"/>
      <c r="L43" s="541"/>
      <c r="M43" s="541"/>
      <c r="N43" s="541"/>
      <c r="O43" s="541"/>
      <c r="P43" s="541"/>
      <c r="Q43" s="541"/>
      <c r="R43" s="541"/>
      <c r="S43" s="541"/>
      <c r="T43" s="541"/>
      <c r="U43" s="541"/>
      <c r="V43" s="541"/>
      <c r="W43" s="541"/>
      <c r="X43" s="541"/>
      <c r="Y43" s="541"/>
      <c r="Z43" s="541"/>
      <c r="AA43" s="541"/>
      <c r="AB43" s="541"/>
      <c r="AP43" s="151"/>
    </row>
    <row r="44" spans="1:42" ht="12" customHeight="1" x14ac:dyDescent="0.25">
      <c r="Z44" s="40"/>
      <c r="AA44" s="150"/>
      <c r="AB44" s="150"/>
      <c r="AP44" s="151"/>
    </row>
    <row r="45" spans="1:42" ht="12" customHeight="1" x14ac:dyDescent="0.2">
      <c r="AP45" s="151"/>
    </row>
    <row r="46" spans="1:42" s="151" customFormat="1" x14ac:dyDescent="0.2">
      <c r="A46"/>
    </row>
    <row r="47" spans="1:42" s="151" customFormat="1" x14ac:dyDescent="0.2"/>
    <row r="48" spans="1:42" s="151" customFormat="1" x14ac:dyDescent="0.2"/>
    <row r="49" s="151" customFormat="1" x14ac:dyDescent="0.2"/>
    <row r="50" s="151" customFormat="1" x14ac:dyDescent="0.2"/>
    <row r="51" s="151" customFormat="1" x14ac:dyDescent="0.2"/>
    <row r="52" s="151" customFormat="1" x14ac:dyDescent="0.2"/>
    <row r="53" s="151" customFormat="1" x14ac:dyDescent="0.2"/>
    <row r="54" s="151" customFormat="1" x14ac:dyDescent="0.2"/>
    <row r="55" s="151" customFormat="1" x14ac:dyDescent="0.2"/>
    <row r="56" s="151" customFormat="1" x14ac:dyDescent="0.2"/>
    <row r="57" s="151" customFormat="1" x14ac:dyDescent="0.2"/>
    <row r="58" s="151" customFormat="1" x14ac:dyDescent="0.2"/>
    <row r="59" s="151" customFormat="1" x14ac:dyDescent="0.2"/>
    <row r="60" s="151" customFormat="1" x14ac:dyDescent="0.2"/>
    <row r="61" s="151" customFormat="1" x14ac:dyDescent="0.2"/>
    <row r="62" s="151" customFormat="1" x14ac:dyDescent="0.2"/>
    <row r="63" s="151" customFormat="1" x14ac:dyDescent="0.2"/>
    <row r="64" s="151" customFormat="1" x14ac:dyDescent="0.2"/>
    <row r="65" s="151" customFormat="1" x14ac:dyDescent="0.2"/>
    <row r="66" s="151" customFormat="1" x14ac:dyDescent="0.2"/>
    <row r="67" s="151" customFormat="1" x14ac:dyDescent="0.2"/>
    <row r="68" s="151" customFormat="1" x14ac:dyDescent="0.2"/>
    <row r="69" s="151" customFormat="1" x14ac:dyDescent="0.2"/>
    <row r="70" s="151" customFormat="1" x14ac:dyDescent="0.2"/>
    <row r="71" s="151" customFormat="1" x14ac:dyDescent="0.2"/>
    <row r="72" s="151" customFormat="1" x14ac:dyDescent="0.2"/>
    <row r="73" s="151" customFormat="1" x14ac:dyDescent="0.2"/>
    <row r="74" s="151" customFormat="1" x14ac:dyDescent="0.2"/>
    <row r="75" s="151" customFormat="1" x14ac:dyDescent="0.2"/>
    <row r="76" s="151" customFormat="1" x14ac:dyDescent="0.2"/>
    <row r="77" s="151" customFormat="1" x14ac:dyDescent="0.2"/>
    <row r="78" s="151" customFormat="1" x14ac:dyDescent="0.2"/>
  </sheetData>
  <mergeCells count="21">
    <mergeCell ref="B2:AB2"/>
    <mergeCell ref="Q6:AB6"/>
    <mergeCell ref="D6:O6"/>
    <mergeCell ref="B4:AB4"/>
    <mergeCell ref="B3:AB3"/>
    <mergeCell ref="B43:AB43"/>
    <mergeCell ref="T7:V7"/>
    <mergeCell ref="W7:Y7"/>
    <mergeCell ref="Z7:AB7"/>
    <mergeCell ref="B38:O38"/>
    <mergeCell ref="Q28:AB28"/>
    <mergeCell ref="Q7:S7"/>
    <mergeCell ref="Q33:AB33"/>
    <mergeCell ref="G7:I7"/>
    <mergeCell ref="B33:O33"/>
    <mergeCell ref="B8:C8"/>
    <mergeCell ref="Q38:AB38"/>
    <mergeCell ref="M7:O7"/>
    <mergeCell ref="B28:O28"/>
    <mergeCell ref="J7:L7"/>
    <mergeCell ref="D7:F7"/>
  </mergeCells>
  <phoneticPr fontId="0" type="noConversion"/>
  <printOptions horizontalCentered="1" verticalCentered="1"/>
  <pageMargins left="0.25" right="0.25" top="0.25" bottom="0.25" header="0" footer="0"/>
  <pageSetup scale="66" orientation="landscape" r:id="rId1"/>
  <headerFooter alignWithMargins="0"/>
  <rowBreaks count="1" manualBreakCount="1">
    <brk id="46" max="16383" man="1"/>
  </rowBreaks>
  <colBreaks count="1" manualBreakCount="1">
    <brk id="30"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2">
    <pageSetUpPr fitToPage="1"/>
  </sheetPr>
  <dimension ref="A1:AP94"/>
  <sheetViews>
    <sheetView showGridLines="0" zoomScale="85" workbookViewId="0"/>
  </sheetViews>
  <sheetFormatPr defaultRowHeight="12.75" x14ac:dyDescent="0.2"/>
  <cols>
    <col min="1" max="1" width="2.7109375" customWidth="1"/>
    <col min="2" max="2" width="6.7109375" customWidth="1"/>
    <col min="3" max="3" width="6.140625" style="23" customWidth="1"/>
    <col min="4" max="15" width="7.42578125" customWidth="1"/>
    <col min="16" max="16" width="1.42578125" customWidth="1"/>
    <col min="17" max="28" width="7.42578125" customWidth="1"/>
    <col min="29" max="29" width="3.5703125" customWidth="1"/>
    <col min="30" max="42" width="9.140625" style="151" customWidth="1"/>
  </cols>
  <sheetData>
    <row r="1" spans="1:29" ht="30" x14ac:dyDescent="0.2">
      <c r="A1" s="62"/>
      <c r="B1" s="365" t="s">
        <v>120</v>
      </c>
      <c r="Y1" s="3"/>
      <c r="AB1" s="386"/>
    </row>
    <row r="2" spans="1:29" ht="15" customHeight="1" x14ac:dyDescent="0.2">
      <c r="A2" s="8"/>
      <c r="B2" s="8" t="s">
        <v>131</v>
      </c>
    </row>
    <row r="3" spans="1:29" ht="17.100000000000001" customHeight="1" x14ac:dyDescent="0.2">
      <c r="A3" s="8"/>
      <c r="B3" s="8" t="s">
        <v>132</v>
      </c>
      <c r="R3" s="552" t="s">
        <v>210</v>
      </c>
      <c r="S3" s="552"/>
      <c r="T3" s="552"/>
      <c r="U3" s="552"/>
      <c r="V3" s="552"/>
      <c r="W3" s="552"/>
      <c r="X3" s="552"/>
      <c r="Y3" s="552"/>
      <c r="Z3" s="552"/>
      <c r="AA3" s="552"/>
      <c r="AB3" s="552"/>
    </row>
    <row r="4" spans="1:29" ht="19.5" customHeight="1" x14ac:dyDescent="0.2">
      <c r="B4" s="142" t="s">
        <v>133</v>
      </c>
      <c r="C4" s="3"/>
      <c r="D4" s="3"/>
      <c r="E4" s="3"/>
      <c r="F4" s="3"/>
      <c r="G4" s="3"/>
      <c r="H4" s="143"/>
      <c r="I4" s="143"/>
      <c r="J4" s="143"/>
      <c r="K4" s="143"/>
      <c r="L4" s="143"/>
      <c r="M4" s="143"/>
      <c r="N4" s="143"/>
      <c r="O4" s="143"/>
      <c r="P4" s="143"/>
      <c r="Q4" s="143"/>
      <c r="R4" s="143"/>
      <c r="S4" s="143"/>
      <c r="T4" s="143"/>
    </row>
    <row r="5" spans="1:29" ht="12.75" customHeight="1" x14ac:dyDescent="0.2"/>
    <row r="6" spans="1:29" ht="15.75" x14ac:dyDescent="0.25">
      <c r="D6" s="553" t="s">
        <v>42</v>
      </c>
      <c r="E6" s="553"/>
      <c r="F6" s="553"/>
      <c r="G6" s="553"/>
      <c r="H6" s="553"/>
      <c r="I6" s="553"/>
      <c r="J6" s="553"/>
      <c r="K6" s="553"/>
      <c r="L6" s="553"/>
      <c r="M6" s="553"/>
      <c r="N6" s="553"/>
      <c r="O6" s="553"/>
      <c r="Q6" s="546" t="s">
        <v>69</v>
      </c>
      <c r="R6" s="546"/>
      <c r="S6" s="546"/>
      <c r="T6" s="546"/>
      <c r="U6" s="546"/>
      <c r="V6" s="546"/>
      <c r="W6" s="546"/>
      <c r="X6" s="546"/>
      <c r="Y6" s="546"/>
      <c r="Z6" s="546"/>
      <c r="AA6" s="546"/>
      <c r="AB6" s="546"/>
    </row>
    <row r="7" spans="1:29" ht="15.75" x14ac:dyDescent="0.25">
      <c r="D7" s="543" t="s">
        <v>11</v>
      </c>
      <c r="E7" s="543"/>
      <c r="F7" s="543"/>
      <c r="G7" s="543" t="s">
        <v>13</v>
      </c>
      <c r="H7" s="543"/>
      <c r="I7" s="543"/>
      <c r="J7" s="543" t="s">
        <v>14</v>
      </c>
      <c r="K7" s="543"/>
      <c r="L7" s="543"/>
      <c r="M7" s="543" t="s">
        <v>12</v>
      </c>
      <c r="N7" s="543"/>
      <c r="O7" s="543"/>
      <c r="Q7" s="543" t="s">
        <v>11</v>
      </c>
      <c r="R7" s="543"/>
      <c r="S7" s="543"/>
      <c r="T7" s="543" t="s">
        <v>13</v>
      </c>
      <c r="U7" s="543"/>
      <c r="V7" s="543"/>
      <c r="W7" s="543" t="s">
        <v>14</v>
      </c>
      <c r="X7" s="543"/>
      <c r="Y7" s="543"/>
      <c r="Z7" s="543" t="s">
        <v>12</v>
      </c>
      <c r="AA7" s="543"/>
      <c r="AB7" s="543"/>
    </row>
    <row r="8" spans="1:29" ht="27" customHeight="1" x14ac:dyDescent="0.25">
      <c r="A8" s="42"/>
      <c r="B8" s="554"/>
      <c r="C8" s="554"/>
      <c r="D8" s="250" t="s">
        <v>25</v>
      </c>
      <c r="E8" s="251" t="s">
        <v>15</v>
      </c>
      <c r="F8" s="252" t="s">
        <v>26</v>
      </c>
      <c r="G8" s="250" t="s">
        <v>25</v>
      </c>
      <c r="H8" s="251" t="s">
        <v>15</v>
      </c>
      <c r="I8" s="252" t="s">
        <v>26</v>
      </c>
      <c r="J8" s="250" t="s">
        <v>25</v>
      </c>
      <c r="K8" s="251" t="s">
        <v>15</v>
      </c>
      <c r="L8" s="252" t="s">
        <v>26</v>
      </c>
      <c r="M8" s="250" t="s">
        <v>25</v>
      </c>
      <c r="N8" s="251" t="s">
        <v>15</v>
      </c>
      <c r="O8" s="252" t="s">
        <v>26</v>
      </c>
      <c r="P8" s="45"/>
      <c r="Q8" s="250" t="s">
        <v>25</v>
      </c>
      <c r="R8" s="251" t="s">
        <v>15</v>
      </c>
      <c r="S8" s="252" t="s">
        <v>26</v>
      </c>
      <c r="T8" s="250" t="s">
        <v>25</v>
      </c>
      <c r="U8" s="251" t="s">
        <v>15</v>
      </c>
      <c r="V8" s="252" t="s">
        <v>26</v>
      </c>
      <c r="W8" s="250" t="s">
        <v>25</v>
      </c>
      <c r="X8" s="251" t="s">
        <v>15</v>
      </c>
      <c r="Y8" s="252" t="s">
        <v>26</v>
      </c>
      <c r="Z8" s="250" t="s">
        <v>25</v>
      </c>
      <c r="AA8" s="251" t="s">
        <v>15</v>
      </c>
      <c r="AB8" s="252" t="s">
        <v>26</v>
      </c>
    </row>
    <row r="9" spans="1:29" ht="6" customHeight="1" x14ac:dyDescent="0.2">
      <c r="A9" s="76"/>
      <c r="B9" s="78"/>
      <c r="C9" s="78"/>
      <c r="D9" s="77"/>
      <c r="E9" s="77"/>
      <c r="F9" s="77"/>
      <c r="G9" s="77"/>
      <c r="H9" s="77"/>
      <c r="I9" s="77"/>
      <c r="J9" s="77"/>
      <c r="K9" s="77"/>
      <c r="L9" s="77"/>
      <c r="M9" s="77"/>
      <c r="N9" s="77"/>
      <c r="O9" s="77"/>
      <c r="P9" s="79"/>
      <c r="Q9" s="77"/>
      <c r="R9" s="77"/>
      <c r="S9" s="77"/>
      <c r="T9" s="77"/>
      <c r="U9" s="77"/>
      <c r="V9" s="77"/>
      <c r="W9" s="77"/>
      <c r="X9" s="77"/>
      <c r="Y9" s="77"/>
      <c r="Z9" s="77"/>
      <c r="AA9" s="77"/>
      <c r="AB9" s="77"/>
      <c r="AC9" s="1"/>
    </row>
    <row r="10" spans="1:29" ht="18" customHeight="1" x14ac:dyDescent="0.25">
      <c r="A10" s="76"/>
      <c r="B10" s="545" t="s">
        <v>22</v>
      </c>
      <c r="C10" s="545"/>
      <c r="D10" s="545"/>
      <c r="E10" s="545"/>
      <c r="F10" s="545"/>
      <c r="G10" s="545"/>
      <c r="H10" s="545"/>
      <c r="I10" s="545"/>
      <c r="J10" s="545"/>
      <c r="K10" s="545"/>
      <c r="L10" s="545"/>
      <c r="M10" s="545"/>
      <c r="N10" s="545"/>
      <c r="O10" s="545"/>
      <c r="P10" s="249"/>
      <c r="Q10" s="542"/>
      <c r="R10" s="542"/>
      <c r="S10" s="542"/>
      <c r="T10" s="542"/>
      <c r="U10" s="542"/>
      <c r="V10" s="542"/>
      <c r="W10" s="542"/>
      <c r="X10" s="542"/>
      <c r="Y10" s="542"/>
      <c r="Z10" s="542"/>
      <c r="AA10" s="542"/>
      <c r="AB10" s="542"/>
      <c r="AC10" s="1"/>
    </row>
    <row r="11" spans="1:29" ht="18" customHeight="1" x14ac:dyDescent="0.25">
      <c r="A11" s="43"/>
      <c r="B11" s="560" t="s">
        <v>43</v>
      </c>
      <c r="C11" s="560"/>
      <c r="D11" s="260">
        <v>57.407407407407405</v>
      </c>
      <c r="E11" s="261">
        <v>43.435534591194966</v>
      </c>
      <c r="F11" s="262">
        <v>43.84899208063355</v>
      </c>
      <c r="G11" s="260">
        <v>7.0370370370370372</v>
      </c>
      <c r="H11" s="261">
        <v>5.2279874213836477</v>
      </c>
      <c r="I11" s="262">
        <v>15.103041756659467</v>
      </c>
      <c r="J11" s="260">
        <v>0</v>
      </c>
      <c r="K11" s="261">
        <v>0</v>
      </c>
      <c r="L11" s="262">
        <v>1.8741000719942404</v>
      </c>
      <c r="M11" s="260">
        <v>64.444444444444443</v>
      </c>
      <c r="N11" s="261">
        <v>48.663522012578618</v>
      </c>
      <c r="O11" s="262">
        <v>60.830633549316055</v>
      </c>
      <c r="P11" s="3"/>
      <c r="Q11" s="260">
        <v>60.059960026713945</v>
      </c>
      <c r="R11" s="261"/>
      <c r="S11" s="262">
        <v>-11.805967166863597</v>
      </c>
      <c r="T11" s="260">
        <v>102.17391304123214</v>
      </c>
      <c r="U11" s="261"/>
      <c r="V11" s="262">
        <v>-12.67588079907806</v>
      </c>
      <c r="W11" s="260">
        <v>0</v>
      </c>
      <c r="X11" s="261"/>
      <c r="Y11" s="262">
        <v>2.9332620098680655</v>
      </c>
      <c r="Z11" s="260">
        <v>10.828025477798775</v>
      </c>
      <c r="AA11" s="261">
        <v>-24.142156862713861</v>
      </c>
      <c r="AB11" s="262">
        <v>-11.628148746427119</v>
      </c>
    </row>
    <row r="12" spans="1:29" ht="18" customHeight="1" x14ac:dyDescent="0.25">
      <c r="A12" s="43"/>
      <c r="B12" s="556" t="s">
        <v>46</v>
      </c>
      <c r="C12" s="556"/>
      <c r="D12" s="256">
        <v>75</v>
      </c>
      <c r="E12" s="63">
        <v>59.276729559748425</v>
      </c>
      <c r="F12" s="257">
        <v>57.577393808495323</v>
      </c>
      <c r="G12" s="256">
        <v>13.518518518518519</v>
      </c>
      <c r="H12" s="63">
        <v>5.699685534591195</v>
      </c>
      <c r="I12" s="257">
        <v>17.16612670986321</v>
      </c>
      <c r="J12" s="256">
        <v>0</v>
      </c>
      <c r="K12" s="63">
        <v>0</v>
      </c>
      <c r="L12" s="257">
        <v>2.0090892728581715</v>
      </c>
      <c r="M12" s="256">
        <v>88.518518518518519</v>
      </c>
      <c r="N12" s="63">
        <v>65.015723270440247</v>
      </c>
      <c r="O12" s="257">
        <v>76.757109431245496</v>
      </c>
      <c r="P12" s="3"/>
      <c r="Q12" s="256">
        <v>60.385794583494203</v>
      </c>
      <c r="R12" s="63"/>
      <c r="S12" s="257">
        <v>-1.4624371499605242</v>
      </c>
      <c r="T12" s="256">
        <v>148.13596491388051</v>
      </c>
      <c r="U12" s="63"/>
      <c r="V12" s="257">
        <v>0.19363160157973433</v>
      </c>
      <c r="W12" s="256">
        <v>0</v>
      </c>
      <c r="X12" s="63"/>
      <c r="Y12" s="257">
        <v>13.057181889077773</v>
      </c>
      <c r="Z12" s="256">
        <v>7.4157303370883074</v>
      </c>
      <c r="AA12" s="63">
        <v>-9.0209020901537738</v>
      </c>
      <c r="AB12" s="257">
        <v>-0.75304066273333781</v>
      </c>
    </row>
    <row r="13" spans="1:29" ht="18" customHeight="1" x14ac:dyDescent="0.25">
      <c r="A13" s="43"/>
      <c r="B13" s="556" t="s">
        <v>47</v>
      </c>
      <c r="C13" s="556"/>
      <c r="D13" s="256">
        <v>78.148148148148152</v>
      </c>
      <c r="E13" s="63">
        <v>67.885220125786162</v>
      </c>
      <c r="F13" s="257">
        <v>64.563084953203742</v>
      </c>
      <c r="G13" s="256">
        <v>10.185185185185185</v>
      </c>
      <c r="H13" s="63">
        <v>7.9795597484276728</v>
      </c>
      <c r="I13" s="257">
        <v>18.428275737940965</v>
      </c>
      <c r="J13" s="256">
        <v>0</v>
      </c>
      <c r="K13" s="63">
        <v>0</v>
      </c>
      <c r="L13" s="257">
        <v>1.8920986321094313</v>
      </c>
      <c r="M13" s="256">
        <v>88.333333333333329</v>
      </c>
      <c r="N13" s="63">
        <v>75.904088050314471</v>
      </c>
      <c r="O13" s="257">
        <v>84.887958963282941</v>
      </c>
      <c r="P13" s="126"/>
      <c r="Q13" s="256">
        <v>56.483253588481183</v>
      </c>
      <c r="R13" s="63"/>
      <c r="S13" s="257">
        <v>2.8000945027272093</v>
      </c>
      <c r="T13" s="256">
        <v>64.152759948093703</v>
      </c>
      <c r="U13" s="63"/>
      <c r="V13" s="257">
        <v>10.818975629916052</v>
      </c>
      <c r="W13" s="256">
        <v>0</v>
      </c>
      <c r="X13" s="63"/>
      <c r="Y13" s="257">
        <v>6.270812061136585</v>
      </c>
      <c r="Z13" s="256">
        <v>-3.6752827140510371</v>
      </c>
      <c r="AA13" s="63">
        <v>-4.4059405940949938</v>
      </c>
      <c r="AB13" s="257">
        <v>4.5211501886262582</v>
      </c>
    </row>
    <row r="14" spans="1:29" ht="18" customHeight="1" x14ac:dyDescent="0.25">
      <c r="A14" s="43"/>
      <c r="B14" s="556" t="s">
        <v>48</v>
      </c>
      <c r="C14" s="556"/>
      <c r="D14" s="256">
        <v>85.629629629629633</v>
      </c>
      <c r="E14" s="63">
        <v>66.415094339622641</v>
      </c>
      <c r="F14" s="257">
        <v>64.4240460763139</v>
      </c>
      <c r="G14" s="256">
        <v>8</v>
      </c>
      <c r="H14" s="63">
        <v>13.89937106918239</v>
      </c>
      <c r="I14" s="257">
        <v>17.838372930165587</v>
      </c>
      <c r="J14" s="256">
        <v>0</v>
      </c>
      <c r="K14" s="63">
        <v>0</v>
      </c>
      <c r="L14" s="257">
        <v>1.6900647948164147</v>
      </c>
      <c r="M14" s="256">
        <v>93.629629629629633</v>
      </c>
      <c r="N14" s="63">
        <v>80.283018867924525</v>
      </c>
      <c r="O14" s="257">
        <v>83.954283657307414</v>
      </c>
      <c r="P14" s="3"/>
      <c r="Q14" s="256">
        <v>83.711551606115322</v>
      </c>
      <c r="R14" s="63"/>
      <c r="S14" s="257">
        <v>1.4322650450591319</v>
      </c>
      <c r="T14" s="256">
        <v>-8.8566243197546157</v>
      </c>
      <c r="U14" s="63"/>
      <c r="V14" s="257">
        <v>2.9490159256592841</v>
      </c>
      <c r="W14" s="256">
        <v>0</v>
      </c>
      <c r="X14" s="63"/>
      <c r="Y14" s="257">
        <v>-7.4949672808677512</v>
      </c>
      <c r="Z14" s="256">
        <v>0.15847860536843136</v>
      </c>
      <c r="AA14" s="63">
        <v>-1.3142636258679539</v>
      </c>
      <c r="AB14" s="257">
        <v>1.5550597168936411</v>
      </c>
    </row>
    <row r="15" spans="1:29" ht="18" customHeight="1" x14ac:dyDescent="0.25">
      <c r="A15" s="43"/>
      <c r="B15" s="556" t="s">
        <v>49</v>
      </c>
      <c r="C15" s="556"/>
      <c r="D15" s="256">
        <v>84</v>
      </c>
      <c r="E15" s="63">
        <v>61.635220125786162</v>
      </c>
      <c r="F15" s="257">
        <v>59.922606191504677</v>
      </c>
      <c r="G15" s="256">
        <v>7.4074074074074074</v>
      </c>
      <c r="H15" s="63">
        <v>16.289308176100629</v>
      </c>
      <c r="I15" s="257">
        <v>18.37832973362131</v>
      </c>
      <c r="J15" s="256">
        <v>0</v>
      </c>
      <c r="K15" s="63">
        <v>0</v>
      </c>
      <c r="L15" s="257">
        <v>1.6648668106551476</v>
      </c>
      <c r="M15" s="256">
        <v>91.407407407407405</v>
      </c>
      <c r="N15" s="63">
        <v>77.95597484276729</v>
      </c>
      <c r="O15" s="257">
        <v>79.965802735781139</v>
      </c>
      <c r="P15" s="126"/>
      <c r="Q15" s="256">
        <v>83.795747647197715</v>
      </c>
      <c r="R15" s="63"/>
      <c r="S15" s="257">
        <v>-3.5581978014239</v>
      </c>
      <c r="T15" s="256">
        <v>-4.0247678022750621</v>
      </c>
      <c r="U15" s="63"/>
      <c r="V15" s="257">
        <v>-4.3599043967956164E-2</v>
      </c>
      <c r="W15" s="256">
        <v>0</v>
      </c>
      <c r="X15" s="63"/>
      <c r="Y15" s="257">
        <v>-7.6983518731543565</v>
      </c>
      <c r="Z15" s="256">
        <v>4.0472175378856399</v>
      </c>
      <c r="AA15" s="63">
        <v>-3.4281262174323026</v>
      </c>
      <c r="AB15" s="257">
        <v>-2.8685264545479305</v>
      </c>
    </row>
    <row r="16" spans="1:29" ht="18" customHeight="1" x14ac:dyDescent="0.25">
      <c r="A16" s="43"/>
      <c r="B16" s="561" t="s">
        <v>73</v>
      </c>
      <c r="C16" s="561"/>
      <c r="D16" s="263">
        <v>76.83501683501683</v>
      </c>
      <c r="E16" s="264">
        <v>60.120068610634647</v>
      </c>
      <c r="F16" s="265">
        <v>58.440506577655604</v>
      </c>
      <c r="G16" s="263">
        <v>9.0909090909090917</v>
      </c>
      <c r="H16" s="264">
        <v>10.29874213836478</v>
      </c>
      <c r="I16" s="265">
        <v>17.448785915308594</v>
      </c>
      <c r="J16" s="263">
        <v>0</v>
      </c>
      <c r="K16" s="264">
        <v>0</v>
      </c>
      <c r="L16" s="265">
        <v>1.8125368152365993</v>
      </c>
      <c r="M16" s="263">
        <v>85.925925925925924</v>
      </c>
      <c r="N16" s="264">
        <v>70.433104631217844</v>
      </c>
      <c r="O16" s="265">
        <v>77.704692715491845</v>
      </c>
      <c r="P16" s="3"/>
      <c r="Q16" s="263"/>
      <c r="R16" s="264"/>
      <c r="S16" s="265">
        <v>-2.2353177684985224</v>
      </c>
      <c r="T16" s="263"/>
      <c r="U16" s="264"/>
      <c r="V16" s="265">
        <v>0.4742345832749183</v>
      </c>
      <c r="W16" s="263"/>
      <c r="X16" s="264"/>
      <c r="Y16" s="265">
        <v>0.58264663023185159</v>
      </c>
      <c r="Z16" s="346">
        <v>2.5365103766231134</v>
      </c>
      <c r="AA16" s="144">
        <v>-7.4224589320286585</v>
      </c>
      <c r="AB16" s="347">
        <v>-1.5723682339948957</v>
      </c>
    </row>
    <row r="17" spans="1:29" ht="6" customHeight="1" x14ac:dyDescent="0.25">
      <c r="A17" s="43"/>
      <c r="B17" s="348"/>
      <c r="C17" s="348"/>
      <c r="D17" s="63"/>
      <c r="E17" s="63"/>
      <c r="F17" s="63"/>
      <c r="G17" s="63"/>
      <c r="H17" s="63"/>
      <c r="I17" s="63"/>
      <c r="J17" s="63"/>
      <c r="K17" s="63"/>
      <c r="L17" s="63"/>
      <c r="M17" s="63"/>
      <c r="N17" s="63"/>
      <c r="O17" s="63"/>
      <c r="P17" s="3"/>
      <c r="Q17" s="63"/>
      <c r="R17" s="63"/>
      <c r="S17" s="63"/>
      <c r="T17" s="63"/>
      <c r="U17" s="63"/>
      <c r="V17" s="63"/>
      <c r="W17" s="63"/>
      <c r="X17" s="63"/>
      <c r="Y17" s="63"/>
      <c r="Z17" s="349"/>
      <c r="AA17" s="349"/>
      <c r="AB17" s="349"/>
    </row>
    <row r="18" spans="1:29" ht="18" customHeight="1" x14ac:dyDescent="0.25">
      <c r="A18" s="43"/>
      <c r="B18" s="555" t="s">
        <v>50</v>
      </c>
      <c r="C18" s="555"/>
      <c r="D18" s="288">
        <v>70.370370370370367</v>
      </c>
      <c r="E18" s="289">
        <v>66.76100628930817</v>
      </c>
      <c r="F18" s="290">
        <v>59.469042476601871</v>
      </c>
      <c r="G18" s="288">
        <v>14.814814814814815</v>
      </c>
      <c r="H18" s="289">
        <v>17.70440251572327</v>
      </c>
      <c r="I18" s="290">
        <v>20.10079193664507</v>
      </c>
      <c r="J18" s="288">
        <v>0</v>
      </c>
      <c r="K18" s="289">
        <v>0</v>
      </c>
      <c r="L18" s="290">
        <v>1.9132469402447805</v>
      </c>
      <c r="M18" s="288">
        <v>85.18518518518519</v>
      </c>
      <c r="N18" s="289">
        <v>84.433962264150949</v>
      </c>
      <c r="O18" s="290">
        <v>81.479481641468681</v>
      </c>
      <c r="P18" s="126"/>
      <c r="Q18" s="288"/>
      <c r="R18" s="289"/>
      <c r="S18" s="290">
        <v>-6.6847086364515178</v>
      </c>
      <c r="T18" s="288"/>
      <c r="U18" s="289"/>
      <c r="V18" s="290">
        <v>-13.687542598059876</v>
      </c>
      <c r="W18" s="288"/>
      <c r="X18" s="289"/>
      <c r="Y18" s="290">
        <v>9.0022234705789135</v>
      </c>
      <c r="Z18" s="288">
        <v>-6.6937119675494241</v>
      </c>
      <c r="AA18" s="289">
        <v>-6.1598951506795148</v>
      </c>
      <c r="AB18" s="290">
        <v>-8.2131948124101655</v>
      </c>
    </row>
    <row r="19" spans="1:29" ht="18" customHeight="1" x14ac:dyDescent="0.25">
      <c r="A19" s="43"/>
      <c r="B19" s="558" t="s">
        <v>51</v>
      </c>
      <c r="C19" s="558"/>
      <c r="D19" s="174">
        <v>79.259259259259252</v>
      </c>
      <c r="E19" s="64">
        <v>64.976415094339629</v>
      </c>
      <c r="F19" s="175">
        <v>61.861051115910726</v>
      </c>
      <c r="G19" s="174">
        <v>15.185185185185185</v>
      </c>
      <c r="H19" s="64">
        <v>14.426100628930818</v>
      </c>
      <c r="I19" s="175">
        <v>17.386609071274297</v>
      </c>
      <c r="J19" s="174">
        <v>0</v>
      </c>
      <c r="K19" s="64">
        <v>0</v>
      </c>
      <c r="L19" s="175">
        <v>1.9123470122390209</v>
      </c>
      <c r="M19" s="174">
        <v>94.444444444444443</v>
      </c>
      <c r="N19" s="64">
        <v>79.363207547169807</v>
      </c>
      <c r="O19" s="175">
        <v>81.157757379409645</v>
      </c>
      <c r="P19" s="3"/>
      <c r="Q19" s="174"/>
      <c r="R19" s="64"/>
      <c r="S19" s="175">
        <v>-7.0235885283606816</v>
      </c>
      <c r="T19" s="174"/>
      <c r="U19" s="64"/>
      <c r="V19" s="175">
        <v>-21.492846089467587</v>
      </c>
      <c r="W19" s="174"/>
      <c r="X19" s="64"/>
      <c r="Y19" s="175">
        <v>17.033367299836595</v>
      </c>
      <c r="Z19" s="174">
        <v>0.39370078737390724</v>
      </c>
      <c r="AA19" s="64">
        <v>-14.593908629453763</v>
      </c>
      <c r="AB19" s="175">
        <v>-10.138910251929941</v>
      </c>
    </row>
    <row r="20" spans="1:29" ht="18" customHeight="1" x14ac:dyDescent="0.25">
      <c r="A20" s="43"/>
      <c r="B20" s="559" t="s">
        <v>74</v>
      </c>
      <c r="C20" s="559"/>
      <c r="D20" s="176">
        <v>74.320987654320987</v>
      </c>
      <c r="E20" s="177">
        <v>65.967854647099927</v>
      </c>
      <c r="F20" s="178">
        <v>60.532157427405807</v>
      </c>
      <c r="G20" s="176">
        <v>14.979423868312757</v>
      </c>
      <c r="H20" s="177">
        <v>16.247379454926623</v>
      </c>
      <c r="I20" s="178">
        <v>18.894488440924725</v>
      </c>
      <c r="J20" s="176">
        <v>0</v>
      </c>
      <c r="K20" s="177">
        <v>0</v>
      </c>
      <c r="L20" s="178">
        <v>1.9128469722422206</v>
      </c>
      <c r="M20" s="176">
        <v>89.300411522633752</v>
      </c>
      <c r="N20" s="177">
        <v>82.180293501048212</v>
      </c>
      <c r="O20" s="178">
        <v>81.336493080553552</v>
      </c>
      <c r="P20" s="126"/>
      <c r="Q20" s="176"/>
      <c r="R20" s="177"/>
      <c r="S20" s="178">
        <v>-7.0618291278327696</v>
      </c>
      <c r="T20" s="176"/>
      <c r="U20" s="177"/>
      <c r="V20" s="178">
        <v>-16.828359296534089</v>
      </c>
      <c r="W20" s="176"/>
      <c r="X20" s="177"/>
      <c r="Y20" s="178">
        <v>12.877127198076224</v>
      </c>
      <c r="Z20" s="176">
        <v>-3.6519036519190524</v>
      </c>
      <c r="AA20" s="177">
        <v>-10.136829285752478</v>
      </c>
      <c r="AB20" s="178">
        <v>-9.164394628734291</v>
      </c>
    </row>
    <row r="21" spans="1:29" ht="6" customHeight="1" x14ac:dyDescent="0.25">
      <c r="A21" s="43"/>
      <c r="B21" s="348"/>
      <c r="C21" s="348"/>
      <c r="D21" s="63"/>
      <c r="E21" s="63"/>
      <c r="F21" s="63"/>
      <c r="G21" s="63"/>
      <c r="H21" s="63"/>
      <c r="I21" s="63"/>
      <c r="J21" s="63"/>
      <c r="K21" s="63"/>
      <c r="L21" s="63"/>
      <c r="M21" s="63"/>
      <c r="N21" s="63"/>
      <c r="O21" s="63"/>
      <c r="P21" s="3"/>
      <c r="Q21" s="63"/>
      <c r="R21" s="63"/>
      <c r="S21" s="63"/>
      <c r="T21" s="63"/>
      <c r="U21" s="63"/>
      <c r="V21" s="63"/>
      <c r="W21" s="63"/>
      <c r="X21" s="63"/>
      <c r="Y21" s="63"/>
      <c r="Z21" s="63"/>
      <c r="AA21" s="63"/>
      <c r="AB21" s="63"/>
    </row>
    <row r="22" spans="1:29" ht="18" customHeight="1" x14ac:dyDescent="0.25">
      <c r="A22" s="43"/>
      <c r="B22" s="557" t="s">
        <v>12</v>
      </c>
      <c r="C22" s="557"/>
      <c r="D22" s="285">
        <v>76.105137395459977</v>
      </c>
      <c r="E22" s="286">
        <v>61.693166783804351</v>
      </c>
      <c r="F22" s="287">
        <v>60.156773393221364</v>
      </c>
      <c r="G22" s="285">
        <v>10.80047789725209</v>
      </c>
      <c r="H22" s="286">
        <v>12.140267989983434</v>
      </c>
      <c r="I22" s="287">
        <v>17.006517126208273</v>
      </c>
      <c r="J22" s="285">
        <v>0</v>
      </c>
      <c r="K22" s="286">
        <v>0</v>
      </c>
      <c r="L22" s="287">
        <v>1.5955055510782692</v>
      </c>
      <c r="M22" s="285">
        <v>86.905615292712071</v>
      </c>
      <c r="N22" s="286">
        <v>73.833434773787786</v>
      </c>
      <c r="O22" s="287">
        <v>78.758796070507913</v>
      </c>
      <c r="P22" s="126"/>
      <c r="Q22" s="285">
        <v>8.2964977897937455</v>
      </c>
      <c r="R22" s="286"/>
      <c r="S22" s="287">
        <v>-3.2733627835858221</v>
      </c>
      <c r="T22" s="285">
        <v>-32.436472346628697</v>
      </c>
      <c r="U22" s="286"/>
      <c r="V22" s="287">
        <v>-5.5732900213089724</v>
      </c>
      <c r="W22" s="285">
        <v>0</v>
      </c>
      <c r="X22" s="286"/>
      <c r="Y22" s="287">
        <v>7.9683033228564888</v>
      </c>
      <c r="Z22" s="285">
        <v>0.74792243766085065</v>
      </c>
      <c r="AA22" s="286">
        <v>-7.8204154002312825</v>
      </c>
      <c r="AB22" s="287">
        <v>-3.5771059804799674</v>
      </c>
    </row>
    <row r="23" spans="1:29" ht="15" customHeight="1" x14ac:dyDescent="0.2">
      <c r="B23" s="31"/>
      <c r="C23"/>
      <c r="D23" s="41"/>
      <c r="E23" s="41"/>
      <c r="F23" s="41"/>
      <c r="G23" s="41"/>
      <c r="H23" s="41"/>
      <c r="I23" s="41"/>
      <c r="J23" s="41"/>
      <c r="K23" s="41"/>
      <c r="L23" s="41"/>
      <c r="M23" s="41"/>
      <c r="N23" s="41"/>
      <c r="O23" s="41"/>
      <c r="P23" s="3"/>
      <c r="Q23" s="3"/>
      <c r="R23" s="3"/>
      <c r="S23" s="3"/>
      <c r="T23" s="3"/>
      <c r="U23" s="3"/>
      <c r="V23" s="3"/>
      <c r="W23" s="3"/>
      <c r="X23" s="3"/>
      <c r="Y23" s="3"/>
      <c r="Z23" s="3"/>
      <c r="AA23" s="3"/>
      <c r="AB23" s="3"/>
    </row>
    <row r="24" spans="1:29" ht="18" customHeight="1" x14ac:dyDescent="0.25">
      <c r="A24" s="76"/>
      <c r="B24" s="549" t="s">
        <v>9</v>
      </c>
      <c r="C24" s="549"/>
      <c r="D24" s="549"/>
      <c r="E24" s="549"/>
      <c r="F24" s="549"/>
      <c r="G24" s="549"/>
      <c r="H24" s="549"/>
      <c r="I24" s="549"/>
      <c r="J24" s="549"/>
      <c r="K24" s="549"/>
      <c r="L24" s="549"/>
      <c r="M24" s="549"/>
      <c r="N24" s="549"/>
      <c r="O24" s="549"/>
      <c r="P24" s="249"/>
      <c r="Q24" s="548"/>
      <c r="R24" s="548"/>
      <c r="S24" s="548"/>
      <c r="T24" s="548"/>
      <c r="U24" s="548"/>
      <c r="V24" s="548"/>
      <c r="W24" s="548"/>
      <c r="X24" s="548"/>
      <c r="Y24" s="548"/>
      <c r="Z24" s="548"/>
      <c r="AA24" s="548"/>
      <c r="AB24" s="548"/>
      <c r="AC24" s="1"/>
    </row>
    <row r="25" spans="1:29" ht="18" customHeight="1" x14ac:dyDescent="0.25">
      <c r="A25" s="43"/>
      <c r="B25" s="560" t="s">
        <v>43</v>
      </c>
      <c r="C25" s="560"/>
      <c r="D25" s="277">
        <v>226.98388416268389</v>
      </c>
      <c r="E25" s="278">
        <v>162.506322627233</v>
      </c>
      <c r="F25" s="279">
        <v>185.21669180193078</v>
      </c>
      <c r="G25" s="277">
        <v>265.23909923667412</v>
      </c>
      <c r="H25" s="278">
        <v>227.08744282873661</v>
      </c>
      <c r="I25" s="279">
        <v>240.6838219897619</v>
      </c>
      <c r="J25" s="277">
        <v>0</v>
      </c>
      <c r="K25" s="278">
        <v>0</v>
      </c>
      <c r="L25" s="279">
        <v>118.09739257057326</v>
      </c>
      <c r="M25" s="277">
        <v>231.1611777627173</v>
      </c>
      <c r="N25" s="278">
        <v>169.44435896552056</v>
      </c>
      <c r="O25" s="279">
        <v>196.90653703114839</v>
      </c>
      <c r="P25" s="3"/>
      <c r="Q25" s="260">
        <v>8.1087658302426497</v>
      </c>
      <c r="R25" s="261"/>
      <c r="S25" s="262">
        <v>15.760446011412622</v>
      </c>
      <c r="T25" s="260">
        <v>77.948239312823318</v>
      </c>
      <c r="U25" s="261"/>
      <c r="V25" s="262">
        <v>25.684709464021303</v>
      </c>
      <c r="W25" s="260">
        <v>0</v>
      </c>
      <c r="X25" s="261"/>
      <c r="Y25" s="262">
        <v>15.0010100948331</v>
      </c>
      <c r="Z25" s="260">
        <v>15.351084624817567</v>
      </c>
      <c r="AA25" s="261">
        <v>7.2950336191952694</v>
      </c>
      <c r="AB25" s="262">
        <v>18.334410956708865</v>
      </c>
    </row>
    <row r="26" spans="1:29" ht="18" customHeight="1" x14ac:dyDescent="0.25">
      <c r="A26" s="43"/>
      <c r="B26" s="556" t="s">
        <v>46</v>
      </c>
      <c r="C26" s="556"/>
      <c r="D26" s="269">
        <v>221.82213859354374</v>
      </c>
      <c r="E26" s="66">
        <v>156.17026937341546</v>
      </c>
      <c r="F26" s="270">
        <v>186.40446647806141</v>
      </c>
      <c r="G26" s="269">
        <v>259.96749396530686</v>
      </c>
      <c r="H26" s="66">
        <v>206.63015768951865</v>
      </c>
      <c r="I26" s="270">
        <v>236.3699665210676</v>
      </c>
      <c r="J26" s="269">
        <v>0</v>
      </c>
      <c r="K26" s="66">
        <v>0</v>
      </c>
      <c r="L26" s="270">
        <v>120.18651707939485</v>
      </c>
      <c r="M26" s="269">
        <v>227.64768449759961</v>
      </c>
      <c r="N26" s="66">
        <v>160.49947949219512</v>
      </c>
      <c r="O26" s="270">
        <v>195.8347014806165</v>
      </c>
      <c r="P26" s="3"/>
      <c r="Q26" s="256">
        <v>8.4075830785135075</v>
      </c>
      <c r="R26" s="63"/>
      <c r="S26" s="257">
        <v>17.835962099385782</v>
      </c>
      <c r="T26" s="256">
        <v>47.641369014581606</v>
      </c>
      <c r="U26" s="63"/>
      <c r="V26" s="257">
        <v>25.082103150356719</v>
      </c>
      <c r="W26" s="256">
        <v>0</v>
      </c>
      <c r="X26" s="63"/>
      <c r="Y26" s="257">
        <v>13.96326541345571</v>
      </c>
      <c r="Z26" s="256">
        <v>14.470797720416336</v>
      </c>
      <c r="AA26" s="63">
        <v>-0.85795857880662707</v>
      </c>
      <c r="AB26" s="257">
        <v>19.555524554641664</v>
      </c>
    </row>
    <row r="27" spans="1:29" ht="18" customHeight="1" x14ac:dyDescent="0.25">
      <c r="A27" s="43"/>
      <c r="B27" s="556" t="s">
        <v>47</v>
      </c>
      <c r="C27" s="556"/>
      <c r="D27" s="269">
        <v>241.04698492652781</v>
      </c>
      <c r="E27" s="66">
        <v>161.49391417185154</v>
      </c>
      <c r="F27" s="270">
        <v>187.93636496588675</v>
      </c>
      <c r="G27" s="269">
        <v>249.08923241699904</v>
      </c>
      <c r="H27" s="66">
        <v>203.0061089630527</v>
      </c>
      <c r="I27" s="270">
        <v>229.39266036050296</v>
      </c>
      <c r="J27" s="269">
        <v>0</v>
      </c>
      <c r="K27" s="66">
        <v>0</v>
      </c>
      <c r="L27" s="270">
        <v>120.3481537640491</v>
      </c>
      <c r="M27" s="269">
        <v>241.97428809628863</v>
      </c>
      <c r="N27" s="66">
        <v>165.77432930827928</v>
      </c>
      <c r="O27" s="270">
        <v>195.41962693155489</v>
      </c>
      <c r="P27" s="3"/>
      <c r="Q27" s="256">
        <v>15.794937193637264</v>
      </c>
      <c r="R27" s="63"/>
      <c r="S27" s="257">
        <v>19.433049271159781</v>
      </c>
      <c r="T27" s="256">
        <v>50.199758311806058</v>
      </c>
      <c r="U27" s="63"/>
      <c r="V27" s="257">
        <v>37.612664171205125</v>
      </c>
      <c r="W27" s="256">
        <v>0</v>
      </c>
      <c r="X27" s="63"/>
      <c r="Y27" s="257">
        <v>9.6377949050743723</v>
      </c>
      <c r="Z27" s="256">
        <v>22.100543808970706</v>
      </c>
      <c r="AA27" s="63">
        <v>9.7517395127881272</v>
      </c>
      <c r="AB27" s="257">
        <v>23.509828403140695</v>
      </c>
    </row>
    <row r="28" spans="1:29" ht="18" customHeight="1" x14ac:dyDescent="0.25">
      <c r="A28" s="43"/>
      <c r="B28" s="556" t="s">
        <v>48</v>
      </c>
      <c r="C28" s="556"/>
      <c r="D28" s="269">
        <v>227.72655879743442</v>
      </c>
      <c r="E28" s="66">
        <v>164.16142883749586</v>
      </c>
      <c r="F28" s="270">
        <v>181.0910238927417</v>
      </c>
      <c r="G28" s="269">
        <v>246.39880763862112</v>
      </c>
      <c r="H28" s="66">
        <v>204.80685799389698</v>
      </c>
      <c r="I28" s="270">
        <v>205.46438220685587</v>
      </c>
      <c r="J28" s="269">
        <v>0</v>
      </c>
      <c r="K28" s="66">
        <v>0</v>
      </c>
      <c r="L28" s="270">
        <v>116.69508507298148</v>
      </c>
      <c r="M28" s="269">
        <v>229.32197246424468</v>
      </c>
      <c r="N28" s="66">
        <v>171.26265920019341</v>
      </c>
      <c r="O28" s="270">
        <v>184.96958486767016</v>
      </c>
      <c r="P28" s="3"/>
      <c r="Q28" s="256">
        <v>8.2969677316439032</v>
      </c>
      <c r="R28" s="63"/>
      <c r="S28" s="257">
        <v>12.868390593956569</v>
      </c>
      <c r="T28" s="256">
        <v>41.309652683761954</v>
      </c>
      <c r="U28" s="63"/>
      <c r="V28" s="257">
        <v>26.590967282977992</v>
      </c>
      <c r="W28" s="256">
        <v>0</v>
      </c>
      <c r="X28" s="63"/>
      <c r="Y28" s="257">
        <v>4.7314156220696946</v>
      </c>
      <c r="Z28" s="256">
        <v>15.914465908626509</v>
      </c>
      <c r="AA28" s="63">
        <v>10.372815512420823</v>
      </c>
      <c r="AB28" s="257">
        <v>15.786065673565121</v>
      </c>
    </row>
    <row r="29" spans="1:29" ht="18" customHeight="1" x14ac:dyDescent="0.25">
      <c r="A29" s="43"/>
      <c r="B29" s="556" t="s">
        <v>49</v>
      </c>
      <c r="C29" s="556"/>
      <c r="D29" s="269">
        <v>209.15155112657092</v>
      </c>
      <c r="E29" s="66">
        <v>175.65073855610893</v>
      </c>
      <c r="F29" s="270">
        <v>178.52805230273978</v>
      </c>
      <c r="G29" s="269">
        <v>247.45083907384065</v>
      </c>
      <c r="H29" s="66">
        <v>208.77687377456525</v>
      </c>
      <c r="I29" s="270">
        <v>199.78180921360723</v>
      </c>
      <c r="J29" s="269">
        <v>0</v>
      </c>
      <c r="K29" s="66">
        <v>0</v>
      </c>
      <c r="L29" s="270">
        <v>117.91428545628162</v>
      </c>
      <c r="M29" s="269">
        <v>212.25522113850528</v>
      </c>
      <c r="N29" s="66">
        <v>182.50176207551362</v>
      </c>
      <c r="O29" s="270">
        <v>182.15078469563392</v>
      </c>
      <c r="P29" s="3"/>
      <c r="Q29" s="256">
        <v>7.3372199434274616</v>
      </c>
      <c r="R29" s="63"/>
      <c r="S29" s="257">
        <v>10.498796788325262</v>
      </c>
      <c r="T29" s="256">
        <v>15.86772693078105</v>
      </c>
      <c r="U29" s="63"/>
      <c r="V29" s="257">
        <v>21.622853958776439</v>
      </c>
      <c r="W29" s="256">
        <v>0</v>
      </c>
      <c r="X29" s="63"/>
      <c r="Y29" s="257">
        <v>4.23309065152191</v>
      </c>
      <c r="Z29" s="256">
        <v>12.565033866468879</v>
      </c>
      <c r="AA29" s="63">
        <v>13.43322120922055</v>
      </c>
      <c r="AB29" s="257">
        <v>13.067457394142254</v>
      </c>
    </row>
    <row r="30" spans="1:29" ht="18" customHeight="1" x14ac:dyDescent="0.25">
      <c r="A30" s="43"/>
      <c r="B30" s="561" t="s">
        <v>73</v>
      </c>
      <c r="C30" s="561"/>
      <c r="D30" s="280">
        <v>224.42580119785046</v>
      </c>
      <c r="E30" s="281">
        <v>164.64082593530139</v>
      </c>
      <c r="F30" s="282">
        <v>183.38340017417821</v>
      </c>
      <c r="G30" s="280">
        <v>253.46184510953162</v>
      </c>
      <c r="H30" s="281">
        <v>208.22019065178984</v>
      </c>
      <c r="I30" s="282">
        <v>219.76974326046019</v>
      </c>
      <c r="J30" s="280">
        <v>0</v>
      </c>
      <c r="K30" s="281">
        <v>0</v>
      </c>
      <c r="L30" s="282">
        <v>118.61021981704864</v>
      </c>
      <c r="M30" s="280">
        <v>227.49779643929008</v>
      </c>
      <c r="N30" s="281">
        <v>170.97959639746165</v>
      </c>
      <c r="O30" s="282">
        <v>190.03639135508357</v>
      </c>
      <c r="P30" s="3"/>
      <c r="Q30" s="263"/>
      <c r="R30" s="264"/>
      <c r="S30" s="265">
        <v>14.941466548828313</v>
      </c>
      <c r="T30" s="263"/>
      <c r="U30" s="264"/>
      <c r="V30" s="265">
        <v>26.813699280778334</v>
      </c>
      <c r="W30" s="263"/>
      <c r="X30" s="264"/>
      <c r="Y30" s="265">
        <v>8.9350283656262022</v>
      </c>
      <c r="Z30" s="263">
        <v>15.899000697232069</v>
      </c>
      <c r="AA30" s="264">
        <v>8.8667830299647026</v>
      </c>
      <c r="AB30" s="265">
        <v>17.733050859120358</v>
      </c>
    </row>
    <row r="31" spans="1:29" ht="6" customHeight="1" x14ac:dyDescent="0.25">
      <c r="A31" s="43"/>
      <c r="B31" s="348"/>
      <c r="C31" s="348"/>
      <c r="D31" s="66"/>
      <c r="E31" s="66"/>
      <c r="F31" s="66"/>
      <c r="G31" s="66"/>
      <c r="H31" s="66"/>
      <c r="I31" s="66"/>
      <c r="J31" s="66"/>
      <c r="K31" s="66"/>
      <c r="L31" s="66"/>
      <c r="M31" s="66"/>
      <c r="N31" s="66"/>
      <c r="O31" s="66"/>
      <c r="P31" s="3"/>
      <c r="Q31" s="63"/>
      <c r="R31" s="63"/>
      <c r="S31" s="63"/>
      <c r="T31" s="63"/>
      <c r="U31" s="63"/>
      <c r="V31" s="63"/>
      <c r="W31" s="63"/>
      <c r="X31" s="63"/>
      <c r="Y31" s="63"/>
      <c r="Z31" s="63"/>
      <c r="AA31" s="63"/>
      <c r="AB31" s="63"/>
    </row>
    <row r="32" spans="1:29" ht="18" customHeight="1" x14ac:dyDescent="0.25">
      <c r="A32" s="43"/>
      <c r="B32" s="555" t="s">
        <v>50</v>
      </c>
      <c r="C32" s="555"/>
      <c r="D32" s="294">
        <v>218.88614122365001</v>
      </c>
      <c r="E32" s="295">
        <v>187.86420080035515</v>
      </c>
      <c r="F32" s="296">
        <v>192.7478131267163</v>
      </c>
      <c r="G32" s="294">
        <v>276.34260047812</v>
      </c>
      <c r="H32" s="295">
        <v>232.72659920587904</v>
      </c>
      <c r="I32" s="296">
        <v>222.40276289169034</v>
      </c>
      <c r="J32" s="294">
        <v>0</v>
      </c>
      <c r="K32" s="295">
        <v>0</v>
      </c>
      <c r="L32" s="296">
        <v>122.42527349705864</v>
      </c>
      <c r="M32" s="294">
        <v>228.87856892007957</v>
      </c>
      <c r="N32" s="295">
        <v>197.34107026147632</v>
      </c>
      <c r="O32" s="296">
        <v>198.42086625185783</v>
      </c>
      <c r="P32" s="3"/>
      <c r="Q32" s="288"/>
      <c r="R32" s="289"/>
      <c r="S32" s="290">
        <v>4.8111149236813757</v>
      </c>
      <c r="T32" s="288"/>
      <c r="U32" s="289"/>
      <c r="V32" s="290">
        <v>19.905690192391063</v>
      </c>
      <c r="W32" s="288"/>
      <c r="X32" s="289"/>
      <c r="Y32" s="290">
        <v>0.59703175793009322</v>
      </c>
      <c r="Z32" s="288">
        <v>6.267797536893255</v>
      </c>
      <c r="AA32" s="289">
        <v>4.3948432083833007</v>
      </c>
      <c r="AB32" s="290">
        <v>8.3733324330977492</v>
      </c>
    </row>
    <row r="33" spans="1:29" ht="18" customHeight="1" x14ac:dyDescent="0.25">
      <c r="A33" s="43"/>
      <c r="B33" s="558" t="s">
        <v>51</v>
      </c>
      <c r="C33" s="558"/>
      <c r="D33" s="179">
        <v>219.42344352271363</v>
      </c>
      <c r="E33" s="65">
        <v>188.39717185351842</v>
      </c>
      <c r="F33" s="180">
        <v>192.23519879174512</v>
      </c>
      <c r="G33" s="179">
        <v>271.31966500200622</v>
      </c>
      <c r="H33" s="65">
        <v>249.55302119096891</v>
      </c>
      <c r="I33" s="180">
        <v>238.21092623448826</v>
      </c>
      <c r="J33" s="179">
        <v>0</v>
      </c>
      <c r="K33" s="65">
        <v>0</v>
      </c>
      <c r="L33" s="180">
        <v>121.75461064561347</v>
      </c>
      <c r="M33" s="179">
        <v>227.76754187820771</v>
      </c>
      <c r="N33" s="65">
        <v>199.60697565673678</v>
      </c>
      <c r="O33" s="180">
        <v>200.42925409493861</v>
      </c>
      <c r="P33" s="3"/>
      <c r="Q33" s="174"/>
      <c r="R33" s="64"/>
      <c r="S33" s="175">
        <v>3.4043653691175639</v>
      </c>
      <c r="T33" s="174"/>
      <c r="U33" s="64"/>
      <c r="V33" s="175">
        <v>26.586739933132147</v>
      </c>
      <c r="W33" s="174"/>
      <c r="X33" s="64"/>
      <c r="Y33" s="175">
        <v>1.0189943614859465</v>
      </c>
      <c r="Z33" s="174">
        <v>1.6432250252043288</v>
      </c>
      <c r="AA33" s="64">
        <v>3.9378984247418538</v>
      </c>
      <c r="AB33" s="175">
        <v>8.1758629876624749</v>
      </c>
    </row>
    <row r="34" spans="1:29" ht="18" customHeight="1" x14ac:dyDescent="0.25">
      <c r="A34" s="43"/>
      <c r="B34" s="559" t="s">
        <v>74</v>
      </c>
      <c r="C34" s="559"/>
      <c r="D34" s="273">
        <v>219.14080942298469</v>
      </c>
      <c r="E34" s="274">
        <v>188.09751678310911</v>
      </c>
      <c r="F34" s="275">
        <v>192.51498289471988</v>
      </c>
      <c r="G34" s="273">
        <v>274.0795196592116</v>
      </c>
      <c r="H34" s="274">
        <v>239.36670336558655</v>
      </c>
      <c r="I34" s="275">
        <v>228.86791352214877</v>
      </c>
      <c r="J34" s="273">
        <v>0</v>
      </c>
      <c r="K34" s="274">
        <v>0</v>
      </c>
      <c r="L34" s="275">
        <v>122.1272790256899</v>
      </c>
      <c r="M34" s="350">
        <v>228.35633501099696</v>
      </c>
      <c r="N34" s="351">
        <v>198.31361766645736</v>
      </c>
      <c r="O34" s="352">
        <v>199.31152155917934</v>
      </c>
      <c r="P34" s="3"/>
      <c r="Q34" s="176"/>
      <c r="R34" s="177"/>
      <c r="S34" s="178">
        <v>4.1044607393167176</v>
      </c>
      <c r="T34" s="176"/>
      <c r="U34" s="177"/>
      <c r="V34" s="178">
        <v>22.522399645999631</v>
      </c>
      <c r="W34" s="176"/>
      <c r="X34" s="177"/>
      <c r="Y34" s="178">
        <v>0.82036979470120652</v>
      </c>
      <c r="Z34" s="176">
        <v>3.8940049312923675</v>
      </c>
      <c r="AA34" s="177">
        <v>4.0671262352595132</v>
      </c>
      <c r="AB34" s="178">
        <v>8.2068174109175587</v>
      </c>
    </row>
    <row r="35" spans="1:29" ht="6" customHeight="1" x14ac:dyDescent="0.25">
      <c r="A35" s="43"/>
      <c r="B35" s="348"/>
      <c r="C35" s="348"/>
      <c r="D35" s="66"/>
      <c r="E35" s="66"/>
      <c r="F35" s="66"/>
      <c r="G35" s="66"/>
      <c r="H35" s="66"/>
      <c r="I35" s="66"/>
      <c r="J35" s="66"/>
      <c r="K35" s="66"/>
      <c r="L35" s="66"/>
      <c r="M35" s="353"/>
      <c r="N35" s="353"/>
      <c r="O35" s="353"/>
      <c r="P35" s="3"/>
      <c r="Q35" s="63"/>
      <c r="R35" s="63"/>
      <c r="S35" s="63"/>
      <c r="T35" s="63"/>
      <c r="U35" s="63"/>
      <c r="V35" s="63"/>
      <c r="W35" s="63"/>
      <c r="X35" s="63"/>
      <c r="Y35" s="63"/>
      <c r="Z35" s="63"/>
      <c r="AA35" s="63"/>
      <c r="AB35" s="63"/>
    </row>
    <row r="36" spans="1:29" ht="18" customHeight="1" x14ac:dyDescent="0.25">
      <c r="A36" s="43"/>
      <c r="B36" s="557" t="s">
        <v>12</v>
      </c>
      <c r="C36" s="557"/>
      <c r="D36" s="291">
        <v>223.02229199372056</v>
      </c>
      <c r="E36" s="292">
        <v>171.54392427804726</v>
      </c>
      <c r="F36" s="293">
        <v>186.16862768264505</v>
      </c>
      <c r="G36" s="291">
        <v>261.09513274336285</v>
      </c>
      <c r="H36" s="292">
        <v>221.97320363528937</v>
      </c>
      <c r="I36" s="293">
        <v>222.69605898359092</v>
      </c>
      <c r="J36" s="291">
        <v>0</v>
      </c>
      <c r="K36" s="292">
        <v>0</v>
      </c>
      <c r="L36" s="293">
        <v>125.05473952223309</v>
      </c>
      <c r="M36" s="291">
        <v>227.75391806433873</v>
      </c>
      <c r="N36" s="292">
        <v>179.83589888026378</v>
      </c>
      <c r="O36" s="293">
        <v>192.81800355323588</v>
      </c>
      <c r="P36" s="3"/>
      <c r="Q36" s="285">
        <v>8.5849639771378712</v>
      </c>
      <c r="R36" s="286"/>
      <c r="S36" s="287">
        <v>12.04028877284432</v>
      </c>
      <c r="T36" s="285">
        <v>37.850119803388921</v>
      </c>
      <c r="U36" s="286"/>
      <c r="V36" s="287">
        <v>25.125482862192055</v>
      </c>
      <c r="W36" s="285">
        <v>0</v>
      </c>
      <c r="X36" s="286"/>
      <c r="Y36" s="287">
        <v>7.9084560934687831</v>
      </c>
      <c r="Z36" s="285">
        <v>12.511394831473746</v>
      </c>
      <c r="AA36" s="286">
        <v>7.7973465577404184</v>
      </c>
      <c r="AB36" s="287">
        <v>14.869664620479339</v>
      </c>
    </row>
    <row r="37" spans="1:29" ht="15" customHeight="1" x14ac:dyDescent="0.2">
      <c r="B37" s="31"/>
      <c r="C37"/>
      <c r="D37" s="41"/>
      <c r="E37" s="41"/>
      <c r="F37" s="41"/>
      <c r="G37" s="41"/>
      <c r="H37" s="41"/>
      <c r="I37" s="41"/>
      <c r="J37" s="41"/>
      <c r="K37" s="41"/>
      <c r="L37" s="41"/>
      <c r="M37" s="41"/>
      <c r="N37" s="41"/>
      <c r="O37" s="41"/>
      <c r="P37" s="3"/>
      <c r="Q37" s="3"/>
      <c r="R37" s="3"/>
      <c r="S37" s="3"/>
      <c r="T37" s="3"/>
      <c r="U37" s="3"/>
      <c r="V37" s="3"/>
      <c r="W37" s="3"/>
      <c r="X37" s="3"/>
      <c r="Y37" s="3"/>
      <c r="Z37" s="3"/>
      <c r="AA37" s="3"/>
      <c r="AB37" s="3"/>
    </row>
    <row r="38" spans="1:29" ht="18" customHeight="1" x14ac:dyDescent="0.25">
      <c r="A38" s="76"/>
      <c r="B38" s="549" t="s">
        <v>10</v>
      </c>
      <c r="C38" s="549"/>
      <c r="D38" s="549"/>
      <c r="E38" s="549"/>
      <c r="F38" s="549"/>
      <c r="G38" s="549"/>
      <c r="H38" s="549"/>
      <c r="I38" s="549"/>
      <c r="J38" s="549"/>
      <c r="K38" s="549"/>
      <c r="L38" s="549"/>
      <c r="M38" s="549"/>
      <c r="N38" s="549"/>
      <c r="O38" s="549"/>
      <c r="P38" s="249"/>
      <c r="Q38" s="548"/>
      <c r="R38" s="548"/>
      <c r="S38" s="548"/>
      <c r="T38" s="548"/>
      <c r="U38" s="548"/>
      <c r="V38" s="548"/>
      <c r="W38" s="548"/>
      <c r="X38" s="548"/>
      <c r="Y38" s="548"/>
      <c r="Z38" s="548"/>
      <c r="AA38" s="548"/>
      <c r="AB38" s="548"/>
      <c r="AC38" s="1"/>
    </row>
    <row r="39" spans="1:29" ht="18" customHeight="1" x14ac:dyDescent="0.25">
      <c r="A39" s="43"/>
      <c r="B39" s="560" t="s">
        <v>43</v>
      </c>
      <c r="C39" s="560"/>
      <c r="D39" s="277">
        <v>130.30556313042965</v>
      </c>
      <c r="E39" s="278">
        <v>70.585489977630687</v>
      </c>
      <c r="F39" s="279">
        <v>81.21565252024007</v>
      </c>
      <c r="G39" s="277">
        <v>18.664973649988177</v>
      </c>
      <c r="H39" s="278">
        <v>11.872102946628132</v>
      </c>
      <c r="I39" s="279">
        <v>36.350578136637679</v>
      </c>
      <c r="J39" s="277">
        <v>0</v>
      </c>
      <c r="K39" s="278">
        <v>0</v>
      </c>
      <c r="L39" s="279">
        <v>2.2132633191884343</v>
      </c>
      <c r="M39" s="277">
        <v>148.97053678041783</v>
      </c>
      <c r="N39" s="278">
        <v>82.457592924258819</v>
      </c>
      <c r="O39" s="279">
        <v>119.77949397606619</v>
      </c>
      <c r="P39" s="3"/>
      <c r="Q39" s="260">
        <v>73.038847373137585</v>
      </c>
      <c r="R39" s="261"/>
      <c r="S39" s="262">
        <v>2.093805763103334</v>
      </c>
      <c r="T39" s="260">
        <v>259.76491861032139</v>
      </c>
      <c r="U39" s="261"/>
      <c r="V39" s="262">
        <v>9.7530655094647081</v>
      </c>
      <c r="W39" s="260">
        <v>0</v>
      </c>
      <c r="X39" s="261"/>
      <c r="Y39" s="262">
        <v>18.374291034406589</v>
      </c>
      <c r="Z39" s="260">
        <v>27.841329456831811</v>
      </c>
      <c r="AA39" s="261">
        <v>-18.60830170307533</v>
      </c>
      <c r="AB39" s="262">
        <v>4.5743096324468739</v>
      </c>
    </row>
    <row r="40" spans="1:29" ht="18" customHeight="1" x14ac:dyDescent="0.25">
      <c r="A40" s="43"/>
      <c r="B40" s="556" t="s">
        <v>46</v>
      </c>
      <c r="C40" s="556"/>
      <c r="D40" s="269">
        <v>166.36660394515781</v>
      </c>
      <c r="E40" s="66">
        <v>92.57262822921011</v>
      </c>
      <c r="F40" s="270">
        <v>107.32683374069806</v>
      </c>
      <c r="G40" s="269">
        <v>35.143753813828518</v>
      </c>
      <c r="H40" s="66">
        <v>11.777269207932472</v>
      </c>
      <c r="I40" s="270">
        <v>40.575567957067719</v>
      </c>
      <c r="J40" s="269">
        <v>0</v>
      </c>
      <c r="K40" s="66">
        <v>0</v>
      </c>
      <c r="L40" s="270">
        <v>2.4146544220639758</v>
      </c>
      <c r="M40" s="269">
        <v>201.51035775898632</v>
      </c>
      <c r="N40" s="66">
        <v>104.34989743714259</v>
      </c>
      <c r="O40" s="270">
        <v>150.31705611982974</v>
      </c>
      <c r="P40" s="3"/>
      <c r="Q40" s="256">
        <v>73.870363509354263</v>
      </c>
      <c r="R40" s="63"/>
      <c r="S40" s="257">
        <v>16.112685213714876</v>
      </c>
      <c r="T40" s="256">
        <v>266.35133561223722</v>
      </c>
      <c r="U40" s="63"/>
      <c r="V40" s="257">
        <v>25.324301630049817</v>
      </c>
      <c r="W40" s="256">
        <v>0</v>
      </c>
      <c r="X40" s="63"/>
      <c r="Y40" s="257">
        <v>28.843656268496431</v>
      </c>
      <c r="Z40" s="256">
        <v>22.959643394094364</v>
      </c>
      <c r="AA40" s="63">
        <v>-9.8014650656563322</v>
      </c>
      <c r="AB40" s="257">
        <v>18.655222840254964</v>
      </c>
    </row>
    <row r="41" spans="1:29" ht="18" customHeight="1" x14ac:dyDescent="0.25">
      <c r="A41" s="43"/>
      <c r="B41" s="556" t="s">
        <v>47</v>
      </c>
      <c r="C41" s="556"/>
      <c r="D41" s="269">
        <v>188.37375488702727</v>
      </c>
      <c r="E41" s="66">
        <v>109.6304991253096</v>
      </c>
      <c r="F41" s="270">
        <v>121.33751497088851</v>
      </c>
      <c r="G41" s="269">
        <v>25.370199598027682</v>
      </c>
      <c r="H41" s="66">
        <v>16.198993757664976</v>
      </c>
      <c r="I41" s="270">
        <v>42.273111973831888</v>
      </c>
      <c r="J41" s="269">
        <v>0</v>
      </c>
      <c r="K41" s="66">
        <v>0</v>
      </c>
      <c r="L41" s="270">
        <v>2.2771057711385279</v>
      </c>
      <c r="M41" s="269">
        <v>213.74395448505496</v>
      </c>
      <c r="N41" s="66">
        <v>125.82949288297458</v>
      </c>
      <c r="O41" s="270">
        <v>165.88773271585893</v>
      </c>
      <c r="P41" s="3"/>
      <c r="Q41" s="256">
        <v>81.199685211475341</v>
      </c>
      <c r="R41" s="63"/>
      <c r="S41" s="257">
        <v>22.777287518203821</v>
      </c>
      <c r="T41" s="256">
        <v>146.55704870477282</v>
      </c>
      <c r="U41" s="63"/>
      <c r="V41" s="257">
        <v>52.500944770907815</v>
      </c>
      <c r="W41" s="256">
        <v>0</v>
      </c>
      <c r="X41" s="63"/>
      <c r="Y41" s="257">
        <v>16.512974968210667</v>
      </c>
      <c r="Z41" s="256">
        <v>17.613003628572311</v>
      </c>
      <c r="AA41" s="63">
        <v>4.9161430689817207</v>
      </c>
      <c r="AB41" s="257">
        <v>29.093893242914515</v>
      </c>
    </row>
    <row r="42" spans="1:29" ht="18" customHeight="1" x14ac:dyDescent="0.25">
      <c r="A42" s="43"/>
      <c r="B42" s="556" t="s">
        <v>48</v>
      </c>
      <c r="C42" s="556"/>
      <c r="D42" s="269">
        <v>195.00140886654384</v>
      </c>
      <c r="E42" s="66">
        <v>109.02796783169538</v>
      </c>
      <c r="F42" s="270">
        <v>116.66616467272853</v>
      </c>
      <c r="G42" s="269">
        <v>19.71190461108969</v>
      </c>
      <c r="H42" s="66">
        <v>28.46686516770518</v>
      </c>
      <c r="I42" s="270">
        <v>36.651502736719735</v>
      </c>
      <c r="J42" s="269">
        <v>0</v>
      </c>
      <c r="K42" s="66">
        <v>0</v>
      </c>
      <c r="L42" s="270">
        <v>1.972222550099525</v>
      </c>
      <c r="M42" s="269">
        <v>214.71331347763353</v>
      </c>
      <c r="N42" s="66">
        <v>137.49483299940056</v>
      </c>
      <c r="O42" s="270">
        <v>155.28988995954779</v>
      </c>
      <c r="P42" s="3"/>
      <c r="Q42" s="256">
        <v>98.954039762335896</v>
      </c>
      <c r="R42" s="63"/>
      <c r="S42" s="257">
        <v>14.484965099302958</v>
      </c>
      <c r="T42" s="256">
        <v>28.794387618800734</v>
      </c>
      <c r="U42" s="63"/>
      <c r="V42" s="257">
        <v>30.324155068481673</v>
      </c>
      <c r="W42" s="256">
        <v>0</v>
      </c>
      <c r="X42" s="63"/>
      <c r="Y42" s="257">
        <v>-3.1181697141257216</v>
      </c>
      <c r="Z42" s="256">
        <v>16.098165537631257</v>
      </c>
      <c r="AA42" s="63">
        <v>8.9222257453874789</v>
      </c>
      <c r="AB42" s="257">
        <v>17.586608138621457</v>
      </c>
    </row>
    <row r="43" spans="1:29" ht="18" customHeight="1" x14ac:dyDescent="0.25">
      <c r="A43" s="43"/>
      <c r="B43" s="556" t="s">
        <v>49</v>
      </c>
      <c r="C43" s="556"/>
      <c r="D43" s="269">
        <v>175.68730294631959</v>
      </c>
      <c r="E43" s="66">
        <v>108.26271936162689</v>
      </c>
      <c r="F43" s="270">
        <v>106.97866172273427</v>
      </c>
      <c r="G43" s="269">
        <v>18.329691783247455</v>
      </c>
      <c r="H43" s="66">
        <v>34.008308369567551</v>
      </c>
      <c r="I43" s="270">
        <v>36.71655964507098</v>
      </c>
      <c r="J43" s="269">
        <v>0</v>
      </c>
      <c r="K43" s="66">
        <v>0</v>
      </c>
      <c r="L43" s="270">
        <v>1.9631158035828022</v>
      </c>
      <c r="M43" s="269">
        <v>194.01699472956705</v>
      </c>
      <c r="N43" s="66">
        <v>142.27102773119444</v>
      </c>
      <c r="O43" s="270">
        <v>145.65833717138804</v>
      </c>
      <c r="P43" s="3"/>
      <c r="Q43" s="256">
        <v>97.281245898750697</v>
      </c>
      <c r="R43" s="63"/>
      <c r="S43" s="257">
        <v>6.5670310303574286</v>
      </c>
      <c r="T43" s="256">
        <v>11.204319964252003</v>
      </c>
      <c r="U43" s="63"/>
      <c r="V43" s="257">
        <v>21.569827557447649</v>
      </c>
      <c r="W43" s="256">
        <v>0</v>
      </c>
      <c r="X43" s="63"/>
      <c r="Y43" s="257">
        <v>-3.791139436697887</v>
      </c>
      <c r="Z43" s="256">
        <v>17.120785658702346</v>
      </c>
      <c r="AA43" s="63">
        <v>9.5445872137293506</v>
      </c>
      <c r="AB43" s="257">
        <v>9.8240874673338539</v>
      </c>
    </row>
    <row r="44" spans="1:29" ht="18" customHeight="1" x14ac:dyDescent="0.25">
      <c r="A44" s="43"/>
      <c r="B44" s="561" t="s">
        <v>73</v>
      </c>
      <c r="C44" s="561"/>
      <c r="D44" s="280">
        <v>172.43760213248981</v>
      </c>
      <c r="E44" s="281">
        <v>98.982177513418762</v>
      </c>
      <c r="F44" s="282">
        <v>107.17018804111912</v>
      </c>
      <c r="G44" s="280">
        <v>23.041985919048329</v>
      </c>
      <c r="H44" s="281">
        <v>21.444060515239361</v>
      </c>
      <c r="I44" s="282">
        <v>38.34715200814103</v>
      </c>
      <c r="J44" s="280">
        <v>0</v>
      </c>
      <c r="K44" s="281">
        <v>0</v>
      </c>
      <c r="L44" s="282">
        <v>2.149853900817063</v>
      </c>
      <c r="M44" s="280">
        <v>195.47958805153814</v>
      </c>
      <c r="N44" s="281">
        <v>120.42623802865813</v>
      </c>
      <c r="O44" s="282">
        <v>147.66719395007721</v>
      </c>
      <c r="P44" s="3"/>
      <c r="Q44" s="263"/>
      <c r="R44" s="264"/>
      <c r="S44" s="265">
        <v>12.37215952377346</v>
      </c>
      <c r="T44" s="263"/>
      <c r="U44" s="264"/>
      <c r="V44" s="265">
        <v>27.415093698964263</v>
      </c>
      <c r="W44" s="263"/>
      <c r="X44" s="264"/>
      <c r="Y44" s="265">
        <v>9.5697346338708424</v>
      </c>
      <c r="Z44" s="263">
        <v>18.838790876325099</v>
      </c>
      <c r="AA44" s="264">
        <v>0.78619076894222184</v>
      </c>
      <c r="AB44" s="265">
        <v>15.881853766408447</v>
      </c>
    </row>
    <row r="45" spans="1:29" ht="6" customHeight="1" x14ac:dyDescent="0.25">
      <c r="A45" s="43"/>
      <c r="B45" s="348"/>
      <c r="C45" s="348"/>
      <c r="D45" s="66"/>
      <c r="E45" s="66"/>
      <c r="F45" s="66"/>
      <c r="G45" s="66"/>
      <c r="H45" s="66"/>
      <c r="I45" s="66"/>
      <c r="J45" s="66"/>
      <c r="K45" s="66"/>
      <c r="L45" s="66"/>
      <c r="M45" s="66"/>
      <c r="N45" s="66"/>
      <c r="O45" s="66"/>
      <c r="P45" s="3"/>
      <c r="Q45" s="63"/>
      <c r="R45" s="63"/>
      <c r="S45" s="63"/>
      <c r="T45" s="63"/>
      <c r="U45" s="63"/>
      <c r="V45" s="63"/>
      <c r="W45" s="63"/>
      <c r="X45" s="63"/>
      <c r="Y45" s="63"/>
      <c r="Z45" s="63"/>
      <c r="AA45" s="63"/>
      <c r="AB45" s="63"/>
    </row>
    <row r="46" spans="1:29" ht="18" customHeight="1" x14ac:dyDescent="0.25">
      <c r="A46" s="43"/>
      <c r="B46" s="555" t="s">
        <v>50</v>
      </c>
      <c r="C46" s="555"/>
      <c r="D46" s="294">
        <v>154.03098826849444</v>
      </c>
      <c r="E46" s="295">
        <v>125.42003091168365</v>
      </c>
      <c r="F46" s="296">
        <v>114.62527886104812</v>
      </c>
      <c r="G46" s="294">
        <v>40.939644515277031</v>
      </c>
      <c r="H46" s="295">
        <v>41.202853884562863</v>
      </c>
      <c r="I46" s="296">
        <v>44.704716630208743</v>
      </c>
      <c r="J46" s="294">
        <v>0</v>
      </c>
      <c r="K46" s="295">
        <v>0</v>
      </c>
      <c r="L46" s="296">
        <v>2.3422977992687786</v>
      </c>
      <c r="M46" s="294">
        <v>194.97063278377149</v>
      </c>
      <c r="N46" s="295">
        <v>166.62288479624652</v>
      </c>
      <c r="O46" s="296">
        <v>161.67229329052563</v>
      </c>
      <c r="P46" s="3"/>
      <c r="Q46" s="288"/>
      <c r="R46" s="289"/>
      <c r="S46" s="290">
        <v>-2.1952027275114192</v>
      </c>
      <c r="T46" s="288"/>
      <c r="U46" s="289"/>
      <c r="V46" s="290">
        <v>3.4935477697893202</v>
      </c>
      <c r="W46" s="288"/>
      <c r="X46" s="289"/>
      <c r="Y46" s="290">
        <v>9.6530013569944337</v>
      </c>
      <c r="Z46" s="288">
        <v>-0.84546274449074355</v>
      </c>
      <c r="AA46" s="289">
        <v>-2.0357696760421389</v>
      </c>
      <c r="AB46" s="290">
        <v>-0.52758048436074956</v>
      </c>
    </row>
    <row r="47" spans="1:29" ht="18" customHeight="1" x14ac:dyDescent="0.25">
      <c r="A47" s="43"/>
      <c r="B47" s="558" t="s">
        <v>51</v>
      </c>
      <c r="C47" s="558"/>
      <c r="D47" s="179">
        <v>173.9133959772619</v>
      </c>
      <c r="E47" s="65">
        <v>122.41372840953851</v>
      </c>
      <c r="F47" s="180">
        <v>118.91871458733405</v>
      </c>
      <c r="G47" s="179">
        <v>41.200393574378722</v>
      </c>
      <c r="H47" s="65">
        <v>36.000769959546219</v>
      </c>
      <c r="I47" s="180">
        <v>41.416802509452062</v>
      </c>
      <c r="J47" s="179">
        <v>0</v>
      </c>
      <c r="K47" s="65">
        <v>0</v>
      </c>
      <c r="L47" s="180">
        <v>2.328370658944642</v>
      </c>
      <c r="M47" s="179">
        <v>215.11378955164062</v>
      </c>
      <c r="N47" s="65">
        <v>158.41449836908473</v>
      </c>
      <c r="O47" s="180">
        <v>162.66388775573077</v>
      </c>
      <c r="P47" s="3"/>
      <c r="Q47" s="174"/>
      <c r="R47" s="64"/>
      <c r="S47" s="175">
        <v>-3.8583317747074717</v>
      </c>
      <c r="T47" s="174"/>
      <c r="U47" s="64"/>
      <c r="V47" s="175">
        <v>-0.62035325038736433</v>
      </c>
      <c r="W47" s="174"/>
      <c r="X47" s="64"/>
      <c r="Y47" s="175">
        <v>18.22593071414931</v>
      </c>
      <c r="Z47" s="174">
        <v>2.0433952024685542</v>
      </c>
      <c r="AA47" s="64">
        <v>-11.230703502734091</v>
      </c>
      <c r="AB47" s="175">
        <v>-2.7919906748741954</v>
      </c>
    </row>
    <row r="48" spans="1:29" ht="18" customHeight="1" x14ac:dyDescent="0.25">
      <c r="A48" s="43"/>
      <c r="B48" s="559" t="s">
        <v>74</v>
      </c>
      <c r="C48" s="559"/>
      <c r="D48" s="273">
        <v>162.86761391683555</v>
      </c>
      <c r="E48" s="274">
        <v>124.08389646628581</v>
      </c>
      <c r="F48" s="275">
        <v>116.5334725171752</v>
      </c>
      <c r="G48" s="273">
        <v>41.055532985988897</v>
      </c>
      <c r="H48" s="274">
        <v>38.890816584555466</v>
      </c>
      <c r="I48" s="275">
        <v>43.243421465427993</v>
      </c>
      <c r="J48" s="273">
        <v>0</v>
      </c>
      <c r="K48" s="274">
        <v>0</v>
      </c>
      <c r="L48" s="275">
        <v>2.336107959124718</v>
      </c>
      <c r="M48" s="273">
        <v>203.92314690282444</v>
      </c>
      <c r="N48" s="274">
        <v>162.97471305084127</v>
      </c>
      <c r="O48" s="275">
        <v>162.1130019417279</v>
      </c>
      <c r="P48" s="3"/>
      <c r="Q48" s="176"/>
      <c r="R48" s="177"/>
      <c r="S48" s="178">
        <v>-3.2472183925377682</v>
      </c>
      <c r="T48" s="176"/>
      <c r="U48" s="177"/>
      <c r="V48" s="178">
        <v>1.9038900146887816</v>
      </c>
      <c r="W48" s="176"/>
      <c r="X48" s="177"/>
      <c r="Y48" s="178">
        <v>13.803137055270065</v>
      </c>
      <c r="Z48" s="176">
        <v>9.989597111633132E-2</v>
      </c>
      <c r="AA48" s="177">
        <v>-6.481980693823183</v>
      </c>
      <c r="AB48" s="178">
        <v>-1.7096823517269968</v>
      </c>
    </row>
    <row r="49" spans="1:29" ht="6" customHeight="1" x14ac:dyDescent="0.25">
      <c r="A49" s="43"/>
      <c r="B49" s="348"/>
      <c r="C49" s="348"/>
      <c r="D49" s="66"/>
      <c r="E49" s="66"/>
      <c r="F49" s="66"/>
      <c r="G49" s="66"/>
      <c r="H49" s="66"/>
      <c r="I49" s="66"/>
      <c r="J49" s="66"/>
      <c r="K49" s="66"/>
      <c r="L49" s="66"/>
      <c r="M49" s="66"/>
      <c r="N49" s="66"/>
      <c r="O49" s="66"/>
      <c r="P49" s="3"/>
      <c r="Q49" s="63"/>
      <c r="R49" s="63"/>
      <c r="S49" s="63"/>
      <c r="T49" s="63"/>
      <c r="U49" s="63"/>
      <c r="V49" s="63"/>
      <c r="W49" s="63"/>
      <c r="X49" s="63"/>
      <c r="Y49" s="63"/>
      <c r="Z49" s="63"/>
      <c r="AA49" s="63"/>
      <c r="AB49" s="63"/>
    </row>
    <row r="50" spans="1:29" ht="18" customHeight="1" x14ac:dyDescent="0.25">
      <c r="A50" s="43"/>
      <c r="B50" s="557" t="s">
        <v>12</v>
      </c>
      <c r="C50" s="557"/>
      <c r="D50" s="291">
        <v>169.73142174432496</v>
      </c>
      <c r="E50" s="292">
        <v>105.83087931233875</v>
      </c>
      <c r="F50" s="293">
        <v>111.99303948431877</v>
      </c>
      <c r="G50" s="291">
        <v>28.19952210274791</v>
      </c>
      <c r="H50" s="292">
        <v>26.94814178727578</v>
      </c>
      <c r="I50" s="293">
        <v>37.872843410435266</v>
      </c>
      <c r="J50" s="291">
        <v>0</v>
      </c>
      <c r="K50" s="292">
        <v>0</v>
      </c>
      <c r="L50" s="293">
        <v>1.9952553109636992</v>
      </c>
      <c r="M50" s="291">
        <v>197.93094384707288</v>
      </c>
      <c r="N50" s="292">
        <v>132.77902109961454</v>
      </c>
      <c r="O50" s="293">
        <v>151.86113820571774</v>
      </c>
      <c r="P50" s="3"/>
      <c r="Q50" s="285">
        <v>17.593713113587135</v>
      </c>
      <c r="R50" s="286"/>
      <c r="S50" s="287">
        <v>8.3728036575820592</v>
      </c>
      <c r="T50" s="285">
        <v>-6.86359618673636</v>
      </c>
      <c r="U50" s="286"/>
      <c r="V50" s="287">
        <v>18.151876811712892</v>
      </c>
      <c r="W50" s="285">
        <v>0</v>
      </c>
      <c r="X50" s="286"/>
      <c r="Y50" s="287">
        <v>16.506929187868565</v>
      </c>
      <c r="Z50" s="285">
        <v>13.35289279835874</v>
      </c>
      <c r="AA50" s="286">
        <v>-0.63285373343086182</v>
      </c>
      <c r="AB50" s="287">
        <v>10.76065497760502</v>
      </c>
    </row>
    <row r="51" spans="1:29" ht="15" customHeight="1" x14ac:dyDescent="0.2">
      <c r="B51" s="31"/>
      <c r="C51"/>
      <c r="D51" s="41"/>
      <c r="E51" s="41"/>
      <c r="F51" s="41"/>
      <c r="G51" s="41"/>
      <c r="H51" s="41"/>
      <c r="I51" s="41"/>
      <c r="J51" s="41"/>
      <c r="K51" s="41"/>
      <c r="L51" s="41"/>
      <c r="M51" s="41"/>
      <c r="N51" s="41"/>
      <c r="O51" s="41"/>
      <c r="P51" s="3"/>
      <c r="Q51" s="3"/>
      <c r="R51" s="3"/>
      <c r="S51" s="3"/>
      <c r="T51" s="3"/>
      <c r="U51" s="3"/>
      <c r="V51" s="3"/>
      <c r="W51" s="3"/>
      <c r="X51" s="3"/>
      <c r="Y51" s="3"/>
      <c r="Z51" s="3"/>
      <c r="AA51" s="3"/>
      <c r="AB51" s="3"/>
    </row>
    <row r="52" spans="1:29" ht="39.950000000000003" customHeight="1" x14ac:dyDescent="0.2">
      <c r="B52" s="551" t="s">
        <v>107</v>
      </c>
      <c r="C52" s="551"/>
      <c r="D52" s="551"/>
      <c r="E52" s="551"/>
      <c r="F52" s="551"/>
      <c r="G52" s="551"/>
      <c r="H52" s="551"/>
      <c r="I52" s="551"/>
      <c r="J52" s="551"/>
      <c r="K52" s="551"/>
      <c r="L52" s="551"/>
      <c r="M52" s="551"/>
      <c r="N52" s="551"/>
      <c r="O52" s="551"/>
      <c r="P52" s="551"/>
      <c r="Q52" s="551"/>
      <c r="R52" s="551"/>
      <c r="S52" s="551"/>
      <c r="T52" s="551"/>
      <c r="U52" s="551"/>
      <c r="V52" s="551"/>
      <c r="W52" s="551"/>
      <c r="X52" s="551"/>
      <c r="Y52" s="551"/>
      <c r="Z52" s="551"/>
      <c r="AA52" s="551"/>
      <c r="AB52" s="551"/>
    </row>
    <row r="54" spans="1:29" x14ac:dyDescent="0.2">
      <c r="A54" s="151"/>
      <c r="B54" s="151"/>
      <c r="C54" s="151"/>
      <c r="D54" s="151"/>
      <c r="E54" s="151"/>
      <c r="F54" s="151"/>
      <c r="G54" s="151"/>
      <c r="H54" s="151"/>
      <c r="I54" s="151"/>
      <c r="J54" s="151"/>
      <c r="K54" s="151"/>
      <c r="L54" s="151"/>
      <c r="M54" s="151"/>
      <c r="N54" s="151"/>
      <c r="O54" s="151"/>
      <c r="P54" s="151"/>
      <c r="Q54" s="151"/>
      <c r="R54" s="151"/>
      <c r="S54" s="151"/>
      <c r="T54" s="151"/>
      <c r="U54" s="151"/>
      <c r="V54" s="151"/>
      <c r="W54" s="151"/>
      <c r="X54" s="151"/>
      <c r="Y54" s="151"/>
      <c r="Z54" s="151"/>
      <c r="AA54" s="151"/>
      <c r="AB54" s="151"/>
      <c r="AC54" s="151"/>
    </row>
    <row r="55" spans="1:29" x14ac:dyDescent="0.2">
      <c r="A55" s="151"/>
      <c r="B55" s="151"/>
      <c r="C55" s="151"/>
      <c r="D55" s="151"/>
      <c r="E55" s="151"/>
      <c r="F55" s="151"/>
      <c r="G55" s="151"/>
      <c r="H55" s="151"/>
      <c r="I55" s="151"/>
      <c r="J55" s="151"/>
      <c r="K55" s="151"/>
      <c r="L55" s="151"/>
      <c r="M55" s="151"/>
      <c r="N55" s="151"/>
      <c r="O55" s="151"/>
      <c r="P55" s="151"/>
      <c r="Q55" s="151"/>
      <c r="R55" s="151"/>
      <c r="S55" s="151"/>
      <c r="T55" s="151"/>
      <c r="U55" s="151"/>
      <c r="V55" s="151"/>
      <c r="W55" s="151"/>
      <c r="X55" s="151"/>
      <c r="Y55" s="151"/>
      <c r="Z55" s="151"/>
      <c r="AA55" s="151"/>
      <c r="AB55" s="151"/>
      <c r="AC55" s="151"/>
    </row>
    <row r="56" spans="1:29" x14ac:dyDescent="0.2">
      <c r="A56" s="151"/>
      <c r="B56" s="151"/>
      <c r="C56" s="151"/>
      <c r="D56" s="151"/>
      <c r="E56" s="151"/>
      <c r="F56" s="151"/>
      <c r="G56" s="151"/>
      <c r="H56" s="151"/>
      <c r="I56" s="151"/>
      <c r="J56" s="151"/>
      <c r="K56" s="151"/>
      <c r="L56" s="151"/>
      <c r="M56" s="151"/>
      <c r="N56" s="151"/>
      <c r="O56" s="151"/>
      <c r="P56" s="151"/>
      <c r="Q56" s="151"/>
      <c r="R56" s="151"/>
      <c r="S56" s="151"/>
      <c r="T56" s="151"/>
      <c r="U56" s="151"/>
      <c r="V56" s="151"/>
      <c r="W56" s="151"/>
      <c r="X56" s="151"/>
      <c r="Y56" s="151"/>
      <c r="Z56" s="151"/>
      <c r="AA56" s="151"/>
      <c r="AB56" s="151"/>
      <c r="AC56" s="151"/>
    </row>
    <row r="57" spans="1:29" x14ac:dyDescent="0.2">
      <c r="A57" s="151"/>
      <c r="B57" s="151"/>
      <c r="C57" s="151"/>
      <c r="D57" s="151"/>
      <c r="E57" s="151"/>
      <c r="F57" s="151"/>
      <c r="G57" s="151"/>
      <c r="H57" s="151"/>
      <c r="I57" s="151"/>
      <c r="J57" s="151"/>
      <c r="K57" s="151"/>
      <c r="L57" s="151"/>
      <c r="M57" s="151"/>
      <c r="N57" s="151"/>
      <c r="O57" s="151"/>
      <c r="P57" s="151"/>
      <c r="Q57" s="151"/>
      <c r="R57" s="151"/>
      <c r="S57" s="151"/>
      <c r="T57" s="151"/>
      <c r="U57" s="151"/>
      <c r="V57" s="151"/>
      <c r="W57" s="151"/>
      <c r="X57" s="151"/>
      <c r="Y57" s="151"/>
      <c r="Z57" s="151"/>
      <c r="AA57" s="151"/>
      <c r="AB57" s="151"/>
      <c r="AC57" s="151"/>
    </row>
    <row r="58" spans="1:29" x14ac:dyDescent="0.2">
      <c r="A58" s="151"/>
      <c r="B58" s="151"/>
      <c r="C58" s="151"/>
      <c r="D58" s="151"/>
      <c r="E58" s="151"/>
      <c r="F58" s="151"/>
      <c r="G58" s="151"/>
      <c r="H58" s="151"/>
      <c r="I58" s="151"/>
      <c r="J58" s="151"/>
      <c r="K58" s="151"/>
      <c r="L58" s="151"/>
      <c r="M58" s="151"/>
      <c r="N58" s="151"/>
      <c r="O58" s="151"/>
      <c r="P58" s="151"/>
      <c r="Q58" s="151"/>
      <c r="R58" s="151"/>
      <c r="S58" s="151"/>
      <c r="T58" s="151"/>
      <c r="U58" s="151"/>
      <c r="V58" s="151"/>
      <c r="W58" s="151"/>
      <c r="X58" s="151"/>
      <c r="Y58" s="151"/>
      <c r="Z58" s="151"/>
      <c r="AA58" s="151"/>
      <c r="AB58" s="151"/>
      <c r="AC58" s="151"/>
    </row>
    <row r="59" spans="1:29" x14ac:dyDescent="0.2">
      <c r="A59" s="151"/>
      <c r="B59" s="151"/>
      <c r="C59" s="151"/>
      <c r="D59" s="151"/>
      <c r="E59" s="151"/>
      <c r="F59" s="151"/>
      <c r="G59" s="151"/>
      <c r="H59" s="151"/>
      <c r="I59" s="151"/>
      <c r="J59" s="151"/>
      <c r="K59" s="151"/>
      <c r="L59" s="151"/>
      <c r="M59" s="151"/>
      <c r="N59" s="151"/>
      <c r="O59" s="151"/>
      <c r="P59" s="151"/>
      <c r="Q59" s="151"/>
      <c r="R59" s="151"/>
      <c r="S59" s="151"/>
      <c r="T59" s="151"/>
      <c r="U59" s="151"/>
      <c r="V59" s="151"/>
      <c r="W59" s="151"/>
      <c r="X59" s="151"/>
      <c r="Y59" s="151"/>
      <c r="Z59" s="151"/>
      <c r="AA59" s="151"/>
      <c r="AB59" s="151"/>
      <c r="AC59" s="151"/>
    </row>
    <row r="60" spans="1:29" x14ac:dyDescent="0.2">
      <c r="A60" s="151"/>
      <c r="B60" s="151"/>
      <c r="C60" s="151"/>
      <c r="D60" s="151"/>
      <c r="E60" s="151"/>
      <c r="F60" s="151"/>
      <c r="G60" s="151"/>
      <c r="H60" s="151"/>
      <c r="I60" s="151"/>
      <c r="J60" s="151"/>
      <c r="K60" s="151"/>
      <c r="L60" s="151"/>
      <c r="M60" s="151"/>
      <c r="N60" s="151"/>
      <c r="O60" s="151"/>
      <c r="P60" s="151"/>
      <c r="Q60" s="151"/>
      <c r="R60" s="151"/>
      <c r="S60" s="151"/>
      <c r="T60" s="151"/>
      <c r="U60" s="151"/>
      <c r="V60" s="151"/>
      <c r="W60" s="151"/>
      <c r="X60" s="151"/>
      <c r="Y60" s="151"/>
      <c r="Z60" s="151"/>
      <c r="AA60" s="151"/>
      <c r="AB60" s="151"/>
      <c r="AC60" s="151"/>
    </row>
    <row r="61" spans="1:29" x14ac:dyDescent="0.2">
      <c r="A61" s="151"/>
      <c r="B61" s="151"/>
      <c r="C61" s="151"/>
      <c r="D61" s="151"/>
      <c r="E61" s="151"/>
      <c r="F61" s="151"/>
      <c r="G61" s="151"/>
      <c r="H61" s="151"/>
      <c r="I61" s="151"/>
      <c r="J61" s="151"/>
      <c r="K61" s="151"/>
      <c r="L61" s="151"/>
      <c r="M61" s="151"/>
      <c r="N61" s="151"/>
      <c r="O61" s="151"/>
      <c r="P61" s="151"/>
      <c r="Q61" s="151"/>
      <c r="R61" s="151"/>
      <c r="S61" s="151"/>
      <c r="T61" s="151"/>
      <c r="U61" s="151"/>
      <c r="V61" s="151"/>
      <c r="W61" s="151"/>
      <c r="X61" s="151"/>
      <c r="Y61" s="151"/>
      <c r="Z61" s="151"/>
      <c r="AA61" s="151"/>
      <c r="AB61" s="151"/>
      <c r="AC61" s="151"/>
    </row>
    <row r="62" spans="1:29" x14ac:dyDescent="0.2">
      <c r="A62" s="151"/>
      <c r="B62" s="151"/>
      <c r="C62" s="151"/>
      <c r="D62" s="151"/>
      <c r="E62" s="151"/>
      <c r="F62" s="151"/>
      <c r="G62" s="151"/>
      <c r="H62" s="151"/>
      <c r="I62" s="151"/>
      <c r="J62" s="151"/>
      <c r="K62" s="151"/>
      <c r="L62" s="151"/>
      <c r="M62" s="151"/>
      <c r="N62" s="151"/>
      <c r="O62" s="151"/>
      <c r="P62" s="151"/>
      <c r="Q62" s="151"/>
      <c r="R62" s="151"/>
      <c r="S62" s="151"/>
      <c r="T62" s="151"/>
      <c r="U62" s="151"/>
      <c r="V62" s="151"/>
      <c r="W62" s="151"/>
      <c r="X62" s="151"/>
      <c r="Y62" s="151"/>
      <c r="Z62" s="151"/>
      <c r="AA62" s="151"/>
      <c r="AB62" s="151"/>
      <c r="AC62" s="151"/>
    </row>
    <row r="63" spans="1:29" x14ac:dyDescent="0.2">
      <c r="A63" s="151"/>
      <c r="B63" s="151"/>
      <c r="C63" s="151"/>
      <c r="D63" s="151"/>
      <c r="E63" s="151"/>
      <c r="F63" s="151"/>
      <c r="G63" s="151"/>
      <c r="H63" s="151"/>
      <c r="I63" s="151"/>
      <c r="J63" s="151"/>
      <c r="K63" s="151"/>
      <c r="L63" s="151"/>
      <c r="M63" s="151"/>
      <c r="N63" s="151"/>
      <c r="O63" s="151"/>
      <c r="P63" s="151"/>
      <c r="Q63" s="151"/>
      <c r="R63" s="151"/>
      <c r="S63" s="151"/>
      <c r="T63" s="151"/>
      <c r="U63" s="151"/>
      <c r="V63" s="151"/>
      <c r="W63" s="151"/>
      <c r="X63" s="151"/>
      <c r="Y63" s="151"/>
      <c r="Z63" s="151"/>
      <c r="AA63" s="151"/>
      <c r="AB63" s="151"/>
      <c r="AC63" s="151"/>
    </row>
    <row r="64" spans="1:29" x14ac:dyDescent="0.2">
      <c r="A64" s="151"/>
      <c r="B64" s="151"/>
      <c r="C64" s="151"/>
      <c r="D64" s="151"/>
      <c r="E64" s="151"/>
      <c r="F64" s="151"/>
      <c r="G64" s="151"/>
      <c r="H64" s="151"/>
      <c r="I64" s="151"/>
      <c r="J64" s="151"/>
      <c r="K64" s="151"/>
      <c r="L64" s="151"/>
      <c r="M64" s="151"/>
      <c r="N64" s="151"/>
      <c r="O64" s="151"/>
      <c r="P64" s="151"/>
      <c r="Q64" s="151"/>
      <c r="R64" s="151"/>
      <c r="S64" s="151"/>
      <c r="T64" s="151"/>
      <c r="U64" s="151"/>
      <c r="V64" s="151"/>
      <c r="W64" s="151"/>
      <c r="X64" s="151"/>
      <c r="Y64" s="151"/>
      <c r="Z64" s="151"/>
      <c r="AA64" s="151"/>
      <c r="AB64" s="151"/>
      <c r="AC64" s="151"/>
    </row>
    <row r="65" s="151" customFormat="1" x14ac:dyDescent="0.2"/>
    <row r="66" s="151" customFormat="1" x14ac:dyDescent="0.2"/>
    <row r="67" s="151" customFormat="1" x14ac:dyDescent="0.2"/>
    <row r="68" s="151" customFormat="1" x14ac:dyDescent="0.2"/>
    <row r="69" s="151" customFormat="1" x14ac:dyDescent="0.2"/>
    <row r="70" s="151" customFormat="1" x14ac:dyDescent="0.2"/>
    <row r="71" s="151" customFormat="1" x14ac:dyDescent="0.2"/>
    <row r="72" s="151" customFormat="1" x14ac:dyDescent="0.2"/>
    <row r="73" s="151" customFormat="1" x14ac:dyDescent="0.2"/>
    <row r="74" s="151" customFormat="1" x14ac:dyDescent="0.2"/>
    <row r="75" s="151" customFormat="1" x14ac:dyDescent="0.2"/>
    <row r="76" s="151" customFormat="1" x14ac:dyDescent="0.2"/>
    <row r="77" s="151" customFormat="1" x14ac:dyDescent="0.2"/>
    <row r="78" s="151" customFormat="1" x14ac:dyDescent="0.2"/>
    <row r="79" s="151" customFormat="1" x14ac:dyDescent="0.2"/>
    <row r="80" s="151" customFormat="1" x14ac:dyDescent="0.2"/>
    <row r="81" s="151" customFormat="1" x14ac:dyDescent="0.2"/>
    <row r="82" s="151" customFormat="1" x14ac:dyDescent="0.2"/>
    <row r="83" s="151" customFormat="1" x14ac:dyDescent="0.2"/>
    <row r="84" s="151" customFormat="1" x14ac:dyDescent="0.2"/>
    <row r="85" s="151" customFormat="1" x14ac:dyDescent="0.2"/>
    <row r="86" s="151" customFormat="1" x14ac:dyDescent="0.2"/>
    <row r="87" s="151" customFormat="1" x14ac:dyDescent="0.2"/>
    <row r="88" s="151" customFormat="1" x14ac:dyDescent="0.2"/>
    <row r="89" s="151" customFormat="1" x14ac:dyDescent="0.2"/>
    <row r="90" s="151" customFormat="1" x14ac:dyDescent="0.2"/>
    <row r="91" s="151" customFormat="1" x14ac:dyDescent="0.2"/>
    <row r="92" s="151" customFormat="1" x14ac:dyDescent="0.2"/>
    <row r="93" s="151" customFormat="1" x14ac:dyDescent="0.2"/>
    <row r="94" s="151" customFormat="1" x14ac:dyDescent="0.2"/>
  </sheetData>
  <mergeCells count="49">
    <mergeCell ref="B43:C43"/>
    <mergeCell ref="B41:C41"/>
    <mergeCell ref="B27:C27"/>
    <mergeCell ref="Q24:AB24"/>
    <mergeCell ref="B36:C36"/>
    <mergeCell ref="B39:C39"/>
    <mergeCell ref="B40:C40"/>
    <mergeCell ref="B42:C42"/>
    <mergeCell ref="Q38:AB38"/>
    <mergeCell ref="B28:C28"/>
    <mergeCell ref="B29:C29"/>
    <mergeCell ref="B30:C30"/>
    <mergeCell ref="B38:O38"/>
    <mergeCell ref="Q10:AB10"/>
    <mergeCell ref="B11:C11"/>
    <mergeCell ref="B12:C12"/>
    <mergeCell ref="B13:C13"/>
    <mergeCell ref="B20:C20"/>
    <mergeCell ref="B16:C16"/>
    <mergeCell ref="B14:C14"/>
    <mergeCell ref="B50:C50"/>
    <mergeCell ref="B44:C44"/>
    <mergeCell ref="B46:C46"/>
    <mergeCell ref="B47:C47"/>
    <mergeCell ref="B48:C48"/>
    <mergeCell ref="B22:C22"/>
    <mergeCell ref="B33:C33"/>
    <mergeCell ref="B34:C34"/>
    <mergeCell ref="B32:C32"/>
    <mergeCell ref="B19:C19"/>
    <mergeCell ref="B25:C25"/>
    <mergeCell ref="B26:C26"/>
    <mergeCell ref="B24:O24"/>
    <mergeCell ref="B52:AB52"/>
    <mergeCell ref="R3:AB3"/>
    <mergeCell ref="Q6:AB6"/>
    <mergeCell ref="D6:O6"/>
    <mergeCell ref="Q7:S7"/>
    <mergeCell ref="T7:V7"/>
    <mergeCell ref="W7:Y7"/>
    <mergeCell ref="Z7:AB7"/>
    <mergeCell ref="D7:F7"/>
    <mergeCell ref="M7:O7"/>
    <mergeCell ref="J7:L7"/>
    <mergeCell ref="G7:I7"/>
    <mergeCell ref="B8:C8"/>
    <mergeCell ref="B18:C18"/>
    <mergeCell ref="B10:O10"/>
    <mergeCell ref="B15:C15"/>
  </mergeCells>
  <phoneticPr fontId="0" type="noConversion"/>
  <printOptions horizontalCentered="1" verticalCentered="1"/>
  <pageMargins left="0.25" right="0.25" top="0.25" bottom="0.25" header="0" footer="0"/>
  <pageSetup scale="67" orientation="landscape" r:id="rId1"/>
  <headerFooter alignWithMargins="0"/>
  <rowBreaks count="1" manualBreakCount="1">
    <brk id="54" max="16383" man="1"/>
  </rowBreaks>
  <colBreaks count="1" manualBreakCount="1">
    <brk id="30"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2">
    <pageSetUpPr fitToPage="1"/>
  </sheetPr>
  <dimension ref="A1:AP94"/>
  <sheetViews>
    <sheetView showGridLines="0" zoomScale="85" workbookViewId="0"/>
  </sheetViews>
  <sheetFormatPr defaultRowHeight="12.75" x14ac:dyDescent="0.2"/>
  <cols>
    <col min="1" max="1" width="2.7109375" customWidth="1"/>
    <col min="2" max="2" width="6.7109375" customWidth="1"/>
    <col min="3" max="3" width="6.140625" style="23" customWidth="1"/>
    <col min="4" max="15" width="7.42578125" customWidth="1"/>
    <col min="16" max="16" width="1.42578125" customWidth="1"/>
    <col min="17" max="28" width="7.42578125" customWidth="1"/>
    <col min="29" max="29" width="3.5703125" customWidth="1"/>
    <col min="30" max="42" width="9.140625" style="151" customWidth="1"/>
  </cols>
  <sheetData>
    <row r="1" spans="1:29" ht="30" x14ac:dyDescent="0.2">
      <c r="A1" s="62"/>
      <c r="B1" s="365" t="s">
        <v>121</v>
      </c>
      <c r="Y1" s="3"/>
      <c r="AB1" s="386"/>
    </row>
    <row r="2" spans="1:29" ht="15" customHeight="1" x14ac:dyDescent="0.2">
      <c r="A2" s="8"/>
      <c r="B2" s="8" t="s">
        <v>131</v>
      </c>
    </row>
    <row r="3" spans="1:29" ht="17.100000000000001" customHeight="1" x14ac:dyDescent="0.2">
      <c r="A3" s="8"/>
      <c r="B3" s="8" t="s">
        <v>132</v>
      </c>
      <c r="R3" s="552" t="s">
        <v>210</v>
      </c>
      <c r="S3" s="552"/>
      <c r="T3" s="552"/>
      <c r="U3" s="552"/>
      <c r="V3" s="552"/>
      <c r="W3" s="552"/>
      <c r="X3" s="552"/>
      <c r="Y3" s="552"/>
      <c r="Z3" s="552"/>
      <c r="AA3" s="552"/>
      <c r="AB3" s="552"/>
    </row>
    <row r="4" spans="1:29" ht="19.5" customHeight="1" x14ac:dyDescent="0.2">
      <c r="B4" s="142" t="s">
        <v>133</v>
      </c>
      <c r="C4" s="3"/>
      <c r="D4" s="3"/>
      <c r="E4" s="3"/>
      <c r="F4" s="3"/>
      <c r="G4" s="3"/>
      <c r="H4" s="143"/>
      <c r="I4" s="143"/>
      <c r="J4" s="143"/>
      <c r="K4" s="143"/>
      <c r="L4" s="143"/>
      <c r="M4" s="143"/>
      <c r="N4" s="143"/>
      <c r="O4" s="143"/>
      <c r="P4" s="143"/>
      <c r="Q4" s="143"/>
      <c r="R4" s="143"/>
      <c r="S4" s="143"/>
      <c r="T4" s="143"/>
    </row>
    <row r="5" spans="1:29" ht="12.75" customHeight="1" x14ac:dyDescent="0.2"/>
    <row r="6" spans="1:29" ht="15.75" x14ac:dyDescent="0.25">
      <c r="D6" s="553" t="s">
        <v>58</v>
      </c>
      <c r="E6" s="553"/>
      <c r="F6" s="553"/>
      <c r="G6" s="553"/>
      <c r="H6" s="553"/>
      <c r="I6" s="553"/>
      <c r="J6" s="553"/>
      <c r="K6" s="553"/>
      <c r="L6" s="553"/>
      <c r="M6" s="553"/>
      <c r="N6" s="553"/>
      <c r="O6" s="553"/>
      <c r="Q6" s="546" t="s">
        <v>69</v>
      </c>
      <c r="R6" s="546"/>
      <c r="S6" s="546"/>
      <c r="T6" s="546"/>
      <c r="U6" s="546"/>
      <c r="V6" s="546"/>
      <c r="W6" s="546"/>
      <c r="X6" s="546"/>
      <c r="Y6" s="546"/>
      <c r="Z6" s="546"/>
      <c r="AA6" s="546"/>
      <c r="AB6" s="546"/>
    </row>
    <row r="7" spans="1:29" ht="15.75" x14ac:dyDescent="0.25">
      <c r="D7" s="543" t="s">
        <v>11</v>
      </c>
      <c r="E7" s="543"/>
      <c r="F7" s="543"/>
      <c r="G7" s="543" t="s">
        <v>13</v>
      </c>
      <c r="H7" s="543"/>
      <c r="I7" s="543"/>
      <c r="J7" s="543" t="s">
        <v>14</v>
      </c>
      <c r="K7" s="543"/>
      <c r="L7" s="543"/>
      <c r="M7" s="543" t="s">
        <v>12</v>
      </c>
      <c r="N7" s="543"/>
      <c r="O7" s="543"/>
      <c r="Q7" s="543" t="s">
        <v>11</v>
      </c>
      <c r="R7" s="543"/>
      <c r="S7" s="543"/>
      <c r="T7" s="543" t="s">
        <v>13</v>
      </c>
      <c r="U7" s="543"/>
      <c r="V7" s="543"/>
      <c r="W7" s="543" t="s">
        <v>14</v>
      </c>
      <c r="X7" s="543"/>
      <c r="Y7" s="543"/>
      <c r="Z7" s="543" t="s">
        <v>12</v>
      </c>
      <c r="AA7" s="543"/>
      <c r="AB7" s="543"/>
    </row>
    <row r="8" spans="1:29" ht="27" customHeight="1" x14ac:dyDescent="0.25">
      <c r="A8" s="42"/>
      <c r="B8" s="554"/>
      <c r="C8" s="554"/>
      <c r="D8" s="250" t="s">
        <v>25</v>
      </c>
      <c r="E8" s="251" t="s">
        <v>15</v>
      </c>
      <c r="F8" s="252" t="s">
        <v>26</v>
      </c>
      <c r="G8" s="250" t="s">
        <v>25</v>
      </c>
      <c r="H8" s="251" t="s">
        <v>15</v>
      </c>
      <c r="I8" s="252" t="s">
        <v>26</v>
      </c>
      <c r="J8" s="250" t="s">
        <v>25</v>
      </c>
      <c r="K8" s="251" t="s">
        <v>15</v>
      </c>
      <c r="L8" s="252" t="s">
        <v>26</v>
      </c>
      <c r="M8" s="250" t="s">
        <v>25</v>
      </c>
      <c r="N8" s="251" t="s">
        <v>15</v>
      </c>
      <c r="O8" s="252" t="s">
        <v>26</v>
      </c>
      <c r="P8" s="45"/>
      <c r="Q8" s="250" t="s">
        <v>25</v>
      </c>
      <c r="R8" s="251" t="s">
        <v>15</v>
      </c>
      <c r="S8" s="252" t="s">
        <v>26</v>
      </c>
      <c r="T8" s="250" t="s">
        <v>25</v>
      </c>
      <c r="U8" s="251" t="s">
        <v>15</v>
      </c>
      <c r="V8" s="252" t="s">
        <v>26</v>
      </c>
      <c r="W8" s="250" t="s">
        <v>25</v>
      </c>
      <c r="X8" s="251" t="s">
        <v>15</v>
      </c>
      <c r="Y8" s="252" t="s">
        <v>26</v>
      </c>
      <c r="Z8" s="250" t="s">
        <v>25</v>
      </c>
      <c r="AA8" s="251" t="s">
        <v>15</v>
      </c>
      <c r="AB8" s="252" t="s">
        <v>26</v>
      </c>
    </row>
    <row r="9" spans="1:29" ht="6" customHeight="1" x14ac:dyDescent="0.2">
      <c r="A9" s="76"/>
      <c r="B9" s="78"/>
      <c r="C9" s="78"/>
      <c r="D9" s="77"/>
      <c r="E9" s="77"/>
      <c r="F9" s="77"/>
      <c r="G9" s="77"/>
      <c r="H9" s="77"/>
      <c r="I9" s="77"/>
      <c r="J9" s="77"/>
      <c r="K9" s="77"/>
      <c r="L9" s="77"/>
      <c r="M9" s="77"/>
      <c r="N9" s="77"/>
      <c r="O9" s="77"/>
      <c r="P9" s="79"/>
      <c r="Q9" s="77"/>
      <c r="R9" s="77"/>
      <c r="S9" s="77"/>
      <c r="T9" s="77"/>
      <c r="U9" s="77"/>
      <c r="V9" s="77"/>
      <c r="W9" s="77"/>
      <c r="X9" s="77"/>
      <c r="Y9" s="77"/>
      <c r="Z9" s="77"/>
      <c r="AA9" s="77"/>
      <c r="AB9" s="77"/>
      <c r="AC9" s="1"/>
    </row>
    <row r="10" spans="1:29" ht="18" customHeight="1" x14ac:dyDescent="0.25">
      <c r="A10" s="76"/>
      <c r="B10" s="545" t="s">
        <v>22</v>
      </c>
      <c r="C10" s="545"/>
      <c r="D10" s="545"/>
      <c r="E10" s="545"/>
      <c r="F10" s="545"/>
      <c r="G10" s="545"/>
      <c r="H10" s="545"/>
      <c r="I10" s="545"/>
      <c r="J10" s="545"/>
      <c r="K10" s="545"/>
      <c r="L10" s="545"/>
      <c r="M10" s="545"/>
      <c r="N10" s="545"/>
      <c r="O10" s="545"/>
      <c r="P10" s="249"/>
      <c r="Q10" s="542"/>
      <c r="R10" s="542"/>
      <c r="S10" s="542"/>
      <c r="T10" s="542"/>
      <c r="U10" s="542"/>
      <c r="V10" s="542"/>
      <c r="W10" s="542"/>
      <c r="X10" s="542"/>
      <c r="Y10" s="542"/>
      <c r="Z10" s="542"/>
      <c r="AA10" s="542"/>
      <c r="AB10" s="542"/>
      <c r="AC10" s="1"/>
    </row>
    <row r="11" spans="1:29" ht="18" customHeight="1" x14ac:dyDescent="0.25">
      <c r="A11" s="43"/>
      <c r="B11" s="560" t="s">
        <v>43</v>
      </c>
      <c r="C11" s="560"/>
      <c r="D11" s="260">
        <v>48.213783403656819</v>
      </c>
      <c r="E11" s="261">
        <v>39.69521044992743</v>
      </c>
      <c r="F11" s="262">
        <v>40.515690863257895</v>
      </c>
      <c r="G11" s="260">
        <v>8.3825597749648377</v>
      </c>
      <c r="H11" s="261">
        <v>4.100145137880987</v>
      </c>
      <c r="I11" s="262">
        <v>9.1777140436524753</v>
      </c>
      <c r="J11" s="260">
        <v>0</v>
      </c>
      <c r="K11" s="261">
        <v>0</v>
      </c>
      <c r="L11" s="262">
        <v>1.7235991416726273</v>
      </c>
      <c r="M11" s="260">
        <v>57.32193732193732</v>
      </c>
      <c r="N11" s="261">
        <v>43.795355587808416</v>
      </c>
      <c r="O11" s="262">
        <v>51.419781807070784</v>
      </c>
      <c r="P11" s="3"/>
      <c r="Q11" s="260"/>
      <c r="R11" s="261"/>
      <c r="S11" s="262">
        <v>0.20161363651506611</v>
      </c>
      <c r="T11" s="260"/>
      <c r="U11" s="261"/>
      <c r="V11" s="262">
        <v>-18.892819903073619</v>
      </c>
      <c r="W11" s="260"/>
      <c r="X11" s="261"/>
      <c r="Y11" s="262">
        <v>-16.340806661383805</v>
      </c>
      <c r="Z11" s="260">
        <v>42.291371994343301</v>
      </c>
      <c r="AA11" s="261">
        <v>-6.337299534352284</v>
      </c>
      <c r="AB11" s="262">
        <v>-4.4365269686413553</v>
      </c>
    </row>
    <row r="12" spans="1:29" ht="18" customHeight="1" x14ac:dyDescent="0.25">
      <c r="A12" s="43"/>
      <c r="B12" s="556" t="s">
        <v>46</v>
      </c>
      <c r="C12" s="556"/>
      <c r="D12" s="256">
        <v>69.648382559774959</v>
      </c>
      <c r="E12" s="63">
        <v>54.366231253023706</v>
      </c>
      <c r="F12" s="257">
        <v>52.860049582989006</v>
      </c>
      <c r="G12" s="256">
        <v>11.701828410689171</v>
      </c>
      <c r="H12" s="63">
        <v>6.168359941944848</v>
      </c>
      <c r="I12" s="257">
        <v>12.336719883889696</v>
      </c>
      <c r="J12" s="256">
        <v>0</v>
      </c>
      <c r="K12" s="63">
        <v>0</v>
      </c>
      <c r="L12" s="257">
        <v>1.741654571843251</v>
      </c>
      <c r="M12" s="256">
        <v>82.393162393162399</v>
      </c>
      <c r="N12" s="63">
        <v>60.546686018384129</v>
      </c>
      <c r="O12" s="257">
        <v>66.938424038721948</v>
      </c>
      <c r="P12" s="3"/>
      <c r="Q12" s="256"/>
      <c r="R12" s="63"/>
      <c r="S12" s="257">
        <v>12.492374970403848</v>
      </c>
      <c r="T12" s="256"/>
      <c r="U12" s="63"/>
      <c r="V12" s="257">
        <v>0.19183270883310896</v>
      </c>
      <c r="W12" s="256"/>
      <c r="X12" s="63"/>
      <c r="Y12" s="257">
        <v>-14.1386408191852</v>
      </c>
      <c r="Z12" s="256">
        <v>44.16749750747038</v>
      </c>
      <c r="AA12" s="63">
        <v>6.1943148070237779</v>
      </c>
      <c r="AB12" s="257">
        <v>9.1434434783107985</v>
      </c>
    </row>
    <row r="13" spans="1:29" ht="18" customHeight="1" x14ac:dyDescent="0.25">
      <c r="A13" s="43"/>
      <c r="B13" s="556" t="s">
        <v>47</v>
      </c>
      <c r="C13" s="556"/>
      <c r="D13" s="256">
        <v>79.493670886075947</v>
      </c>
      <c r="E13" s="63">
        <v>62.433478471214322</v>
      </c>
      <c r="F13" s="257">
        <v>60.634995590308399</v>
      </c>
      <c r="G13" s="256">
        <v>8.776371308016877</v>
      </c>
      <c r="H13" s="63">
        <v>8.6840832123850991</v>
      </c>
      <c r="I13" s="257">
        <v>14.008236053916292</v>
      </c>
      <c r="J13" s="256">
        <v>0</v>
      </c>
      <c r="K13" s="63">
        <v>0</v>
      </c>
      <c r="L13" s="257">
        <v>1.6687384115388089</v>
      </c>
      <c r="M13" s="256">
        <v>89.401709401709397</v>
      </c>
      <c r="N13" s="63">
        <v>71.129656507015</v>
      </c>
      <c r="O13" s="257">
        <v>76.3133589350074</v>
      </c>
      <c r="P13" s="126"/>
      <c r="Q13" s="256"/>
      <c r="R13" s="63"/>
      <c r="S13" s="257">
        <v>15.809146137135873</v>
      </c>
      <c r="T13" s="256"/>
      <c r="U13" s="63"/>
      <c r="V13" s="257">
        <v>7.8261568980325213</v>
      </c>
      <c r="W13" s="256"/>
      <c r="X13" s="63"/>
      <c r="Y13" s="257">
        <v>-10.725195208283106</v>
      </c>
      <c r="Z13" s="256">
        <v>26.941747572726182</v>
      </c>
      <c r="AA13" s="63">
        <v>11.193042162967155</v>
      </c>
      <c r="AB13" s="257">
        <v>13.529169956349627</v>
      </c>
    </row>
    <row r="14" spans="1:29" ht="18" customHeight="1" x14ac:dyDescent="0.25">
      <c r="A14" s="43"/>
      <c r="B14" s="556" t="s">
        <v>48</v>
      </c>
      <c r="C14" s="556"/>
      <c r="D14" s="256">
        <v>83.192329385222791</v>
      </c>
      <c r="E14" s="63">
        <v>62.469762941461056</v>
      </c>
      <c r="F14" s="257">
        <v>61.646725703023066</v>
      </c>
      <c r="G14" s="256">
        <v>9.3626621545403275</v>
      </c>
      <c r="H14" s="63">
        <v>11.441702951136913</v>
      </c>
      <c r="I14" s="257">
        <v>14.341531799128335</v>
      </c>
      <c r="J14" s="256">
        <v>0</v>
      </c>
      <c r="K14" s="63">
        <v>0</v>
      </c>
      <c r="L14" s="257">
        <v>1.697526580240402</v>
      </c>
      <c r="M14" s="256">
        <v>93.504273504273499</v>
      </c>
      <c r="N14" s="63">
        <v>73.899371069182394</v>
      </c>
      <c r="O14" s="257">
        <v>77.687172084501569</v>
      </c>
      <c r="P14" s="3"/>
      <c r="Q14" s="256"/>
      <c r="R14" s="63"/>
      <c r="S14" s="257">
        <v>15.563470888556941</v>
      </c>
      <c r="T14" s="256"/>
      <c r="U14" s="63"/>
      <c r="V14" s="257">
        <v>7.5435981725580215</v>
      </c>
      <c r="W14" s="256"/>
      <c r="X14" s="63"/>
      <c r="Y14" s="257">
        <v>-13.854760098146251</v>
      </c>
      <c r="Z14" s="256">
        <v>35.396039604017368</v>
      </c>
      <c r="AA14" s="63">
        <v>14.07766990297686</v>
      </c>
      <c r="AB14" s="257">
        <v>13.161946622249602</v>
      </c>
    </row>
    <row r="15" spans="1:29" ht="18" customHeight="1" x14ac:dyDescent="0.25">
      <c r="A15" s="43"/>
      <c r="B15" s="556" t="s">
        <v>49</v>
      </c>
      <c r="C15" s="556"/>
      <c r="D15" s="256">
        <v>76.311336717428091</v>
      </c>
      <c r="E15" s="63">
        <v>55.478955007256893</v>
      </c>
      <c r="F15" s="257">
        <v>57.004552646920025</v>
      </c>
      <c r="G15" s="256">
        <v>4.6813310772701637</v>
      </c>
      <c r="H15" s="63">
        <v>12.046444121915821</v>
      </c>
      <c r="I15" s="257">
        <v>14.16247952696888</v>
      </c>
      <c r="J15" s="256">
        <v>0</v>
      </c>
      <c r="K15" s="63">
        <v>0</v>
      </c>
      <c r="L15" s="257">
        <v>1.6767065485939538</v>
      </c>
      <c r="M15" s="256">
        <v>81.823361823361822</v>
      </c>
      <c r="N15" s="63">
        <v>67.525399129172712</v>
      </c>
      <c r="O15" s="257">
        <v>72.844432723537736</v>
      </c>
      <c r="P15" s="126"/>
      <c r="Q15" s="256"/>
      <c r="R15" s="63"/>
      <c r="S15" s="257">
        <v>8.4382859632533194</v>
      </c>
      <c r="T15" s="256"/>
      <c r="U15" s="63"/>
      <c r="V15" s="257">
        <v>-0.41157055997903208</v>
      </c>
      <c r="W15" s="256"/>
      <c r="X15" s="63"/>
      <c r="Y15" s="257">
        <v>-17.384095514614106</v>
      </c>
      <c r="Z15" s="256">
        <v>25.305410122250976</v>
      </c>
      <c r="AA15" s="63">
        <v>2.6853043958038669</v>
      </c>
      <c r="AB15" s="257">
        <v>5.8466888480958712</v>
      </c>
    </row>
    <row r="16" spans="1:29" ht="18" customHeight="1" x14ac:dyDescent="0.25">
      <c r="A16" s="43"/>
      <c r="B16" s="561" t="s">
        <v>73</v>
      </c>
      <c r="C16" s="561"/>
      <c r="D16" s="263">
        <v>71.363405980739984</v>
      </c>
      <c r="E16" s="264">
        <v>54.888727624576681</v>
      </c>
      <c r="F16" s="265">
        <v>54.533614186315496</v>
      </c>
      <c r="G16" s="263">
        <v>8.5825308329109653</v>
      </c>
      <c r="H16" s="264">
        <v>8.4881470730527333</v>
      </c>
      <c r="I16" s="265">
        <v>12.805701852435549</v>
      </c>
      <c r="J16" s="263">
        <v>0</v>
      </c>
      <c r="K16" s="264">
        <v>0</v>
      </c>
      <c r="L16" s="265">
        <v>1.7016413792528884</v>
      </c>
      <c r="M16" s="263">
        <v>80.888888888888886</v>
      </c>
      <c r="N16" s="264">
        <v>63.379293662312527</v>
      </c>
      <c r="O16" s="265">
        <v>69.042207093435451</v>
      </c>
      <c r="P16" s="3"/>
      <c r="Q16" s="263"/>
      <c r="R16" s="264"/>
      <c r="S16" s="265">
        <v>10.96994063023905</v>
      </c>
      <c r="T16" s="263"/>
      <c r="U16" s="264"/>
      <c r="V16" s="265">
        <v>-0.2363371924260213</v>
      </c>
      <c r="W16" s="263"/>
      <c r="X16" s="264"/>
      <c r="Y16" s="265">
        <v>-14.557431328676813</v>
      </c>
      <c r="Z16" s="346">
        <v>33.823529411863106</v>
      </c>
      <c r="AA16" s="144">
        <v>6.2403697996875254</v>
      </c>
      <c r="AB16" s="347">
        <v>7.9288063383412375</v>
      </c>
    </row>
    <row r="17" spans="1:29" ht="6" customHeight="1" x14ac:dyDescent="0.25">
      <c r="A17" s="43"/>
      <c r="B17" s="348"/>
      <c r="C17" s="348"/>
      <c r="D17" s="63"/>
      <c r="E17" s="63"/>
      <c r="F17" s="63"/>
      <c r="G17" s="63"/>
      <c r="H17" s="63"/>
      <c r="I17" s="63"/>
      <c r="J17" s="63"/>
      <c r="K17" s="63"/>
      <c r="L17" s="63"/>
      <c r="M17" s="63"/>
      <c r="N17" s="63"/>
      <c r="O17" s="63"/>
      <c r="P17" s="3"/>
      <c r="Q17" s="63"/>
      <c r="R17" s="63"/>
      <c r="S17" s="63"/>
      <c r="T17" s="63"/>
      <c r="U17" s="63"/>
      <c r="V17" s="63"/>
      <c r="W17" s="63"/>
      <c r="X17" s="63"/>
      <c r="Y17" s="63"/>
      <c r="Z17" s="349"/>
      <c r="AA17" s="349"/>
      <c r="AB17" s="349"/>
    </row>
    <row r="18" spans="1:29" ht="18" customHeight="1" x14ac:dyDescent="0.25">
      <c r="A18" s="43"/>
      <c r="B18" s="555" t="s">
        <v>50</v>
      </c>
      <c r="C18" s="555"/>
      <c r="D18" s="288">
        <v>66.054484236302415</v>
      </c>
      <c r="E18" s="289">
        <v>57.208514755684568</v>
      </c>
      <c r="F18" s="290">
        <v>55.994087111012412</v>
      </c>
      <c r="G18" s="288">
        <v>8.3868992959902045</v>
      </c>
      <c r="H18" s="289">
        <v>12.385099177552007</v>
      </c>
      <c r="I18" s="290">
        <v>15.22707714515726</v>
      </c>
      <c r="J18" s="288">
        <v>0</v>
      </c>
      <c r="K18" s="289">
        <v>0</v>
      </c>
      <c r="L18" s="290">
        <v>1.667684534880493</v>
      </c>
      <c r="M18" s="288">
        <v>72.535612535612529</v>
      </c>
      <c r="N18" s="289">
        <v>69.581519109821002</v>
      </c>
      <c r="O18" s="290">
        <v>72.887460788940402</v>
      </c>
      <c r="P18" s="126"/>
      <c r="Q18" s="288"/>
      <c r="R18" s="289"/>
      <c r="S18" s="290">
        <v>0.60404918394311546</v>
      </c>
      <c r="T18" s="288"/>
      <c r="U18" s="289"/>
      <c r="V18" s="290">
        <v>-4.6462161681852701</v>
      </c>
      <c r="W18" s="288"/>
      <c r="X18" s="289"/>
      <c r="Y18" s="290">
        <v>-7.9027257952063836</v>
      </c>
      <c r="Z18" s="288">
        <v>10.025929127095992</v>
      </c>
      <c r="AA18" s="289">
        <v>-5.4404996712979976</v>
      </c>
      <c r="AB18" s="290">
        <v>-0.75259163858970224</v>
      </c>
    </row>
    <row r="19" spans="1:29" ht="18" customHeight="1" x14ac:dyDescent="0.25">
      <c r="A19" s="43"/>
      <c r="B19" s="558" t="s">
        <v>51</v>
      </c>
      <c r="C19" s="558"/>
      <c r="D19" s="174">
        <v>66.422466422466428</v>
      </c>
      <c r="E19" s="64">
        <v>57.206498951781974</v>
      </c>
      <c r="F19" s="175">
        <v>58.834411189652577</v>
      </c>
      <c r="G19" s="174">
        <v>8.6691086691086685</v>
      </c>
      <c r="H19" s="64">
        <v>9.5256813417190784</v>
      </c>
      <c r="I19" s="175">
        <v>13.36892765829448</v>
      </c>
      <c r="J19" s="174">
        <v>0</v>
      </c>
      <c r="K19" s="64">
        <v>0</v>
      </c>
      <c r="L19" s="175">
        <v>1.7107835764776658</v>
      </c>
      <c r="M19" s="174">
        <v>75.925925925925924</v>
      </c>
      <c r="N19" s="64">
        <v>66.719077568134168</v>
      </c>
      <c r="O19" s="175">
        <v>73.913370431643855</v>
      </c>
      <c r="P19" s="3"/>
      <c r="Q19" s="174"/>
      <c r="R19" s="64"/>
      <c r="S19" s="175">
        <v>0.87449038433227</v>
      </c>
      <c r="T19" s="174"/>
      <c r="U19" s="64"/>
      <c r="V19" s="175">
        <v>-7.9822445491214227</v>
      </c>
      <c r="W19" s="174"/>
      <c r="X19" s="64"/>
      <c r="Y19" s="175">
        <v>-1.9274557807661021</v>
      </c>
      <c r="Z19" s="174">
        <v>14.181662382222017</v>
      </c>
      <c r="AA19" s="64">
        <v>-9.7458551483255214</v>
      </c>
      <c r="AB19" s="175">
        <v>-0.91698237173038155</v>
      </c>
    </row>
    <row r="20" spans="1:29" ht="18" customHeight="1" x14ac:dyDescent="0.25">
      <c r="A20" s="43"/>
      <c r="B20" s="559" t="s">
        <v>74</v>
      </c>
      <c r="C20" s="559"/>
      <c r="D20" s="176">
        <v>66.2387284120434</v>
      </c>
      <c r="E20" s="177">
        <v>57.20754716981132</v>
      </c>
      <c r="F20" s="178">
        <v>57.357293411098922</v>
      </c>
      <c r="G20" s="176">
        <v>8.5281980742778547</v>
      </c>
      <c r="H20" s="177">
        <v>11.012578616352201</v>
      </c>
      <c r="I20" s="178">
        <v>14.335263036322688</v>
      </c>
      <c r="J20" s="176">
        <v>0</v>
      </c>
      <c r="K20" s="177">
        <v>0</v>
      </c>
      <c r="L20" s="178">
        <v>1.6883698100132818</v>
      </c>
      <c r="M20" s="176">
        <v>74.162962962962965</v>
      </c>
      <c r="N20" s="177">
        <v>68.20754716981132</v>
      </c>
      <c r="O20" s="178">
        <v>73.379843506381008</v>
      </c>
      <c r="P20" s="126"/>
      <c r="Q20" s="176"/>
      <c r="R20" s="177"/>
      <c r="S20" s="178">
        <v>0.54907584894176009</v>
      </c>
      <c r="T20" s="176"/>
      <c r="U20" s="177"/>
      <c r="V20" s="178">
        <v>-5.8144327689240383</v>
      </c>
      <c r="W20" s="176"/>
      <c r="X20" s="177"/>
      <c r="Y20" s="178">
        <v>-4.9490090408141754</v>
      </c>
      <c r="Z20" s="176">
        <v>11.991051454176283</v>
      </c>
      <c r="AA20" s="177">
        <v>-7.5289904501943887</v>
      </c>
      <c r="AB20" s="178">
        <v>-0.89399155906420802</v>
      </c>
    </row>
    <row r="21" spans="1:29" ht="6" customHeight="1" x14ac:dyDescent="0.25">
      <c r="A21" s="43"/>
      <c r="B21" s="348"/>
      <c r="C21" s="348"/>
      <c r="D21" s="63"/>
      <c r="E21" s="63"/>
      <c r="F21" s="63"/>
      <c r="G21" s="63"/>
      <c r="H21" s="63"/>
      <c r="I21" s="63"/>
      <c r="J21" s="63"/>
      <c r="K21" s="63"/>
      <c r="L21" s="63"/>
      <c r="M21" s="63"/>
      <c r="N21" s="63"/>
      <c r="O21" s="63"/>
      <c r="P21" s="3"/>
      <c r="Q21" s="63"/>
      <c r="R21" s="63"/>
      <c r="S21" s="63"/>
      <c r="T21" s="63"/>
      <c r="U21" s="63"/>
      <c r="V21" s="63"/>
      <c r="W21" s="63"/>
      <c r="X21" s="63"/>
      <c r="Y21" s="63"/>
      <c r="Z21" s="63"/>
      <c r="AA21" s="63"/>
      <c r="AB21" s="63"/>
    </row>
    <row r="22" spans="1:29" ht="18" customHeight="1" x14ac:dyDescent="0.25">
      <c r="A22" s="43"/>
      <c r="B22" s="557" t="s">
        <v>12</v>
      </c>
      <c r="C22" s="557"/>
      <c r="D22" s="285">
        <v>70.436213991769549</v>
      </c>
      <c r="E22" s="286">
        <v>55.321883453294568</v>
      </c>
      <c r="F22" s="287">
        <v>55.781661536006936</v>
      </c>
      <c r="G22" s="285">
        <v>8.5843621399176957</v>
      </c>
      <c r="H22" s="286">
        <v>9.3950976787808997</v>
      </c>
      <c r="I22" s="287">
        <v>13.010404277147458</v>
      </c>
      <c r="J22" s="285">
        <v>0</v>
      </c>
      <c r="K22" s="286">
        <v>0</v>
      </c>
      <c r="L22" s="287">
        <v>1.4547807933941548</v>
      </c>
      <c r="M22" s="285">
        <v>79.02057613168725</v>
      </c>
      <c r="N22" s="286">
        <v>64.716981132075475</v>
      </c>
      <c r="O22" s="287">
        <v>70.246846606548544</v>
      </c>
      <c r="P22" s="126"/>
      <c r="Q22" s="285"/>
      <c r="R22" s="286"/>
      <c r="S22" s="287">
        <v>8.0405501083820194</v>
      </c>
      <c r="T22" s="285"/>
      <c r="U22" s="286"/>
      <c r="V22" s="287">
        <v>-3.8395829954083061</v>
      </c>
      <c r="W22" s="285"/>
      <c r="X22" s="286"/>
      <c r="Y22" s="287">
        <v>-9.4089981613446785</v>
      </c>
      <c r="Z22" s="285">
        <v>27.232971110468174</v>
      </c>
      <c r="AA22" s="286">
        <v>1.77761903457787</v>
      </c>
      <c r="AB22" s="287">
        <v>5.2133836755290659</v>
      </c>
    </row>
    <row r="23" spans="1:29" ht="15" customHeight="1" x14ac:dyDescent="0.2">
      <c r="B23" s="31"/>
      <c r="C23"/>
      <c r="D23" s="41"/>
      <c r="E23" s="41"/>
      <c r="F23" s="41"/>
      <c r="G23" s="41"/>
      <c r="H23" s="41"/>
      <c r="I23" s="41"/>
      <c r="J23" s="41"/>
      <c r="K23" s="41"/>
      <c r="L23" s="41"/>
      <c r="M23" s="41"/>
      <c r="N23" s="41"/>
      <c r="O23" s="41"/>
      <c r="P23" s="3"/>
      <c r="Q23" s="3"/>
      <c r="R23" s="3"/>
      <c r="S23" s="3"/>
      <c r="T23" s="3"/>
      <c r="U23" s="3"/>
      <c r="V23" s="3"/>
      <c r="W23" s="3"/>
      <c r="X23" s="3"/>
      <c r="Y23" s="3"/>
      <c r="Z23" s="3"/>
      <c r="AA23" s="3"/>
      <c r="AB23" s="3"/>
    </row>
    <row r="24" spans="1:29" ht="18" customHeight="1" x14ac:dyDescent="0.25">
      <c r="A24" s="76"/>
      <c r="B24" s="549" t="s">
        <v>9</v>
      </c>
      <c r="C24" s="549"/>
      <c r="D24" s="549"/>
      <c r="E24" s="549"/>
      <c r="F24" s="549"/>
      <c r="G24" s="549"/>
      <c r="H24" s="549"/>
      <c r="I24" s="549"/>
      <c r="J24" s="549"/>
      <c r="K24" s="549"/>
      <c r="L24" s="549"/>
      <c r="M24" s="549"/>
      <c r="N24" s="549"/>
      <c r="O24" s="549"/>
      <c r="P24" s="249"/>
      <c r="Q24" s="548"/>
      <c r="R24" s="548"/>
      <c r="S24" s="548"/>
      <c r="T24" s="548"/>
      <c r="U24" s="548"/>
      <c r="V24" s="548"/>
      <c r="W24" s="548"/>
      <c r="X24" s="548"/>
      <c r="Y24" s="548"/>
      <c r="Z24" s="548"/>
      <c r="AA24" s="548"/>
      <c r="AB24" s="548"/>
      <c r="AC24" s="1"/>
    </row>
    <row r="25" spans="1:29" ht="18" customHeight="1" x14ac:dyDescent="0.25">
      <c r="A25" s="43"/>
      <c r="B25" s="560" t="s">
        <v>43</v>
      </c>
      <c r="C25" s="560"/>
      <c r="D25" s="277">
        <v>197.90732630392773</v>
      </c>
      <c r="E25" s="278">
        <v>142.27521018752088</v>
      </c>
      <c r="F25" s="279">
        <v>152.53816562253743</v>
      </c>
      <c r="G25" s="277">
        <v>227.5563981661945</v>
      </c>
      <c r="H25" s="278">
        <v>203.43295112032229</v>
      </c>
      <c r="I25" s="279">
        <v>201.33269770942931</v>
      </c>
      <c r="J25" s="277">
        <v>0</v>
      </c>
      <c r="K25" s="278">
        <v>0</v>
      </c>
      <c r="L25" s="279">
        <v>113.61121143730182</v>
      </c>
      <c r="M25" s="277">
        <v>202.29868983024755</v>
      </c>
      <c r="N25" s="278">
        <v>148.00083133533079</v>
      </c>
      <c r="O25" s="279">
        <v>159.93423130030257</v>
      </c>
      <c r="P25" s="3"/>
      <c r="Q25" s="260"/>
      <c r="R25" s="261"/>
      <c r="S25" s="262">
        <v>13.225682768718533</v>
      </c>
      <c r="T25" s="260"/>
      <c r="U25" s="261"/>
      <c r="V25" s="262">
        <v>24.444583625677502</v>
      </c>
      <c r="W25" s="260"/>
      <c r="X25" s="261"/>
      <c r="Y25" s="262">
        <v>11.543722106616363</v>
      </c>
      <c r="Z25" s="260">
        <v>21.827014519919487</v>
      </c>
      <c r="AA25" s="261">
        <v>9.1831746893692792</v>
      </c>
      <c r="AB25" s="262">
        <v>14.927295659979096</v>
      </c>
    </row>
    <row r="26" spans="1:29" ht="18" customHeight="1" x14ac:dyDescent="0.25">
      <c r="A26" s="43"/>
      <c r="B26" s="556" t="s">
        <v>46</v>
      </c>
      <c r="C26" s="556"/>
      <c r="D26" s="269">
        <v>209.51016021771611</v>
      </c>
      <c r="E26" s="66">
        <v>144.84011884247477</v>
      </c>
      <c r="F26" s="270">
        <v>163.27471906680032</v>
      </c>
      <c r="G26" s="269">
        <v>230.36878390233906</v>
      </c>
      <c r="H26" s="66">
        <v>195.20272350716664</v>
      </c>
      <c r="I26" s="270">
        <v>197.57504772617082</v>
      </c>
      <c r="J26" s="269">
        <v>0</v>
      </c>
      <c r="K26" s="66">
        <v>0</v>
      </c>
      <c r="L26" s="270">
        <v>113.0480942572767</v>
      </c>
      <c r="M26" s="269">
        <v>212.51057081688731</v>
      </c>
      <c r="N26" s="66">
        <v>149.94201422005176</v>
      </c>
      <c r="O26" s="270">
        <v>168.28941907936809</v>
      </c>
      <c r="P26" s="3"/>
      <c r="Q26" s="256"/>
      <c r="R26" s="63"/>
      <c r="S26" s="257">
        <v>19.213815082592578</v>
      </c>
      <c r="T26" s="256"/>
      <c r="U26" s="63"/>
      <c r="V26" s="257">
        <v>22.466537670566542</v>
      </c>
      <c r="W26" s="256"/>
      <c r="X26" s="63"/>
      <c r="Y26" s="257">
        <v>8.8701584853376758</v>
      </c>
      <c r="Z26" s="256">
        <v>23.142644925324767</v>
      </c>
      <c r="AA26" s="63">
        <v>7.2418204403007689</v>
      </c>
      <c r="AB26" s="257">
        <v>19.558983574460097</v>
      </c>
    </row>
    <row r="27" spans="1:29" ht="18" customHeight="1" x14ac:dyDescent="0.25">
      <c r="A27" s="43"/>
      <c r="B27" s="556" t="s">
        <v>47</v>
      </c>
      <c r="C27" s="556"/>
      <c r="D27" s="269">
        <v>222.26447043451307</v>
      </c>
      <c r="E27" s="66">
        <v>149.20206057011046</v>
      </c>
      <c r="F27" s="270">
        <v>168.99555492328128</v>
      </c>
      <c r="G27" s="269">
        <v>231.31342002528345</v>
      </c>
      <c r="H27" s="66">
        <v>191.51608839509495</v>
      </c>
      <c r="I27" s="270">
        <v>194.26698521606232</v>
      </c>
      <c r="J27" s="269">
        <v>0</v>
      </c>
      <c r="K27" s="66">
        <v>0</v>
      </c>
      <c r="L27" s="270">
        <v>118.36362523321816</v>
      </c>
      <c r="M27" s="269">
        <v>223.1641747915304</v>
      </c>
      <c r="N27" s="66">
        <v>154.3427288098263</v>
      </c>
      <c r="O27" s="270">
        <v>172.52419007152602</v>
      </c>
      <c r="P27" s="3"/>
      <c r="Q27" s="256"/>
      <c r="R27" s="63"/>
      <c r="S27" s="257">
        <v>20.000719107787528</v>
      </c>
      <c r="T27" s="256"/>
      <c r="U27" s="63"/>
      <c r="V27" s="257">
        <v>25.392169849854227</v>
      </c>
      <c r="W27" s="256"/>
      <c r="X27" s="63"/>
      <c r="Y27" s="257">
        <v>10.987339414391103</v>
      </c>
      <c r="Z27" s="256">
        <v>25.254953307827098</v>
      </c>
      <c r="AA27" s="63">
        <v>11.325181779942977</v>
      </c>
      <c r="AB27" s="257">
        <v>20.98340745025331</v>
      </c>
    </row>
    <row r="28" spans="1:29" ht="18" customHeight="1" x14ac:dyDescent="0.25">
      <c r="A28" s="43"/>
      <c r="B28" s="556" t="s">
        <v>48</v>
      </c>
      <c r="C28" s="556"/>
      <c r="D28" s="269">
        <v>220.53135788442731</v>
      </c>
      <c r="E28" s="66">
        <v>149.29203050077419</v>
      </c>
      <c r="F28" s="270">
        <v>165.23105093047724</v>
      </c>
      <c r="G28" s="269">
        <v>232.43252798574051</v>
      </c>
      <c r="H28" s="66">
        <v>193.75768876514289</v>
      </c>
      <c r="I28" s="270">
        <v>184.99780557795702</v>
      </c>
      <c r="J28" s="269">
        <v>0</v>
      </c>
      <c r="K28" s="66">
        <v>0</v>
      </c>
      <c r="L28" s="270">
        <v>117.5237070460493</v>
      </c>
      <c r="M28" s="269">
        <v>221.73525443337184</v>
      </c>
      <c r="N28" s="66">
        <v>156.20100018139507</v>
      </c>
      <c r="O28" s="270">
        <v>167.83472035943532</v>
      </c>
      <c r="P28" s="3"/>
      <c r="Q28" s="256"/>
      <c r="R28" s="63"/>
      <c r="S28" s="257">
        <v>16.166830202537163</v>
      </c>
      <c r="T28" s="256"/>
      <c r="U28" s="63"/>
      <c r="V28" s="257">
        <v>25.121470395772743</v>
      </c>
      <c r="W28" s="256"/>
      <c r="X28" s="63"/>
      <c r="Y28" s="257">
        <v>9.3242368462235561</v>
      </c>
      <c r="Z28" s="256">
        <v>24.731830513133932</v>
      </c>
      <c r="AA28" s="63">
        <v>12.523232983980558</v>
      </c>
      <c r="AB28" s="257">
        <v>17.920423809819429</v>
      </c>
    </row>
    <row r="29" spans="1:29" ht="18" customHeight="1" x14ac:dyDescent="0.25">
      <c r="A29" s="43"/>
      <c r="B29" s="556" t="s">
        <v>49</v>
      </c>
      <c r="C29" s="556"/>
      <c r="D29" s="269">
        <v>200.11023816168537</v>
      </c>
      <c r="E29" s="66">
        <v>152.39078810254929</v>
      </c>
      <c r="F29" s="270">
        <v>158.94733288726164</v>
      </c>
      <c r="G29" s="269">
        <v>234.3576510565656</v>
      </c>
      <c r="H29" s="66">
        <v>195.72843875434737</v>
      </c>
      <c r="I29" s="270">
        <v>178.90973564137244</v>
      </c>
      <c r="J29" s="269">
        <v>0</v>
      </c>
      <c r="K29" s="66">
        <v>0</v>
      </c>
      <c r="L29" s="270">
        <v>116.0891033888002</v>
      </c>
      <c r="M29" s="269">
        <v>202.0897195476708</v>
      </c>
      <c r="N29" s="66">
        <v>160.12216908932896</v>
      </c>
      <c r="O29" s="270">
        <v>161.84043162874167</v>
      </c>
      <c r="P29" s="3"/>
      <c r="Q29" s="256"/>
      <c r="R29" s="63"/>
      <c r="S29" s="257">
        <v>12.737356911794089</v>
      </c>
      <c r="T29" s="256"/>
      <c r="U29" s="63"/>
      <c r="V29" s="257">
        <v>21.162280363827399</v>
      </c>
      <c r="W29" s="256"/>
      <c r="X29" s="63"/>
      <c r="Y29" s="257">
        <v>7.1352115883358458</v>
      </c>
      <c r="Z29" s="256">
        <v>18.478667374076636</v>
      </c>
      <c r="AA29" s="63">
        <v>13.234063854201111</v>
      </c>
      <c r="AB29" s="257">
        <v>14.453819055040581</v>
      </c>
    </row>
    <row r="30" spans="1:29" ht="18" customHeight="1" x14ac:dyDescent="0.25">
      <c r="A30" s="43"/>
      <c r="B30" s="561" t="s">
        <v>73</v>
      </c>
      <c r="C30" s="561"/>
      <c r="D30" s="280">
        <v>211.34355410799498</v>
      </c>
      <c r="E30" s="281">
        <v>148.00116756679608</v>
      </c>
      <c r="F30" s="282">
        <v>162.48907222966358</v>
      </c>
      <c r="G30" s="280">
        <v>230.89631047994959</v>
      </c>
      <c r="H30" s="281">
        <v>195.00313749138718</v>
      </c>
      <c r="I30" s="282">
        <v>190.44161462796012</v>
      </c>
      <c r="J30" s="280">
        <v>0</v>
      </c>
      <c r="K30" s="281">
        <v>0</v>
      </c>
      <c r="L30" s="282">
        <v>115.69724192917455</v>
      </c>
      <c r="M30" s="280">
        <v>213.44262431867818</v>
      </c>
      <c r="N30" s="281">
        <v>154.29031345045792</v>
      </c>
      <c r="O30" s="282">
        <v>166.51741898199165</v>
      </c>
      <c r="P30" s="3"/>
      <c r="Q30" s="263"/>
      <c r="R30" s="264"/>
      <c r="S30" s="265">
        <v>16.541874408724865</v>
      </c>
      <c r="T30" s="263"/>
      <c r="U30" s="264"/>
      <c r="V30" s="265">
        <v>23.438510831138011</v>
      </c>
      <c r="W30" s="263"/>
      <c r="X30" s="264"/>
      <c r="Y30" s="265">
        <v>9.5595243912349641</v>
      </c>
      <c r="Z30" s="263">
        <v>22.835774145305994</v>
      </c>
      <c r="AA30" s="264">
        <v>10.976357400543181</v>
      </c>
      <c r="AB30" s="265">
        <v>17.802058974976919</v>
      </c>
    </row>
    <row r="31" spans="1:29" ht="6" customHeight="1" x14ac:dyDescent="0.25">
      <c r="A31" s="43"/>
      <c r="B31" s="348"/>
      <c r="C31" s="348"/>
      <c r="D31" s="66"/>
      <c r="E31" s="66"/>
      <c r="F31" s="66"/>
      <c r="G31" s="66"/>
      <c r="H31" s="66"/>
      <c r="I31" s="66"/>
      <c r="J31" s="66"/>
      <c r="K31" s="66"/>
      <c r="L31" s="66"/>
      <c r="M31" s="66"/>
      <c r="N31" s="66"/>
      <c r="O31" s="66"/>
      <c r="P31" s="3"/>
      <c r="Q31" s="63"/>
      <c r="R31" s="63"/>
      <c r="S31" s="63"/>
      <c r="T31" s="63"/>
      <c r="U31" s="63"/>
      <c r="V31" s="63"/>
      <c r="W31" s="63"/>
      <c r="X31" s="63"/>
      <c r="Y31" s="63"/>
      <c r="Z31" s="63"/>
      <c r="AA31" s="63"/>
      <c r="AB31" s="63"/>
    </row>
    <row r="32" spans="1:29" ht="18" customHeight="1" x14ac:dyDescent="0.25">
      <c r="A32" s="43"/>
      <c r="B32" s="555" t="s">
        <v>50</v>
      </c>
      <c r="C32" s="555"/>
      <c r="D32" s="294">
        <v>197.29465601575279</v>
      </c>
      <c r="E32" s="295">
        <v>162.5379990595211</v>
      </c>
      <c r="F32" s="296">
        <v>163.52468608487354</v>
      </c>
      <c r="G32" s="294">
        <v>264.89300959188932</v>
      </c>
      <c r="H32" s="295">
        <v>214.34395305761532</v>
      </c>
      <c r="I32" s="296">
        <v>189.5500027923535</v>
      </c>
      <c r="J32" s="294">
        <v>0</v>
      </c>
      <c r="K32" s="295">
        <v>0</v>
      </c>
      <c r="L32" s="296">
        <v>116.94746674651537</v>
      </c>
      <c r="M32" s="294">
        <v>203.61613682273199</v>
      </c>
      <c r="N32" s="295">
        <v>171.7874054376035</v>
      </c>
      <c r="O32" s="296">
        <v>167.89910612944306</v>
      </c>
      <c r="P32" s="3"/>
      <c r="Q32" s="288"/>
      <c r="R32" s="289"/>
      <c r="S32" s="290">
        <v>8.5533651320996604</v>
      </c>
      <c r="T32" s="288"/>
      <c r="U32" s="289"/>
      <c r="V32" s="290">
        <v>18.506151738544595</v>
      </c>
      <c r="W32" s="288"/>
      <c r="X32" s="289"/>
      <c r="Y32" s="290">
        <v>6.870955004095312</v>
      </c>
      <c r="Z32" s="288">
        <v>7.3111043494605861</v>
      </c>
      <c r="AA32" s="289">
        <v>5.7998344287364763</v>
      </c>
      <c r="AB32" s="290">
        <v>10.719959695105871</v>
      </c>
    </row>
    <row r="33" spans="1:29" ht="18" customHeight="1" x14ac:dyDescent="0.25">
      <c r="A33" s="43"/>
      <c r="B33" s="558" t="s">
        <v>51</v>
      </c>
      <c r="C33" s="558"/>
      <c r="D33" s="179">
        <v>196.68631865988883</v>
      </c>
      <c r="E33" s="65">
        <v>157.29371172686203</v>
      </c>
      <c r="F33" s="180">
        <v>160.35220913573036</v>
      </c>
      <c r="G33" s="179">
        <v>257.91687118820687</v>
      </c>
      <c r="H33" s="65">
        <v>235.02023164035734</v>
      </c>
      <c r="I33" s="180">
        <v>191.39793006425745</v>
      </c>
      <c r="J33" s="179">
        <v>0</v>
      </c>
      <c r="K33" s="65">
        <v>0</v>
      </c>
      <c r="L33" s="180">
        <v>116.99518551162704</v>
      </c>
      <c r="M33" s="179">
        <v>203.7552117160036</v>
      </c>
      <c r="N33" s="65">
        <v>168.42184874352307</v>
      </c>
      <c r="O33" s="180">
        <v>164.96563827533413</v>
      </c>
      <c r="P33" s="3"/>
      <c r="Q33" s="174"/>
      <c r="R33" s="64"/>
      <c r="S33" s="175">
        <v>6.4061664713997679</v>
      </c>
      <c r="T33" s="174"/>
      <c r="U33" s="64"/>
      <c r="V33" s="175">
        <v>18.8472920819395</v>
      </c>
      <c r="W33" s="174"/>
      <c r="X33" s="64"/>
      <c r="Y33" s="175">
        <v>9.2605200949613984</v>
      </c>
      <c r="Z33" s="174">
        <v>7.7987466529081413</v>
      </c>
      <c r="AA33" s="64">
        <v>3.9428330097682114</v>
      </c>
      <c r="AB33" s="175">
        <v>8.7493682372868555</v>
      </c>
    </row>
    <row r="34" spans="1:29" ht="18" customHeight="1" x14ac:dyDescent="0.25">
      <c r="A34" s="43"/>
      <c r="B34" s="559" t="s">
        <v>74</v>
      </c>
      <c r="C34" s="559"/>
      <c r="D34" s="273">
        <v>196.98922406227794</v>
      </c>
      <c r="E34" s="274">
        <v>160.0207872637439</v>
      </c>
      <c r="F34" s="275">
        <v>161.96285189337547</v>
      </c>
      <c r="G34" s="273">
        <v>261.34243018929828</v>
      </c>
      <c r="H34" s="274">
        <v>222.9285644394848</v>
      </c>
      <c r="I34" s="275">
        <v>190.37712459904319</v>
      </c>
      <c r="J34" s="273">
        <v>0</v>
      </c>
      <c r="K34" s="274">
        <v>0</v>
      </c>
      <c r="L34" s="275">
        <v>116.97067328576912</v>
      </c>
      <c r="M34" s="350">
        <v>203.68447965881833</v>
      </c>
      <c r="N34" s="351">
        <v>170.20719200410809</v>
      </c>
      <c r="O34" s="352">
        <v>166.48095913890933</v>
      </c>
      <c r="P34" s="3"/>
      <c r="Q34" s="176"/>
      <c r="R34" s="177"/>
      <c r="S34" s="178">
        <v>7.4944434629731571</v>
      </c>
      <c r="T34" s="176"/>
      <c r="U34" s="177"/>
      <c r="V34" s="178">
        <v>18.62001407892221</v>
      </c>
      <c r="W34" s="176"/>
      <c r="X34" s="177"/>
      <c r="Y34" s="178">
        <v>8.0768686252458952</v>
      </c>
      <c r="Z34" s="176">
        <v>7.5629995640694672</v>
      </c>
      <c r="AA34" s="177">
        <v>4.9401425189850672</v>
      </c>
      <c r="AB34" s="178">
        <v>9.7656688927455786</v>
      </c>
    </row>
    <row r="35" spans="1:29" ht="6" customHeight="1" x14ac:dyDescent="0.25">
      <c r="A35" s="43"/>
      <c r="B35" s="348"/>
      <c r="C35" s="348"/>
      <c r="D35" s="66"/>
      <c r="E35" s="66"/>
      <c r="F35" s="66"/>
      <c r="G35" s="66"/>
      <c r="H35" s="66"/>
      <c r="I35" s="66"/>
      <c r="J35" s="66"/>
      <c r="K35" s="66"/>
      <c r="L35" s="66"/>
      <c r="M35" s="353"/>
      <c r="N35" s="353"/>
      <c r="O35" s="353"/>
      <c r="P35" s="3"/>
      <c r="Q35" s="63"/>
      <c r="R35" s="63"/>
      <c r="S35" s="63"/>
      <c r="T35" s="63"/>
      <c r="U35" s="63"/>
      <c r="V35" s="63"/>
      <c r="W35" s="63"/>
      <c r="X35" s="63"/>
      <c r="Y35" s="63"/>
      <c r="Z35" s="63"/>
      <c r="AA35" s="63"/>
      <c r="AB35" s="63"/>
    </row>
    <row r="36" spans="1:29" ht="18" customHeight="1" x14ac:dyDescent="0.25">
      <c r="A36" s="43"/>
      <c r="B36" s="557" t="s">
        <v>12</v>
      </c>
      <c r="C36" s="557"/>
      <c r="D36" s="291">
        <v>207.56613694788501</v>
      </c>
      <c r="E36" s="292">
        <v>150.94154122043705</v>
      </c>
      <c r="F36" s="293">
        <v>162.56490652985684</v>
      </c>
      <c r="G36" s="291">
        <v>238.24256951102589</v>
      </c>
      <c r="H36" s="292">
        <v>206.16516281535888</v>
      </c>
      <c r="I36" s="293">
        <v>188.55347695491494</v>
      </c>
      <c r="J36" s="291">
        <v>0</v>
      </c>
      <c r="K36" s="292">
        <v>0</v>
      </c>
      <c r="L36" s="293">
        <v>120.5447579617461</v>
      </c>
      <c r="M36" s="291">
        <v>210.89865638995937</v>
      </c>
      <c r="N36" s="292">
        <v>158.9584683079581</v>
      </c>
      <c r="O36" s="293">
        <v>166.50802591703865</v>
      </c>
      <c r="P36" s="3"/>
      <c r="Q36" s="285"/>
      <c r="R36" s="286"/>
      <c r="S36" s="287">
        <v>13.781824845675111</v>
      </c>
      <c r="T36" s="285"/>
      <c r="U36" s="286"/>
      <c r="V36" s="287">
        <v>21.579279723957779</v>
      </c>
      <c r="W36" s="285"/>
      <c r="X36" s="286"/>
      <c r="Y36" s="287">
        <v>10.770360692310662</v>
      </c>
      <c r="Z36" s="285">
        <v>18.3348237790049</v>
      </c>
      <c r="AA36" s="286">
        <v>8.5282445514951792</v>
      </c>
      <c r="AB36" s="287">
        <v>15.206480535636929</v>
      </c>
    </row>
    <row r="37" spans="1:29" ht="15" customHeight="1" x14ac:dyDescent="0.2">
      <c r="B37" s="31"/>
      <c r="C37"/>
      <c r="D37" s="41"/>
      <c r="E37" s="41"/>
      <c r="F37" s="41"/>
      <c r="G37" s="41"/>
      <c r="H37" s="41"/>
      <c r="I37" s="41"/>
      <c r="J37" s="41"/>
      <c r="K37" s="41"/>
      <c r="L37" s="41"/>
      <c r="M37" s="41"/>
      <c r="N37" s="41"/>
      <c r="O37" s="41"/>
      <c r="P37" s="3"/>
      <c r="Q37" s="3"/>
      <c r="R37" s="3"/>
      <c r="S37" s="3"/>
      <c r="T37" s="3"/>
      <c r="U37" s="3"/>
      <c r="V37" s="3"/>
      <c r="W37" s="3"/>
      <c r="X37" s="3"/>
      <c r="Y37" s="3"/>
      <c r="Z37" s="3"/>
      <c r="AA37" s="3"/>
      <c r="AB37" s="3"/>
    </row>
    <row r="38" spans="1:29" ht="18" customHeight="1" x14ac:dyDescent="0.25">
      <c r="A38" s="76"/>
      <c r="B38" s="549" t="s">
        <v>10</v>
      </c>
      <c r="C38" s="549"/>
      <c r="D38" s="549"/>
      <c r="E38" s="549"/>
      <c r="F38" s="549"/>
      <c r="G38" s="549"/>
      <c r="H38" s="549"/>
      <c r="I38" s="549"/>
      <c r="J38" s="549"/>
      <c r="K38" s="549"/>
      <c r="L38" s="549"/>
      <c r="M38" s="549"/>
      <c r="N38" s="549"/>
      <c r="O38" s="549"/>
      <c r="P38" s="249"/>
      <c r="Q38" s="548"/>
      <c r="R38" s="548"/>
      <c r="S38" s="548"/>
      <c r="T38" s="548"/>
      <c r="U38" s="548"/>
      <c r="V38" s="548"/>
      <c r="W38" s="548"/>
      <c r="X38" s="548"/>
      <c r="Y38" s="548"/>
      <c r="Z38" s="548"/>
      <c r="AA38" s="548"/>
      <c r="AB38" s="548"/>
      <c r="AC38" s="1"/>
    </row>
    <row r="39" spans="1:29" ht="18" customHeight="1" x14ac:dyDescent="0.25">
      <c r="A39" s="43"/>
      <c r="B39" s="560" t="s">
        <v>43</v>
      </c>
      <c r="C39" s="560"/>
      <c r="D39" s="277">
        <v>95.418609644144055</v>
      </c>
      <c r="E39" s="278">
        <v>56.476444102013005</v>
      </c>
      <c r="F39" s="279">
        <v>61.801891632111598</v>
      </c>
      <c r="G39" s="277">
        <v>19.075051098038244</v>
      </c>
      <c r="H39" s="278">
        <v>8.3410462542076989</v>
      </c>
      <c r="I39" s="279">
        <v>18.477739272142678</v>
      </c>
      <c r="J39" s="277">
        <v>0</v>
      </c>
      <c r="K39" s="278">
        <v>0</v>
      </c>
      <c r="L39" s="279">
        <v>1.958201865177208</v>
      </c>
      <c r="M39" s="277">
        <v>115.96152818759489</v>
      </c>
      <c r="N39" s="278">
        <v>64.817490356220702</v>
      </c>
      <c r="O39" s="279">
        <v>82.237832769431478</v>
      </c>
      <c r="P39" s="3"/>
      <c r="Q39" s="260"/>
      <c r="R39" s="261"/>
      <c r="S39" s="262">
        <v>13.45396118523877</v>
      </c>
      <c r="T39" s="260"/>
      <c r="U39" s="261"/>
      <c r="V39" s="262">
        <v>0.93349256256259672</v>
      </c>
      <c r="W39" s="260"/>
      <c r="X39" s="261"/>
      <c r="Y39" s="262">
        <v>-6.6834218646723764</v>
      </c>
      <c r="Z39" s="260">
        <v>73.349330420060895</v>
      </c>
      <c r="AA39" s="261">
        <v>2.2639098680804826</v>
      </c>
      <c r="AB39" s="262">
        <v>9.8285151937838791</v>
      </c>
    </row>
    <row r="40" spans="1:29" ht="18" customHeight="1" x14ac:dyDescent="0.25">
      <c r="A40" s="43"/>
      <c r="B40" s="556" t="s">
        <v>46</v>
      </c>
      <c r="C40" s="556"/>
      <c r="D40" s="269">
        <v>145.92043789003236</v>
      </c>
      <c r="E40" s="66">
        <v>78.744113957054196</v>
      </c>
      <c r="F40" s="270">
        <v>86.307097455196654</v>
      </c>
      <c r="G40" s="269">
        <v>26.957359804043051</v>
      </c>
      <c r="H40" s="66">
        <v>12.040806602401426</v>
      </c>
      <c r="I40" s="270">
        <v>24.374280198439074</v>
      </c>
      <c r="J40" s="269">
        <v>0</v>
      </c>
      <c r="K40" s="66">
        <v>0</v>
      </c>
      <c r="L40" s="270">
        <v>1.9689073020135275</v>
      </c>
      <c r="M40" s="269">
        <v>175.09417971579433</v>
      </c>
      <c r="N40" s="66">
        <v>90.784920559455628</v>
      </c>
      <c r="O40" s="270">
        <v>112.65028495564925</v>
      </c>
      <c r="P40" s="3"/>
      <c r="Q40" s="256"/>
      <c r="R40" s="63"/>
      <c r="S40" s="257">
        <v>34.106451879393234</v>
      </c>
      <c r="T40" s="256"/>
      <c r="U40" s="63"/>
      <c r="V40" s="257">
        <v>22.701468547027691</v>
      </c>
      <c r="W40" s="256"/>
      <c r="X40" s="63"/>
      <c r="Y40" s="257">
        <v>-6.5226021826911884</v>
      </c>
      <c r="Z40" s="256">
        <v>77.531669553311119</v>
      </c>
      <c r="AA40" s="63">
        <v>13.884716403048236</v>
      </c>
      <c r="AB40" s="257">
        <v>30.490791660849414</v>
      </c>
    </row>
    <row r="41" spans="1:29" ht="18" customHeight="1" x14ac:dyDescent="0.25">
      <c r="A41" s="43"/>
      <c r="B41" s="556" t="s">
        <v>47</v>
      </c>
      <c r="C41" s="556"/>
      <c r="D41" s="269">
        <v>176.68618662389142</v>
      </c>
      <c r="E41" s="66">
        <v>93.152036364648069</v>
      </c>
      <c r="F41" s="270">
        <v>102.47044727554882</v>
      </c>
      <c r="G41" s="269">
        <v>20.300924626691543</v>
      </c>
      <c r="H41" s="66">
        <v>16.631416481335048</v>
      </c>
      <c r="I41" s="270">
        <v>27.213377863892674</v>
      </c>
      <c r="J41" s="269">
        <v>0</v>
      </c>
      <c r="K41" s="66">
        <v>0</v>
      </c>
      <c r="L41" s="270">
        <v>1.9751792795565533</v>
      </c>
      <c r="M41" s="269">
        <v>199.51258703584682</v>
      </c>
      <c r="N41" s="66">
        <v>109.78345284598312</v>
      </c>
      <c r="O41" s="270">
        <v>131.65900441899805</v>
      </c>
      <c r="P41" s="3"/>
      <c r="Q41" s="256"/>
      <c r="R41" s="63"/>
      <c r="S41" s="257">
        <v>38.97180815717595</v>
      </c>
      <c r="T41" s="256"/>
      <c r="U41" s="63"/>
      <c r="V41" s="257">
        <v>35.205557799663076</v>
      </c>
      <c r="W41" s="256"/>
      <c r="X41" s="63"/>
      <c r="Y41" s="257">
        <v>-0.91626939230578575</v>
      </c>
      <c r="Z41" s="256">
        <v>59.000826650414815</v>
      </c>
      <c r="AA41" s="63">
        <v>23.785856314488274</v>
      </c>
      <c r="AB41" s="257">
        <v>37.351458263146547</v>
      </c>
    </row>
    <row r="42" spans="1:29" ht="18" customHeight="1" x14ac:dyDescent="0.25">
      <c r="A42" s="43"/>
      <c r="B42" s="556" t="s">
        <v>48</v>
      </c>
      <c r="C42" s="556"/>
      <c r="D42" s="269">
        <v>183.46517364891724</v>
      </c>
      <c r="E42" s="66">
        <v>93.262377544327364</v>
      </c>
      <c r="F42" s="270">
        <v>101.85953274333365</v>
      </c>
      <c r="G42" s="269">
        <v>21.76187233256228</v>
      </c>
      <c r="H42" s="66">
        <v>22.169179193496031</v>
      </c>
      <c r="I42" s="270">
        <v>26.531519114652315</v>
      </c>
      <c r="J42" s="269">
        <v>0</v>
      </c>
      <c r="K42" s="66">
        <v>0</v>
      </c>
      <c r="L42" s="270">
        <v>1.9949961651905488</v>
      </c>
      <c r="M42" s="269">
        <v>207.33193876077675</v>
      </c>
      <c r="N42" s="66">
        <v>115.4315567378234</v>
      </c>
      <c r="O42" s="270">
        <v>130.3860480231765</v>
      </c>
      <c r="P42" s="3"/>
      <c r="Q42" s="256"/>
      <c r="R42" s="63"/>
      <c r="S42" s="257">
        <v>34.246421003338391</v>
      </c>
      <c r="T42" s="256"/>
      <c r="U42" s="63"/>
      <c r="V42" s="257">
        <v>34.560131349973169</v>
      </c>
      <c r="W42" s="256"/>
      <c r="X42" s="63"/>
      <c r="Y42" s="257">
        <v>-5.8223738972966324</v>
      </c>
      <c r="Z42" s="256">
        <v>68.881958640234444</v>
      </c>
      <c r="AA42" s="63">
        <v>28.363882287617969</v>
      </c>
      <c r="AB42" s="257">
        <v>33.441047048457008</v>
      </c>
    </row>
    <row r="43" spans="1:29" ht="18" customHeight="1" x14ac:dyDescent="0.25">
      <c r="A43" s="43"/>
      <c r="B43" s="556" t="s">
        <v>49</v>
      </c>
      <c r="C43" s="556"/>
      <c r="D43" s="269">
        <v>152.70679764961102</v>
      </c>
      <c r="E43" s="66">
        <v>84.544816766617515</v>
      </c>
      <c r="F43" s="270">
        <v>90.607216056594282</v>
      </c>
      <c r="G43" s="269">
        <v>10.971057550871373</v>
      </c>
      <c r="H43" s="66">
        <v>23.578317005240681</v>
      </c>
      <c r="I43" s="270">
        <v>25.33805468196352</v>
      </c>
      <c r="J43" s="269">
        <v>0</v>
      </c>
      <c r="K43" s="66">
        <v>0</v>
      </c>
      <c r="L43" s="270">
        <v>1.9464735987240185</v>
      </c>
      <c r="M43" s="269">
        <v>165.35660243330784</v>
      </c>
      <c r="N43" s="66">
        <v>108.12313377185819</v>
      </c>
      <c r="O43" s="270">
        <v>117.89174433728182</v>
      </c>
      <c r="P43" s="3"/>
      <c r="Q43" s="256"/>
      <c r="R43" s="63"/>
      <c r="S43" s="257">
        <v>22.250457475427478</v>
      </c>
      <c r="T43" s="256"/>
      <c r="U43" s="63"/>
      <c r="V43" s="257">
        <v>20.663612088412464</v>
      </c>
      <c r="W43" s="256"/>
      <c r="X43" s="63"/>
      <c r="Y43" s="257">
        <v>-11.489275925385211</v>
      </c>
      <c r="Z43" s="256">
        <v>48.460180060398208</v>
      </c>
      <c r="AA43" s="63">
        <v>16.274743148427039</v>
      </c>
      <c r="AB43" s="257">
        <v>21.145577730023838</v>
      </c>
    </row>
    <row r="44" spans="1:29" ht="18" customHeight="1" x14ac:dyDescent="0.25">
      <c r="A44" s="43"/>
      <c r="B44" s="561" t="s">
        <v>73</v>
      </c>
      <c r="C44" s="561"/>
      <c r="D44" s="280">
        <v>150.82195853221333</v>
      </c>
      <c r="E44" s="281">
        <v>81.23595774693203</v>
      </c>
      <c r="F44" s="282">
        <v>88.611163744648266</v>
      </c>
      <c r="G44" s="280">
        <v>19.816747038995505</v>
      </c>
      <c r="H44" s="281">
        <v>16.552153107336178</v>
      </c>
      <c r="I44" s="282">
        <v>24.387385372220855</v>
      </c>
      <c r="J44" s="280">
        <v>0</v>
      </c>
      <c r="K44" s="281">
        <v>0</v>
      </c>
      <c r="L44" s="282">
        <v>1.968752143321157</v>
      </c>
      <c r="M44" s="280">
        <v>172.65136722666412</v>
      </c>
      <c r="N44" s="281">
        <v>97.788110854268211</v>
      </c>
      <c r="O44" s="282">
        <v>114.96730126019027</v>
      </c>
      <c r="P44" s="3"/>
      <c r="Q44" s="263"/>
      <c r="R44" s="264"/>
      <c r="S44" s="265">
        <v>29.326448840896663</v>
      </c>
      <c r="T44" s="263"/>
      <c r="U44" s="264"/>
      <c r="V44" s="265">
        <v>23.146779720021165</v>
      </c>
      <c r="W44" s="263"/>
      <c r="X44" s="264"/>
      <c r="Y44" s="265">
        <v>-6.3895281371244614</v>
      </c>
      <c r="Z44" s="263">
        <v>64.383168341498518</v>
      </c>
      <c r="AA44" s="264">
        <v>17.901692492603111</v>
      </c>
      <c r="AB44" s="265">
        <v>27.142356093624461</v>
      </c>
    </row>
    <row r="45" spans="1:29" ht="6" customHeight="1" x14ac:dyDescent="0.25">
      <c r="A45" s="43"/>
      <c r="B45" s="348"/>
      <c r="C45" s="348"/>
      <c r="D45" s="66"/>
      <c r="E45" s="66"/>
      <c r="F45" s="66"/>
      <c r="G45" s="66"/>
      <c r="H45" s="66"/>
      <c r="I45" s="66"/>
      <c r="J45" s="66"/>
      <c r="K45" s="66"/>
      <c r="L45" s="66"/>
      <c r="M45" s="66"/>
      <c r="N45" s="66"/>
      <c r="O45" s="66"/>
      <c r="P45" s="3"/>
      <c r="Q45" s="63"/>
      <c r="R45" s="63"/>
      <c r="S45" s="63"/>
      <c r="T45" s="63"/>
      <c r="U45" s="63"/>
      <c r="V45" s="63"/>
      <c r="W45" s="63"/>
      <c r="X45" s="63"/>
      <c r="Y45" s="63"/>
      <c r="Z45" s="63"/>
      <c r="AA45" s="63"/>
      <c r="AB45" s="63"/>
    </row>
    <row r="46" spans="1:29" ht="18" customHeight="1" x14ac:dyDescent="0.25">
      <c r="A46" s="43"/>
      <c r="B46" s="555" t="s">
        <v>50</v>
      </c>
      <c r="C46" s="555"/>
      <c r="D46" s="294">
        <v>130.3219674569925</v>
      </c>
      <c r="E46" s="295">
        <v>92.98557517556057</v>
      </c>
      <c r="F46" s="296">
        <v>91.564155174373681</v>
      </c>
      <c r="G46" s="294">
        <v>22.216309956589431</v>
      </c>
      <c r="H46" s="295">
        <v>26.546711167271177</v>
      </c>
      <c r="I46" s="296">
        <v>28.862925153839406</v>
      </c>
      <c r="J46" s="294">
        <v>0</v>
      </c>
      <c r="K46" s="295">
        <v>0</v>
      </c>
      <c r="L46" s="296">
        <v>1.9503148168661442</v>
      </c>
      <c r="M46" s="294">
        <v>147.69421206571957</v>
      </c>
      <c r="N46" s="295">
        <v>119.53228634283174</v>
      </c>
      <c r="O46" s="296">
        <v>122.37739514507923</v>
      </c>
      <c r="P46" s="3"/>
      <c r="Q46" s="288"/>
      <c r="R46" s="289"/>
      <c r="S46" s="290">
        <v>9.2090808483907036</v>
      </c>
      <c r="T46" s="288"/>
      <c r="U46" s="289"/>
      <c r="V46" s="290">
        <v>13.000099756155601</v>
      </c>
      <c r="W46" s="288"/>
      <c r="X46" s="289"/>
      <c r="Y46" s="290">
        <v>-1.5747635247927831</v>
      </c>
      <c r="Z46" s="288">
        <v>18.07003961704963</v>
      </c>
      <c r="AA46" s="289">
        <v>4.3794784395369123E-2</v>
      </c>
      <c r="AB46" s="290">
        <v>9.8866905361526847</v>
      </c>
    </row>
    <row r="47" spans="1:29" ht="18" customHeight="1" x14ac:dyDescent="0.25">
      <c r="A47" s="43"/>
      <c r="B47" s="558" t="s">
        <v>51</v>
      </c>
      <c r="C47" s="558"/>
      <c r="D47" s="179">
        <v>130.64390396944998</v>
      </c>
      <c r="E47" s="65">
        <v>89.982225550246284</v>
      </c>
      <c r="F47" s="180">
        <v>94.34227807460725</v>
      </c>
      <c r="G47" s="179">
        <v>22.359093839270685</v>
      </c>
      <c r="H47" s="65">
        <v>22.387278354630475</v>
      </c>
      <c r="I47" s="180">
        <v>25.587850809763641</v>
      </c>
      <c r="J47" s="179">
        <v>0</v>
      </c>
      <c r="K47" s="65">
        <v>0</v>
      </c>
      <c r="L47" s="180">
        <v>2.0015344190024931</v>
      </c>
      <c r="M47" s="179">
        <v>154.70303111770644</v>
      </c>
      <c r="N47" s="65">
        <v>112.36950390487677</v>
      </c>
      <c r="O47" s="180">
        <v>121.93166330337338</v>
      </c>
      <c r="P47" s="3"/>
      <c r="Q47" s="174"/>
      <c r="R47" s="64"/>
      <c r="S47" s="175">
        <v>7.3366781654985935</v>
      </c>
      <c r="T47" s="174"/>
      <c r="U47" s="64"/>
      <c r="V47" s="175">
        <v>9.3606105877675638</v>
      </c>
      <c r="W47" s="174"/>
      <c r="X47" s="64"/>
      <c r="Y47" s="175">
        <v>7.1545718834628955</v>
      </c>
      <c r="Z47" s="174">
        <v>23.086400955463986</v>
      </c>
      <c r="AA47" s="64">
        <v>-6.1872849324909023</v>
      </c>
      <c r="AB47" s="175">
        <v>7.7521557012906754</v>
      </c>
    </row>
    <row r="48" spans="1:29" ht="18" customHeight="1" x14ac:dyDescent="0.25">
      <c r="A48" s="43"/>
      <c r="B48" s="559" t="s">
        <v>74</v>
      </c>
      <c r="C48" s="559"/>
      <c r="D48" s="273">
        <v>130.48315712760396</v>
      </c>
      <c r="E48" s="274">
        <v>91.54396735540972</v>
      </c>
      <c r="F48" s="275">
        <v>92.89750817746696</v>
      </c>
      <c r="G48" s="273">
        <v>22.28780009867468</v>
      </c>
      <c r="H48" s="274">
        <v>24.550183417203641</v>
      </c>
      <c r="I48" s="275">
        <v>27.291061572260627</v>
      </c>
      <c r="J48" s="273">
        <v>0</v>
      </c>
      <c r="K48" s="274">
        <v>0</v>
      </c>
      <c r="L48" s="275">
        <v>1.9748975343261967</v>
      </c>
      <c r="M48" s="273">
        <v>151.05844521067326</v>
      </c>
      <c r="N48" s="274">
        <v>116.09415077261335</v>
      </c>
      <c r="O48" s="275">
        <v>122.16346728405378</v>
      </c>
      <c r="P48" s="3"/>
      <c r="Q48" s="176"/>
      <c r="R48" s="177"/>
      <c r="S48" s="178">
        <v>8.0846694910117165</v>
      </c>
      <c r="T48" s="176"/>
      <c r="U48" s="177"/>
      <c r="V48" s="178">
        <v>11.722933109843929</v>
      </c>
      <c r="W48" s="176"/>
      <c r="X48" s="177"/>
      <c r="Y48" s="178">
        <v>2.7281346238160675</v>
      </c>
      <c r="Z48" s="176">
        <v>20.460934187370611</v>
      </c>
      <c r="AA48" s="177">
        <v>-2.9607907897070875</v>
      </c>
      <c r="AB48" s="178">
        <v>8.7843730780673006</v>
      </c>
    </row>
    <row r="49" spans="1:29" ht="6" customHeight="1" x14ac:dyDescent="0.25">
      <c r="A49" s="43"/>
      <c r="B49" s="348"/>
      <c r="C49" s="348"/>
      <c r="D49" s="66"/>
      <c r="E49" s="66"/>
      <c r="F49" s="66"/>
      <c r="G49" s="66"/>
      <c r="H49" s="66"/>
      <c r="I49" s="66"/>
      <c r="J49" s="66"/>
      <c r="K49" s="66"/>
      <c r="L49" s="66"/>
      <c r="M49" s="66"/>
      <c r="N49" s="66"/>
      <c r="O49" s="66"/>
      <c r="P49" s="3"/>
      <c r="Q49" s="63"/>
      <c r="R49" s="63"/>
      <c r="S49" s="63"/>
      <c r="T49" s="63"/>
      <c r="U49" s="63"/>
      <c r="V49" s="63"/>
      <c r="W49" s="63"/>
      <c r="X49" s="63"/>
      <c r="Y49" s="63"/>
      <c r="Z49" s="63"/>
      <c r="AA49" s="63"/>
      <c r="AB49" s="63"/>
    </row>
    <row r="50" spans="1:29" ht="18" customHeight="1" x14ac:dyDescent="0.25">
      <c r="A50" s="43"/>
      <c r="B50" s="557" t="s">
        <v>12</v>
      </c>
      <c r="C50" s="557"/>
      <c r="D50" s="291">
        <v>146.20172839506174</v>
      </c>
      <c r="E50" s="292">
        <v>83.503703516576763</v>
      </c>
      <c r="F50" s="293">
        <v>90.681405936810776</v>
      </c>
      <c r="G50" s="291">
        <v>20.451604938271604</v>
      </c>
      <c r="H50" s="292">
        <v>19.369418426120646</v>
      </c>
      <c r="I50" s="293">
        <v>24.531569630452502</v>
      </c>
      <c r="J50" s="291">
        <v>0</v>
      </c>
      <c r="K50" s="292">
        <v>0</v>
      </c>
      <c r="L50" s="293">
        <v>1.7536619862709535</v>
      </c>
      <c r="M50" s="291">
        <v>166.65333333333334</v>
      </c>
      <c r="N50" s="292">
        <v>102.87312194269741</v>
      </c>
      <c r="O50" s="293">
        <v>116.96663755353424</v>
      </c>
      <c r="P50" s="3"/>
      <c r="Q50" s="285"/>
      <c r="R50" s="286"/>
      <c r="S50" s="287">
        <v>22.930509486779574</v>
      </c>
      <c r="T50" s="285"/>
      <c r="U50" s="286"/>
      <c r="V50" s="287">
        <v>16.911142373983544</v>
      </c>
      <c r="W50" s="285"/>
      <c r="X50" s="286"/>
      <c r="Y50" s="287">
        <v>0.34797949242850235</v>
      </c>
      <c r="Z50" s="285">
        <v>50.560912152392483</v>
      </c>
      <c r="AA50" s="286">
        <v>10.457463284563294</v>
      </c>
      <c r="AB50" s="287">
        <v>21.212636384909892</v>
      </c>
    </row>
    <row r="51" spans="1:29" ht="15" customHeight="1" x14ac:dyDescent="0.2">
      <c r="B51" s="31"/>
      <c r="C51"/>
      <c r="D51" s="41"/>
      <c r="E51" s="41"/>
      <c r="F51" s="41"/>
      <c r="G51" s="41"/>
      <c r="H51" s="41"/>
      <c r="I51" s="41"/>
      <c r="J51" s="41"/>
      <c r="K51" s="41"/>
      <c r="L51" s="41"/>
      <c r="M51" s="41"/>
      <c r="N51" s="41"/>
      <c r="O51" s="41"/>
      <c r="P51" s="3"/>
      <c r="Q51" s="3"/>
      <c r="R51" s="3"/>
      <c r="S51" s="3"/>
      <c r="T51" s="3"/>
      <c r="U51" s="3"/>
      <c r="V51" s="3"/>
      <c r="W51" s="3"/>
      <c r="X51" s="3"/>
      <c r="Y51" s="3"/>
      <c r="Z51" s="3"/>
      <c r="AA51" s="3"/>
      <c r="AB51" s="3"/>
    </row>
    <row r="52" spans="1:29" ht="39.950000000000003" customHeight="1" x14ac:dyDescent="0.2">
      <c r="B52" s="551" t="s">
        <v>107</v>
      </c>
      <c r="C52" s="551"/>
      <c r="D52" s="551"/>
      <c r="E52" s="551"/>
      <c r="F52" s="551"/>
      <c r="G52" s="551"/>
      <c r="H52" s="551"/>
      <c r="I52" s="551"/>
      <c r="J52" s="551"/>
      <c r="K52" s="551"/>
      <c r="L52" s="551"/>
      <c r="M52" s="551"/>
      <c r="N52" s="551"/>
      <c r="O52" s="551"/>
      <c r="P52" s="551"/>
      <c r="Q52" s="551"/>
      <c r="R52" s="551"/>
      <c r="S52" s="551"/>
      <c r="T52" s="551"/>
      <c r="U52" s="551"/>
      <c r="V52" s="551"/>
      <c r="W52" s="551"/>
      <c r="X52" s="551"/>
      <c r="Y52" s="551"/>
      <c r="Z52" s="551"/>
      <c r="AA52" s="551"/>
      <c r="AB52" s="551"/>
    </row>
    <row r="54" spans="1:29" x14ac:dyDescent="0.2">
      <c r="A54" s="151"/>
      <c r="B54" s="151"/>
      <c r="C54" s="151"/>
      <c r="D54" s="151"/>
      <c r="E54" s="151"/>
      <c r="F54" s="151"/>
      <c r="G54" s="151"/>
      <c r="H54" s="151"/>
      <c r="I54" s="151"/>
      <c r="J54" s="151"/>
      <c r="K54" s="151"/>
      <c r="L54" s="151"/>
      <c r="M54" s="151"/>
      <c r="N54" s="151"/>
      <c r="O54" s="151"/>
      <c r="P54" s="151"/>
      <c r="Q54" s="151"/>
      <c r="R54" s="151"/>
      <c r="S54" s="151"/>
      <c r="T54" s="151"/>
      <c r="U54" s="151"/>
      <c r="V54" s="151"/>
      <c r="W54" s="151"/>
      <c r="X54" s="151"/>
      <c r="Y54" s="151"/>
      <c r="Z54" s="151"/>
      <c r="AA54" s="151"/>
      <c r="AB54" s="151"/>
      <c r="AC54" s="151"/>
    </row>
    <row r="55" spans="1:29" x14ac:dyDescent="0.2">
      <c r="A55" s="151"/>
      <c r="B55" s="151"/>
      <c r="C55" s="151"/>
      <c r="D55" s="151"/>
      <c r="E55" s="151"/>
      <c r="F55" s="151"/>
      <c r="G55" s="151"/>
      <c r="H55" s="151"/>
      <c r="I55" s="151"/>
      <c r="J55" s="151"/>
      <c r="K55" s="151"/>
      <c r="L55" s="151"/>
      <c r="M55" s="151"/>
      <c r="N55" s="151"/>
      <c r="O55" s="151"/>
      <c r="P55" s="151"/>
      <c r="Q55" s="151"/>
      <c r="R55" s="151"/>
      <c r="S55" s="151"/>
      <c r="T55" s="151"/>
      <c r="U55" s="151"/>
      <c r="V55" s="151"/>
      <c r="W55" s="151"/>
      <c r="X55" s="151"/>
      <c r="Y55" s="151"/>
      <c r="Z55" s="151"/>
      <c r="AA55" s="151"/>
      <c r="AB55" s="151"/>
      <c r="AC55" s="151"/>
    </row>
    <row r="56" spans="1:29" x14ac:dyDescent="0.2">
      <c r="A56" s="151"/>
      <c r="B56" s="151"/>
      <c r="C56" s="151"/>
      <c r="D56" s="151"/>
      <c r="E56" s="151"/>
      <c r="F56" s="151"/>
      <c r="G56" s="151"/>
      <c r="H56" s="151"/>
      <c r="I56" s="151"/>
      <c r="J56" s="151"/>
      <c r="K56" s="151"/>
      <c r="L56" s="151"/>
      <c r="M56" s="151"/>
      <c r="N56" s="151"/>
      <c r="O56" s="151"/>
      <c r="P56" s="151"/>
      <c r="Q56" s="151"/>
      <c r="R56" s="151"/>
      <c r="S56" s="151"/>
      <c r="T56" s="151"/>
      <c r="U56" s="151"/>
      <c r="V56" s="151"/>
      <c r="W56" s="151"/>
      <c r="X56" s="151"/>
      <c r="Y56" s="151"/>
      <c r="Z56" s="151"/>
      <c r="AA56" s="151"/>
      <c r="AB56" s="151"/>
      <c r="AC56" s="151"/>
    </row>
    <row r="57" spans="1:29" x14ac:dyDescent="0.2">
      <c r="A57" s="151"/>
      <c r="B57" s="151"/>
      <c r="C57" s="151"/>
      <c r="D57" s="151"/>
      <c r="E57" s="151"/>
      <c r="F57" s="151"/>
      <c r="G57" s="151"/>
      <c r="H57" s="151"/>
      <c r="I57" s="151"/>
      <c r="J57" s="151"/>
      <c r="K57" s="151"/>
      <c r="L57" s="151"/>
      <c r="M57" s="151"/>
      <c r="N57" s="151"/>
      <c r="O57" s="151"/>
      <c r="P57" s="151"/>
      <c r="Q57" s="151"/>
      <c r="R57" s="151"/>
      <c r="S57" s="151"/>
      <c r="T57" s="151"/>
      <c r="U57" s="151"/>
      <c r="V57" s="151"/>
      <c r="W57" s="151"/>
      <c r="X57" s="151"/>
      <c r="Y57" s="151"/>
      <c r="Z57" s="151"/>
      <c r="AA57" s="151"/>
      <c r="AB57" s="151"/>
      <c r="AC57" s="151"/>
    </row>
    <row r="58" spans="1:29" x14ac:dyDescent="0.2">
      <c r="A58" s="151"/>
      <c r="B58" s="151"/>
      <c r="C58" s="151"/>
      <c r="D58" s="151"/>
      <c r="E58" s="151"/>
      <c r="F58" s="151"/>
      <c r="G58" s="151"/>
      <c r="H58" s="151"/>
      <c r="I58" s="151"/>
      <c r="J58" s="151"/>
      <c r="K58" s="151"/>
      <c r="L58" s="151"/>
      <c r="M58" s="151"/>
      <c r="N58" s="151"/>
      <c r="O58" s="151"/>
      <c r="P58" s="151"/>
      <c r="Q58" s="151"/>
      <c r="R58" s="151"/>
      <c r="S58" s="151"/>
      <c r="T58" s="151"/>
      <c r="U58" s="151"/>
      <c r="V58" s="151"/>
      <c r="W58" s="151"/>
      <c r="X58" s="151"/>
      <c r="Y58" s="151"/>
      <c r="Z58" s="151"/>
      <c r="AA58" s="151"/>
      <c r="AB58" s="151"/>
      <c r="AC58" s="151"/>
    </row>
    <row r="59" spans="1:29" x14ac:dyDescent="0.2">
      <c r="A59" s="151"/>
      <c r="B59" s="151"/>
      <c r="C59" s="151"/>
      <c r="D59" s="151"/>
      <c r="E59" s="151"/>
      <c r="F59" s="151"/>
      <c r="G59" s="151"/>
      <c r="H59" s="151"/>
      <c r="I59" s="151"/>
      <c r="J59" s="151"/>
      <c r="K59" s="151"/>
      <c r="L59" s="151"/>
      <c r="M59" s="151"/>
      <c r="N59" s="151"/>
      <c r="O59" s="151"/>
      <c r="P59" s="151"/>
      <c r="Q59" s="151"/>
      <c r="R59" s="151"/>
      <c r="S59" s="151"/>
      <c r="T59" s="151"/>
      <c r="U59" s="151"/>
      <c r="V59" s="151"/>
      <c r="W59" s="151"/>
      <c r="X59" s="151"/>
      <c r="Y59" s="151"/>
      <c r="Z59" s="151"/>
      <c r="AA59" s="151"/>
      <c r="AB59" s="151"/>
      <c r="AC59" s="151"/>
    </row>
    <row r="60" spans="1:29" x14ac:dyDescent="0.2">
      <c r="A60" s="151"/>
      <c r="B60" s="151"/>
      <c r="C60" s="151"/>
      <c r="D60" s="151"/>
      <c r="E60" s="151"/>
      <c r="F60" s="151"/>
      <c r="G60" s="151"/>
      <c r="H60" s="151"/>
      <c r="I60" s="151"/>
      <c r="J60" s="151"/>
      <c r="K60" s="151"/>
      <c r="L60" s="151"/>
      <c r="M60" s="151"/>
      <c r="N60" s="151"/>
      <c r="O60" s="151"/>
      <c r="P60" s="151"/>
      <c r="Q60" s="151"/>
      <c r="R60" s="151"/>
      <c r="S60" s="151"/>
      <c r="T60" s="151"/>
      <c r="U60" s="151"/>
      <c r="V60" s="151"/>
      <c r="W60" s="151"/>
      <c r="X60" s="151"/>
      <c r="Y60" s="151"/>
      <c r="Z60" s="151"/>
      <c r="AA60" s="151"/>
      <c r="AB60" s="151"/>
      <c r="AC60" s="151"/>
    </row>
    <row r="61" spans="1:29" x14ac:dyDescent="0.2">
      <c r="A61" s="151"/>
      <c r="B61" s="151"/>
      <c r="C61" s="151"/>
      <c r="D61" s="151"/>
      <c r="E61" s="151"/>
      <c r="F61" s="151"/>
      <c r="G61" s="151"/>
      <c r="H61" s="151"/>
      <c r="I61" s="151"/>
      <c r="J61" s="151"/>
      <c r="K61" s="151"/>
      <c r="L61" s="151"/>
      <c r="M61" s="151"/>
      <c r="N61" s="151"/>
      <c r="O61" s="151"/>
      <c r="P61" s="151"/>
      <c r="Q61" s="151"/>
      <c r="R61" s="151"/>
      <c r="S61" s="151"/>
      <c r="T61" s="151"/>
      <c r="U61" s="151"/>
      <c r="V61" s="151"/>
      <c r="W61" s="151"/>
      <c r="X61" s="151"/>
      <c r="Y61" s="151"/>
      <c r="Z61" s="151"/>
      <c r="AA61" s="151"/>
      <c r="AB61" s="151"/>
      <c r="AC61" s="151"/>
    </row>
    <row r="62" spans="1:29" x14ac:dyDescent="0.2">
      <c r="A62" s="151"/>
      <c r="B62" s="151"/>
      <c r="C62" s="151"/>
      <c r="D62" s="151"/>
      <c r="E62" s="151"/>
      <c r="F62" s="151"/>
      <c r="G62" s="151"/>
      <c r="H62" s="151"/>
      <c r="I62" s="151"/>
      <c r="J62" s="151"/>
      <c r="K62" s="151"/>
      <c r="L62" s="151"/>
      <c r="M62" s="151"/>
      <c r="N62" s="151"/>
      <c r="O62" s="151"/>
      <c r="P62" s="151"/>
      <c r="Q62" s="151"/>
      <c r="R62" s="151"/>
      <c r="S62" s="151"/>
      <c r="T62" s="151"/>
      <c r="U62" s="151"/>
      <c r="V62" s="151"/>
      <c r="W62" s="151"/>
      <c r="X62" s="151"/>
      <c r="Y62" s="151"/>
      <c r="Z62" s="151"/>
      <c r="AA62" s="151"/>
      <c r="AB62" s="151"/>
      <c r="AC62" s="151"/>
    </row>
    <row r="63" spans="1:29" x14ac:dyDescent="0.2">
      <c r="A63" s="151"/>
      <c r="B63" s="151"/>
      <c r="C63" s="151"/>
      <c r="D63" s="151"/>
      <c r="E63" s="151"/>
      <c r="F63" s="151"/>
      <c r="G63" s="151"/>
      <c r="H63" s="151"/>
      <c r="I63" s="151"/>
      <c r="J63" s="151"/>
      <c r="K63" s="151"/>
      <c r="L63" s="151"/>
      <c r="M63" s="151"/>
      <c r="N63" s="151"/>
      <c r="O63" s="151"/>
      <c r="P63" s="151"/>
      <c r="Q63" s="151"/>
      <c r="R63" s="151"/>
      <c r="S63" s="151"/>
      <c r="T63" s="151"/>
      <c r="U63" s="151"/>
      <c r="V63" s="151"/>
      <c r="W63" s="151"/>
      <c r="X63" s="151"/>
      <c r="Y63" s="151"/>
      <c r="Z63" s="151"/>
      <c r="AA63" s="151"/>
      <c r="AB63" s="151"/>
      <c r="AC63" s="151"/>
    </row>
    <row r="64" spans="1:29" x14ac:dyDescent="0.2">
      <c r="A64" s="151"/>
      <c r="B64" s="151"/>
      <c r="C64" s="151"/>
      <c r="D64" s="151"/>
      <c r="E64" s="151"/>
      <c r="F64" s="151"/>
      <c r="G64" s="151"/>
      <c r="H64" s="151"/>
      <c r="I64" s="151"/>
      <c r="J64" s="151"/>
      <c r="K64" s="151"/>
      <c r="L64" s="151"/>
      <c r="M64" s="151"/>
      <c r="N64" s="151"/>
      <c r="O64" s="151"/>
      <c r="P64" s="151"/>
      <c r="Q64" s="151"/>
      <c r="R64" s="151"/>
      <c r="S64" s="151"/>
      <c r="T64" s="151"/>
      <c r="U64" s="151"/>
      <c r="V64" s="151"/>
      <c r="W64" s="151"/>
      <c r="X64" s="151"/>
      <c r="Y64" s="151"/>
      <c r="Z64" s="151"/>
      <c r="AA64" s="151"/>
      <c r="AB64" s="151"/>
      <c r="AC64" s="151"/>
    </row>
    <row r="65" s="151" customFormat="1" x14ac:dyDescent="0.2"/>
    <row r="66" s="151" customFormat="1" x14ac:dyDescent="0.2"/>
    <row r="67" s="151" customFormat="1" x14ac:dyDescent="0.2"/>
    <row r="68" s="151" customFormat="1" x14ac:dyDescent="0.2"/>
    <row r="69" s="151" customFormat="1" x14ac:dyDescent="0.2"/>
    <row r="70" s="151" customFormat="1" x14ac:dyDescent="0.2"/>
    <row r="71" s="151" customFormat="1" x14ac:dyDescent="0.2"/>
    <row r="72" s="151" customFormat="1" x14ac:dyDescent="0.2"/>
    <row r="73" s="151" customFormat="1" x14ac:dyDescent="0.2"/>
    <row r="74" s="151" customFormat="1" x14ac:dyDescent="0.2"/>
    <row r="75" s="151" customFormat="1" x14ac:dyDescent="0.2"/>
    <row r="76" s="151" customFormat="1" x14ac:dyDescent="0.2"/>
    <row r="77" s="151" customFormat="1" x14ac:dyDescent="0.2"/>
    <row r="78" s="151" customFormat="1" x14ac:dyDescent="0.2"/>
    <row r="79" s="151" customFormat="1" x14ac:dyDescent="0.2"/>
    <row r="80" s="151" customFormat="1" x14ac:dyDescent="0.2"/>
    <row r="81" s="151" customFormat="1" x14ac:dyDescent="0.2"/>
    <row r="82" s="151" customFormat="1" x14ac:dyDescent="0.2"/>
    <row r="83" s="151" customFormat="1" x14ac:dyDescent="0.2"/>
    <row r="84" s="151" customFormat="1" x14ac:dyDescent="0.2"/>
    <row r="85" s="151" customFormat="1" x14ac:dyDescent="0.2"/>
    <row r="86" s="151" customFormat="1" x14ac:dyDescent="0.2"/>
    <row r="87" s="151" customFormat="1" x14ac:dyDescent="0.2"/>
    <row r="88" s="151" customFormat="1" x14ac:dyDescent="0.2"/>
    <row r="89" s="151" customFormat="1" x14ac:dyDescent="0.2"/>
    <row r="90" s="151" customFormat="1" x14ac:dyDescent="0.2"/>
    <row r="91" s="151" customFormat="1" x14ac:dyDescent="0.2"/>
    <row r="92" s="151" customFormat="1" x14ac:dyDescent="0.2"/>
    <row r="93" s="151" customFormat="1" x14ac:dyDescent="0.2"/>
    <row r="94" s="151" customFormat="1" x14ac:dyDescent="0.2"/>
  </sheetData>
  <mergeCells count="49">
    <mergeCell ref="B43:C43"/>
    <mergeCell ref="B41:C41"/>
    <mergeCell ref="B27:C27"/>
    <mergeCell ref="Q24:AB24"/>
    <mergeCell ref="B36:C36"/>
    <mergeCell ref="B39:C39"/>
    <mergeCell ref="B40:C40"/>
    <mergeCell ref="B42:C42"/>
    <mergeCell ref="Q38:AB38"/>
    <mergeCell ref="B28:C28"/>
    <mergeCell ref="B29:C29"/>
    <mergeCell ref="B30:C30"/>
    <mergeCell ref="B38:O38"/>
    <mergeCell ref="Q10:AB10"/>
    <mergeCell ref="B11:C11"/>
    <mergeCell ref="B12:C12"/>
    <mergeCell ref="B13:C13"/>
    <mergeCell ref="B20:C20"/>
    <mergeCell ref="B16:C16"/>
    <mergeCell ref="B14:C14"/>
    <mergeCell ref="B50:C50"/>
    <mergeCell ref="B44:C44"/>
    <mergeCell ref="B46:C46"/>
    <mergeCell ref="B47:C47"/>
    <mergeCell ref="B48:C48"/>
    <mergeCell ref="B22:C22"/>
    <mergeCell ref="B33:C33"/>
    <mergeCell ref="B34:C34"/>
    <mergeCell ref="B32:C32"/>
    <mergeCell ref="B19:C19"/>
    <mergeCell ref="B25:C25"/>
    <mergeCell ref="B26:C26"/>
    <mergeCell ref="B24:O24"/>
    <mergeCell ref="B52:AB52"/>
    <mergeCell ref="R3:AB3"/>
    <mergeCell ref="Q6:AB6"/>
    <mergeCell ref="D6:O6"/>
    <mergeCell ref="Q7:S7"/>
    <mergeCell ref="T7:V7"/>
    <mergeCell ref="W7:Y7"/>
    <mergeCell ref="Z7:AB7"/>
    <mergeCell ref="D7:F7"/>
    <mergeCell ref="M7:O7"/>
    <mergeCell ref="J7:L7"/>
    <mergeCell ref="G7:I7"/>
    <mergeCell ref="B8:C8"/>
    <mergeCell ref="B18:C18"/>
    <mergeCell ref="B10:O10"/>
    <mergeCell ref="B15:C15"/>
  </mergeCells>
  <phoneticPr fontId="0" type="noConversion"/>
  <printOptions horizontalCentered="1" verticalCentered="1"/>
  <pageMargins left="0.25" right="0.25" top="0.25" bottom="0.25" header="0" footer="0"/>
  <pageSetup scale="67" orientation="landscape" r:id="rId1"/>
  <headerFooter alignWithMargins="0"/>
  <rowBreaks count="1" manualBreakCount="1">
    <brk id="54" max="16383" man="1"/>
  </rowBreaks>
  <colBreaks count="1" manualBreakCount="1">
    <brk id="30"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2">
    <pageSetUpPr fitToPage="1"/>
  </sheetPr>
  <dimension ref="A1:AP94"/>
  <sheetViews>
    <sheetView showGridLines="0" zoomScale="85" workbookViewId="0"/>
  </sheetViews>
  <sheetFormatPr defaultRowHeight="12.75" x14ac:dyDescent="0.2"/>
  <cols>
    <col min="1" max="1" width="2.7109375" customWidth="1"/>
    <col min="2" max="2" width="6.7109375" customWidth="1"/>
    <col min="3" max="3" width="6.140625" style="23" customWidth="1"/>
    <col min="4" max="15" width="7.42578125" customWidth="1"/>
    <col min="16" max="16" width="1.42578125" customWidth="1"/>
    <col min="17" max="28" width="7.42578125" customWidth="1"/>
    <col min="29" max="29" width="3.5703125" customWidth="1"/>
    <col min="30" max="42" width="9.140625" style="151" customWidth="1"/>
  </cols>
  <sheetData>
    <row r="1" spans="1:29" ht="30" x14ac:dyDescent="0.2">
      <c r="A1" s="62"/>
      <c r="B1" s="365" t="s">
        <v>122</v>
      </c>
      <c r="Y1" s="3"/>
      <c r="AB1" s="386"/>
    </row>
    <row r="2" spans="1:29" ht="15" customHeight="1" x14ac:dyDescent="0.2">
      <c r="A2" s="8"/>
      <c r="B2" s="8" t="s">
        <v>131</v>
      </c>
    </row>
    <row r="3" spans="1:29" ht="17.100000000000001" customHeight="1" x14ac:dyDescent="0.2">
      <c r="A3" s="8"/>
      <c r="B3" s="8" t="s">
        <v>132</v>
      </c>
      <c r="R3" s="552" t="s">
        <v>210</v>
      </c>
      <c r="S3" s="552"/>
      <c r="T3" s="552"/>
      <c r="U3" s="552"/>
      <c r="V3" s="552"/>
      <c r="W3" s="552"/>
      <c r="X3" s="552"/>
      <c r="Y3" s="552"/>
      <c r="Z3" s="552"/>
      <c r="AA3" s="552"/>
      <c r="AB3" s="552"/>
    </row>
    <row r="4" spans="1:29" ht="19.5" customHeight="1" x14ac:dyDescent="0.2">
      <c r="B4" s="142" t="s">
        <v>133</v>
      </c>
      <c r="C4" s="3"/>
      <c r="D4" s="3"/>
      <c r="E4" s="3"/>
      <c r="F4" s="3"/>
      <c r="G4" s="3"/>
      <c r="H4" s="143"/>
      <c r="I4" s="143"/>
      <c r="J4" s="143"/>
      <c r="K4" s="143"/>
      <c r="L4" s="143"/>
      <c r="M4" s="143"/>
      <c r="N4" s="143"/>
      <c r="O4" s="143"/>
      <c r="P4" s="143"/>
      <c r="Q4" s="143"/>
      <c r="R4" s="143"/>
      <c r="S4" s="143"/>
      <c r="T4" s="143"/>
    </row>
    <row r="5" spans="1:29" ht="12.75" customHeight="1" x14ac:dyDescent="0.2"/>
    <row r="6" spans="1:29" ht="15.75" x14ac:dyDescent="0.25">
      <c r="D6" s="553" t="s">
        <v>44</v>
      </c>
      <c r="E6" s="553"/>
      <c r="F6" s="553"/>
      <c r="G6" s="553"/>
      <c r="H6" s="553"/>
      <c r="I6" s="553"/>
      <c r="J6" s="553"/>
      <c r="K6" s="553"/>
      <c r="L6" s="553"/>
      <c r="M6" s="553"/>
      <c r="N6" s="553"/>
      <c r="O6" s="553"/>
      <c r="Q6" s="546" t="s">
        <v>69</v>
      </c>
      <c r="R6" s="546"/>
      <c r="S6" s="546"/>
      <c r="T6" s="546"/>
      <c r="U6" s="546"/>
      <c r="V6" s="546"/>
      <c r="W6" s="546"/>
      <c r="X6" s="546"/>
      <c r="Y6" s="546"/>
      <c r="Z6" s="546"/>
      <c r="AA6" s="546"/>
      <c r="AB6" s="546"/>
    </row>
    <row r="7" spans="1:29" ht="15.75" x14ac:dyDescent="0.25">
      <c r="D7" s="543" t="s">
        <v>11</v>
      </c>
      <c r="E7" s="543"/>
      <c r="F7" s="543"/>
      <c r="G7" s="543" t="s">
        <v>13</v>
      </c>
      <c r="H7" s="543"/>
      <c r="I7" s="543"/>
      <c r="J7" s="543" t="s">
        <v>14</v>
      </c>
      <c r="K7" s="543"/>
      <c r="L7" s="543"/>
      <c r="M7" s="543" t="s">
        <v>12</v>
      </c>
      <c r="N7" s="543"/>
      <c r="O7" s="543"/>
      <c r="Q7" s="543" t="s">
        <v>11</v>
      </c>
      <c r="R7" s="543"/>
      <c r="S7" s="543"/>
      <c r="T7" s="543" t="s">
        <v>13</v>
      </c>
      <c r="U7" s="543"/>
      <c r="V7" s="543"/>
      <c r="W7" s="543" t="s">
        <v>14</v>
      </c>
      <c r="X7" s="543"/>
      <c r="Y7" s="543"/>
      <c r="Z7" s="543" t="s">
        <v>12</v>
      </c>
      <c r="AA7" s="543"/>
      <c r="AB7" s="543"/>
    </row>
    <row r="8" spans="1:29" ht="27" customHeight="1" x14ac:dyDescent="0.25">
      <c r="A8" s="42"/>
      <c r="B8" s="554"/>
      <c r="C8" s="554"/>
      <c r="D8" s="250" t="s">
        <v>25</v>
      </c>
      <c r="E8" s="251" t="s">
        <v>15</v>
      </c>
      <c r="F8" s="252" t="s">
        <v>26</v>
      </c>
      <c r="G8" s="250" t="s">
        <v>25</v>
      </c>
      <c r="H8" s="251" t="s">
        <v>15</v>
      </c>
      <c r="I8" s="252" t="s">
        <v>26</v>
      </c>
      <c r="J8" s="250" t="s">
        <v>25</v>
      </c>
      <c r="K8" s="251" t="s">
        <v>15</v>
      </c>
      <c r="L8" s="252" t="s">
        <v>26</v>
      </c>
      <c r="M8" s="250" t="s">
        <v>25</v>
      </c>
      <c r="N8" s="251" t="s">
        <v>15</v>
      </c>
      <c r="O8" s="252" t="s">
        <v>26</v>
      </c>
      <c r="P8" s="45"/>
      <c r="Q8" s="250" t="s">
        <v>25</v>
      </c>
      <c r="R8" s="251" t="s">
        <v>15</v>
      </c>
      <c r="S8" s="252" t="s">
        <v>26</v>
      </c>
      <c r="T8" s="250" t="s">
        <v>25</v>
      </c>
      <c r="U8" s="251" t="s">
        <v>15</v>
      </c>
      <c r="V8" s="252" t="s">
        <v>26</v>
      </c>
      <c r="W8" s="250" t="s">
        <v>25</v>
      </c>
      <c r="X8" s="251" t="s">
        <v>15</v>
      </c>
      <c r="Y8" s="252" t="s">
        <v>26</v>
      </c>
      <c r="Z8" s="250" t="s">
        <v>25</v>
      </c>
      <c r="AA8" s="251" t="s">
        <v>15</v>
      </c>
      <c r="AB8" s="252" t="s">
        <v>26</v>
      </c>
    </row>
    <row r="9" spans="1:29" ht="6" customHeight="1" x14ac:dyDescent="0.2">
      <c r="A9" s="76"/>
      <c r="B9" s="78"/>
      <c r="C9" s="78"/>
      <c r="D9" s="77"/>
      <c r="E9" s="77"/>
      <c r="F9" s="77"/>
      <c r="G9" s="77"/>
      <c r="H9" s="77"/>
      <c r="I9" s="77"/>
      <c r="J9" s="77"/>
      <c r="K9" s="77"/>
      <c r="L9" s="77"/>
      <c r="M9" s="77"/>
      <c r="N9" s="77"/>
      <c r="O9" s="77"/>
      <c r="P9" s="79"/>
      <c r="Q9" s="77"/>
      <c r="R9" s="77"/>
      <c r="S9" s="77"/>
      <c r="T9" s="77"/>
      <c r="U9" s="77"/>
      <c r="V9" s="77"/>
      <c r="W9" s="77"/>
      <c r="X9" s="77"/>
      <c r="Y9" s="77"/>
      <c r="Z9" s="77"/>
      <c r="AA9" s="77"/>
      <c r="AB9" s="77"/>
      <c r="AC9" s="1"/>
    </row>
    <row r="10" spans="1:29" ht="18" customHeight="1" x14ac:dyDescent="0.25">
      <c r="A10" s="76"/>
      <c r="B10" s="545" t="s">
        <v>22</v>
      </c>
      <c r="C10" s="545"/>
      <c r="D10" s="545"/>
      <c r="E10" s="545"/>
      <c r="F10" s="545"/>
      <c r="G10" s="545"/>
      <c r="H10" s="545"/>
      <c r="I10" s="545"/>
      <c r="J10" s="545"/>
      <c r="K10" s="545"/>
      <c r="L10" s="545"/>
      <c r="M10" s="545"/>
      <c r="N10" s="545"/>
      <c r="O10" s="545"/>
      <c r="P10" s="249"/>
      <c r="Q10" s="542"/>
      <c r="R10" s="542"/>
      <c r="S10" s="542"/>
      <c r="T10" s="542"/>
      <c r="U10" s="542"/>
      <c r="V10" s="542"/>
      <c r="W10" s="542"/>
      <c r="X10" s="542"/>
      <c r="Y10" s="542"/>
      <c r="Z10" s="542"/>
      <c r="AA10" s="542"/>
      <c r="AB10" s="542"/>
      <c r="AC10" s="1"/>
    </row>
    <row r="11" spans="1:29" ht="18" customHeight="1" x14ac:dyDescent="0.25">
      <c r="A11" s="43"/>
      <c r="B11" s="560" t="s">
        <v>43</v>
      </c>
      <c r="C11" s="560"/>
      <c r="D11" s="260">
        <v>48.213783403656819</v>
      </c>
      <c r="E11" s="261">
        <v>39.69521044992743</v>
      </c>
      <c r="F11" s="262">
        <v>40.515690863257895</v>
      </c>
      <c r="G11" s="260">
        <v>8.3825597749648377</v>
      </c>
      <c r="H11" s="261">
        <v>4.100145137880987</v>
      </c>
      <c r="I11" s="262">
        <v>9.1777140436524753</v>
      </c>
      <c r="J11" s="260">
        <v>0</v>
      </c>
      <c r="K11" s="261">
        <v>0</v>
      </c>
      <c r="L11" s="262">
        <v>1.7235991416726273</v>
      </c>
      <c r="M11" s="260">
        <v>57.32193732193732</v>
      </c>
      <c r="N11" s="261">
        <v>43.795355587808416</v>
      </c>
      <c r="O11" s="262">
        <v>51.419781807070784</v>
      </c>
      <c r="P11" s="3"/>
      <c r="Q11" s="260"/>
      <c r="R11" s="261"/>
      <c r="S11" s="262">
        <v>0.20161363651506611</v>
      </c>
      <c r="T11" s="260"/>
      <c r="U11" s="261"/>
      <c r="V11" s="262">
        <v>-18.892819903073619</v>
      </c>
      <c r="W11" s="260"/>
      <c r="X11" s="261"/>
      <c r="Y11" s="262">
        <v>-16.340806661383805</v>
      </c>
      <c r="Z11" s="260">
        <v>42.291371994343301</v>
      </c>
      <c r="AA11" s="261">
        <v>-6.337299534352284</v>
      </c>
      <c r="AB11" s="262">
        <v>-4.4365269686413553</v>
      </c>
    </row>
    <row r="12" spans="1:29" ht="18" customHeight="1" x14ac:dyDescent="0.25">
      <c r="A12" s="43"/>
      <c r="B12" s="556" t="s">
        <v>46</v>
      </c>
      <c r="C12" s="556"/>
      <c r="D12" s="256">
        <v>69.648382559774959</v>
      </c>
      <c r="E12" s="63">
        <v>54.366231253023706</v>
      </c>
      <c r="F12" s="257">
        <v>52.860049582989006</v>
      </c>
      <c r="G12" s="256">
        <v>11.701828410689171</v>
      </c>
      <c r="H12" s="63">
        <v>6.168359941944848</v>
      </c>
      <c r="I12" s="257">
        <v>12.336719883889696</v>
      </c>
      <c r="J12" s="256">
        <v>0</v>
      </c>
      <c r="K12" s="63">
        <v>0</v>
      </c>
      <c r="L12" s="257">
        <v>1.741654571843251</v>
      </c>
      <c r="M12" s="256">
        <v>82.393162393162399</v>
      </c>
      <c r="N12" s="63">
        <v>60.546686018384129</v>
      </c>
      <c r="O12" s="257">
        <v>66.938424038721948</v>
      </c>
      <c r="P12" s="3"/>
      <c r="Q12" s="256"/>
      <c r="R12" s="63"/>
      <c r="S12" s="257">
        <v>12.492374970403848</v>
      </c>
      <c r="T12" s="256"/>
      <c r="U12" s="63"/>
      <c r="V12" s="257">
        <v>0.19183270883310896</v>
      </c>
      <c r="W12" s="256"/>
      <c r="X12" s="63"/>
      <c r="Y12" s="257">
        <v>-14.1386408191852</v>
      </c>
      <c r="Z12" s="256">
        <v>44.16749750747038</v>
      </c>
      <c r="AA12" s="63">
        <v>6.1943148070237779</v>
      </c>
      <c r="AB12" s="257">
        <v>9.1434434783107985</v>
      </c>
    </row>
    <row r="13" spans="1:29" ht="18" customHeight="1" x14ac:dyDescent="0.25">
      <c r="A13" s="43"/>
      <c r="B13" s="556" t="s">
        <v>47</v>
      </c>
      <c r="C13" s="556"/>
      <c r="D13" s="256">
        <v>79.493670886075947</v>
      </c>
      <c r="E13" s="63">
        <v>62.433478471214322</v>
      </c>
      <c r="F13" s="257">
        <v>60.634995590308399</v>
      </c>
      <c r="G13" s="256">
        <v>8.776371308016877</v>
      </c>
      <c r="H13" s="63">
        <v>8.6840832123850991</v>
      </c>
      <c r="I13" s="257">
        <v>14.008236053916292</v>
      </c>
      <c r="J13" s="256">
        <v>0</v>
      </c>
      <c r="K13" s="63">
        <v>0</v>
      </c>
      <c r="L13" s="257">
        <v>1.6687384115388089</v>
      </c>
      <c r="M13" s="256">
        <v>89.401709401709397</v>
      </c>
      <c r="N13" s="63">
        <v>71.129656507015</v>
      </c>
      <c r="O13" s="257">
        <v>76.3133589350074</v>
      </c>
      <c r="P13" s="126"/>
      <c r="Q13" s="256"/>
      <c r="R13" s="63"/>
      <c r="S13" s="257">
        <v>15.809146137135873</v>
      </c>
      <c r="T13" s="256"/>
      <c r="U13" s="63"/>
      <c r="V13" s="257">
        <v>7.8261568980325213</v>
      </c>
      <c r="W13" s="256"/>
      <c r="X13" s="63"/>
      <c r="Y13" s="257">
        <v>-10.725195208283106</v>
      </c>
      <c r="Z13" s="256">
        <v>26.941747572726182</v>
      </c>
      <c r="AA13" s="63">
        <v>11.193042162967155</v>
      </c>
      <c r="AB13" s="257">
        <v>13.529169956349627</v>
      </c>
    </row>
    <row r="14" spans="1:29" ht="18" customHeight="1" x14ac:dyDescent="0.25">
      <c r="A14" s="43"/>
      <c r="B14" s="556" t="s">
        <v>48</v>
      </c>
      <c r="C14" s="556"/>
      <c r="D14" s="256">
        <v>83.192329385222791</v>
      </c>
      <c r="E14" s="63">
        <v>62.469762941461056</v>
      </c>
      <c r="F14" s="257">
        <v>61.646725703023066</v>
      </c>
      <c r="G14" s="256">
        <v>9.3626621545403275</v>
      </c>
      <c r="H14" s="63">
        <v>11.441702951136913</v>
      </c>
      <c r="I14" s="257">
        <v>14.341531799128335</v>
      </c>
      <c r="J14" s="256">
        <v>0</v>
      </c>
      <c r="K14" s="63">
        <v>0</v>
      </c>
      <c r="L14" s="257">
        <v>1.697526580240402</v>
      </c>
      <c r="M14" s="256">
        <v>93.504273504273499</v>
      </c>
      <c r="N14" s="63">
        <v>73.899371069182394</v>
      </c>
      <c r="O14" s="257">
        <v>77.687172084501569</v>
      </c>
      <c r="P14" s="3"/>
      <c r="Q14" s="256"/>
      <c r="R14" s="63"/>
      <c r="S14" s="257">
        <v>15.563470888556941</v>
      </c>
      <c r="T14" s="256"/>
      <c r="U14" s="63"/>
      <c r="V14" s="257">
        <v>7.5435981725580215</v>
      </c>
      <c r="W14" s="256"/>
      <c r="X14" s="63"/>
      <c r="Y14" s="257">
        <v>-13.854760098146251</v>
      </c>
      <c r="Z14" s="256">
        <v>35.396039604017368</v>
      </c>
      <c r="AA14" s="63">
        <v>14.07766990297686</v>
      </c>
      <c r="AB14" s="257">
        <v>13.161946622249602</v>
      </c>
    </row>
    <row r="15" spans="1:29" ht="18" customHeight="1" x14ac:dyDescent="0.25">
      <c r="A15" s="43"/>
      <c r="B15" s="556" t="s">
        <v>49</v>
      </c>
      <c r="C15" s="556"/>
      <c r="D15" s="256">
        <v>76.311336717428091</v>
      </c>
      <c r="E15" s="63">
        <v>55.478955007256893</v>
      </c>
      <c r="F15" s="257">
        <v>57.004552646920025</v>
      </c>
      <c r="G15" s="256">
        <v>4.6813310772701637</v>
      </c>
      <c r="H15" s="63">
        <v>12.046444121915821</v>
      </c>
      <c r="I15" s="257">
        <v>14.16247952696888</v>
      </c>
      <c r="J15" s="256">
        <v>0</v>
      </c>
      <c r="K15" s="63">
        <v>0</v>
      </c>
      <c r="L15" s="257">
        <v>1.6767065485939538</v>
      </c>
      <c r="M15" s="256">
        <v>81.823361823361822</v>
      </c>
      <c r="N15" s="63">
        <v>67.525399129172712</v>
      </c>
      <c r="O15" s="257">
        <v>72.844432723537736</v>
      </c>
      <c r="P15" s="126"/>
      <c r="Q15" s="256"/>
      <c r="R15" s="63"/>
      <c r="S15" s="257">
        <v>8.4382859632533194</v>
      </c>
      <c r="T15" s="256"/>
      <c r="U15" s="63"/>
      <c r="V15" s="257">
        <v>-0.41157055997903208</v>
      </c>
      <c r="W15" s="256"/>
      <c r="X15" s="63"/>
      <c r="Y15" s="257">
        <v>-17.384095514614106</v>
      </c>
      <c r="Z15" s="256">
        <v>25.305410122250976</v>
      </c>
      <c r="AA15" s="63">
        <v>2.6853043958038669</v>
      </c>
      <c r="AB15" s="257">
        <v>5.8466888480958712</v>
      </c>
    </row>
    <row r="16" spans="1:29" ht="18" customHeight="1" x14ac:dyDescent="0.25">
      <c r="A16" s="43"/>
      <c r="B16" s="561" t="s">
        <v>73</v>
      </c>
      <c r="C16" s="561"/>
      <c r="D16" s="263">
        <v>71.363405980739984</v>
      </c>
      <c r="E16" s="264">
        <v>54.888727624576681</v>
      </c>
      <c r="F16" s="265">
        <v>54.533614186315496</v>
      </c>
      <c r="G16" s="263">
        <v>8.5825308329109653</v>
      </c>
      <c r="H16" s="264">
        <v>8.4881470730527333</v>
      </c>
      <c r="I16" s="265">
        <v>12.805701852435549</v>
      </c>
      <c r="J16" s="263">
        <v>0</v>
      </c>
      <c r="K16" s="264">
        <v>0</v>
      </c>
      <c r="L16" s="265">
        <v>1.7016413792528884</v>
      </c>
      <c r="M16" s="263">
        <v>80.888888888888886</v>
      </c>
      <c r="N16" s="264">
        <v>63.379293662312527</v>
      </c>
      <c r="O16" s="265">
        <v>69.042207093435451</v>
      </c>
      <c r="P16" s="3"/>
      <c r="Q16" s="263"/>
      <c r="R16" s="264"/>
      <c r="S16" s="265">
        <v>10.96994063023905</v>
      </c>
      <c r="T16" s="263"/>
      <c r="U16" s="264"/>
      <c r="V16" s="265">
        <v>-0.2363371924260213</v>
      </c>
      <c r="W16" s="263"/>
      <c r="X16" s="264"/>
      <c r="Y16" s="265">
        <v>-14.557431328676813</v>
      </c>
      <c r="Z16" s="346">
        <v>33.823529411863106</v>
      </c>
      <c r="AA16" s="144">
        <v>6.2403697996875254</v>
      </c>
      <c r="AB16" s="347">
        <v>7.9288063383412375</v>
      </c>
    </row>
    <row r="17" spans="1:29" ht="6" customHeight="1" x14ac:dyDescent="0.25">
      <c r="A17" s="43"/>
      <c r="B17" s="348"/>
      <c r="C17" s="348"/>
      <c r="D17" s="63"/>
      <c r="E17" s="63"/>
      <c r="F17" s="63"/>
      <c r="G17" s="63"/>
      <c r="H17" s="63"/>
      <c r="I17" s="63"/>
      <c r="J17" s="63"/>
      <c r="K17" s="63"/>
      <c r="L17" s="63"/>
      <c r="M17" s="63"/>
      <c r="N17" s="63"/>
      <c r="O17" s="63"/>
      <c r="P17" s="3"/>
      <c r="Q17" s="63"/>
      <c r="R17" s="63"/>
      <c r="S17" s="63"/>
      <c r="T17" s="63"/>
      <c r="U17" s="63"/>
      <c r="V17" s="63"/>
      <c r="W17" s="63"/>
      <c r="X17" s="63"/>
      <c r="Y17" s="63"/>
      <c r="Z17" s="349"/>
      <c r="AA17" s="349"/>
      <c r="AB17" s="349"/>
    </row>
    <row r="18" spans="1:29" ht="18" customHeight="1" x14ac:dyDescent="0.25">
      <c r="A18" s="43"/>
      <c r="B18" s="555" t="s">
        <v>50</v>
      </c>
      <c r="C18" s="555"/>
      <c r="D18" s="288">
        <v>66.054484236302415</v>
      </c>
      <c r="E18" s="289">
        <v>57.208514755684568</v>
      </c>
      <c r="F18" s="290">
        <v>55.994087111012412</v>
      </c>
      <c r="G18" s="288">
        <v>8.3868992959902045</v>
      </c>
      <c r="H18" s="289">
        <v>12.385099177552007</v>
      </c>
      <c r="I18" s="290">
        <v>15.22707714515726</v>
      </c>
      <c r="J18" s="288">
        <v>0</v>
      </c>
      <c r="K18" s="289">
        <v>0</v>
      </c>
      <c r="L18" s="290">
        <v>1.667684534880493</v>
      </c>
      <c r="M18" s="288">
        <v>72.535612535612529</v>
      </c>
      <c r="N18" s="289">
        <v>69.581519109821002</v>
      </c>
      <c r="O18" s="290">
        <v>72.887460788940402</v>
      </c>
      <c r="P18" s="126"/>
      <c r="Q18" s="288"/>
      <c r="R18" s="289"/>
      <c r="S18" s="290">
        <v>0.60404918394311546</v>
      </c>
      <c r="T18" s="288"/>
      <c r="U18" s="289"/>
      <c r="V18" s="290">
        <v>-4.6462161681852701</v>
      </c>
      <c r="W18" s="288"/>
      <c r="X18" s="289"/>
      <c r="Y18" s="290">
        <v>-7.9027257952063836</v>
      </c>
      <c r="Z18" s="288">
        <v>10.025929127095992</v>
      </c>
      <c r="AA18" s="289">
        <v>-5.4404996712979976</v>
      </c>
      <c r="AB18" s="290">
        <v>-0.75259163858970224</v>
      </c>
    </row>
    <row r="19" spans="1:29" ht="18" customHeight="1" x14ac:dyDescent="0.25">
      <c r="A19" s="43"/>
      <c r="B19" s="558" t="s">
        <v>51</v>
      </c>
      <c r="C19" s="558"/>
      <c r="D19" s="174">
        <v>66.422466422466428</v>
      </c>
      <c r="E19" s="64">
        <v>57.206498951781974</v>
      </c>
      <c r="F19" s="175">
        <v>58.834411189652577</v>
      </c>
      <c r="G19" s="174">
        <v>8.6691086691086685</v>
      </c>
      <c r="H19" s="64">
        <v>9.5256813417190784</v>
      </c>
      <c r="I19" s="175">
        <v>13.36892765829448</v>
      </c>
      <c r="J19" s="174">
        <v>0</v>
      </c>
      <c r="K19" s="64">
        <v>0</v>
      </c>
      <c r="L19" s="175">
        <v>1.7107835764776658</v>
      </c>
      <c r="M19" s="174">
        <v>75.925925925925924</v>
      </c>
      <c r="N19" s="64">
        <v>66.719077568134168</v>
      </c>
      <c r="O19" s="175">
        <v>73.913370431643855</v>
      </c>
      <c r="P19" s="3"/>
      <c r="Q19" s="174"/>
      <c r="R19" s="64"/>
      <c r="S19" s="175">
        <v>0.87449038433227</v>
      </c>
      <c r="T19" s="174"/>
      <c r="U19" s="64"/>
      <c r="V19" s="175">
        <v>-7.9822445491214227</v>
      </c>
      <c r="W19" s="174"/>
      <c r="X19" s="64"/>
      <c r="Y19" s="175">
        <v>-1.9274557807661021</v>
      </c>
      <c r="Z19" s="174">
        <v>14.181662382222017</v>
      </c>
      <c r="AA19" s="64">
        <v>-9.7458551483255214</v>
      </c>
      <c r="AB19" s="175">
        <v>-0.91698237173038155</v>
      </c>
    </row>
    <row r="20" spans="1:29" ht="18" customHeight="1" x14ac:dyDescent="0.25">
      <c r="A20" s="43"/>
      <c r="B20" s="559" t="s">
        <v>74</v>
      </c>
      <c r="C20" s="559"/>
      <c r="D20" s="176">
        <v>66.2387284120434</v>
      </c>
      <c r="E20" s="177">
        <v>57.20754716981132</v>
      </c>
      <c r="F20" s="178">
        <v>57.357293411098922</v>
      </c>
      <c r="G20" s="176">
        <v>8.5281980742778547</v>
      </c>
      <c r="H20" s="177">
        <v>11.012578616352201</v>
      </c>
      <c r="I20" s="178">
        <v>14.335263036322688</v>
      </c>
      <c r="J20" s="176">
        <v>0</v>
      </c>
      <c r="K20" s="177">
        <v>0</v>
      </c>
      <c r="L20" s="178">
        <v>1.6883698100132818</v>
      </c>
      <c r="M20" s="176">
        <v>74.162962962962965</v>
      </c>
      <c r="N20" s="177">
        <v>68.20754716981132</v>
      </c>
      <c r="O20" s="178">
        <v>73.379843506381008</v>
      </c>
      <c r="P20" s="126"/>
      <c r="Q20" s="176"/>
      <c r="R20" s="177"/>
      <c r="S20" s="178">
        <v>0.54907584894176009</v>
      </c>
      <c r="T20" s="176"/>
      <c r="U20" s="177"/>
      <c r="V20" s="178">
        <v>-5.8144327689240383</v>
      </c>
      <c r="W20" s="176"/>
      <c r="X20" s="177"/>
      <c r="Y20" s="178">
        <v>-4.9490090408141754</v>
      </c>
      <c r="Z20" s="176">
        <v>11.991051454176283</v>
      </c>
      <c r="AA20" s="177">
        <v>-7.5289904501943887</v>
      </c>
      <c r="AB20" s="178">
        <v>-0.89399155906420802</v>
      </c>
    </row>
    <row r="21" spans="1:29" ht="6" customHeight="1" x14ac:dyDescent="0.25">
      <c r="A21" s="43"/>
      <c r="B21" s="348"/>
      <c r="C21" s="348"/>
      <c r="D21" s="63"/>
      <c r="E21" s="63"/>
      <c r="F21" s="63"/>
      <c r="G21" s="63"/>
      <c r="H21" s="63"/>
      <c r="I21" s="63"/>
      <c r="J21" s="63"/>
      <c r="K21" s="63"/>
      <c r="L21" s="63"/>
      <c r="M21" s="63"/>
      <c r="N21" s="63"/>
      <c r="O21" s="63"/>
      <c r="P21" s="3"/>
      <c r="Q21" s="63"/>
      <c r="R21" s="63"/>
      <c r="S21" s="63"/>
      <c r="T21" s="63"/>
      <c r="U21" s="63"/>
      <c r="V21" s="63"/>
      <c r="W21" s="63"/>
      <c r="X21" s="63"/>
      <c r="Y21" s="63"/>
      <c r="Z21" s="63"/>
      <c r="AA21" s="63"/>
      <c r="AB21" s="63"/>
    </row>
    <row r="22" spans="1:29" ht="18" customHeight="1" x14ac:dyDescent="0.25">
      <c r="A22" s="43"/>
      <c r="B22" s="557" t="s">
        <v>12</v>
      </c>
      <c r="C22" s="557"/>
      <c r="D22" s="285">
        <v>70.436213991769549</v>
      </c>
      <c r="E22" s="286">
        <v>55.321883453294568</v>
      </c>
      <c r="F22" s="287">
        <v>55.781661536006936</v>
      </c>
      <c r="G22" s="285">
        <v>8.5843621399176957</v>
      </c>
      <c r="H22" s="286">
        <v>9.3950976787808997</v>
      </c>
      <c r="I22" s="287">
        <v>13.010404277147458</v>
      </c>
      <c r="J22" s="285">
        <v>0</v>
      </c>
      <c r="K22" s="286">
        <v>0</v>
      </c>
      <c r="L22" s="287">
        <v>1.4547807933941548</v>
      </c>
      <c r="M22" s="285">
        <v>79.02057613168725</v>
      </c>
      <c r="N22" s="286">
        <v>64.716981132075475</v>
      </c>
      <c r="O22" s="287">
        <v>70.246846606548544</v>
      </c>
      <c r="P22" s="126"/>
      <c r="Q22" s="285"/>
      <c r="R22" s="286"/>
      <c r="S22" s="287">
        <v>8.0405501083820194</v>
      </c>
      <c r="T22" s="285"/>
      <c r="U22" s="286"/>
      <c r="V22" s="287">
        <v>-3.8395829954083061</v>
      </c>
      <c r="W22" s="285"/>
      <c r="X22" s="286"/>
      <c r="Y22" s="287">
        <v>-9.4089981613446785</v>
      </c>
      <c r="Z22" s="285">
        <v>27.232971110468174</v>
      </c>
      <c r="AA22" s="286">
        <v>1.77761903457787</v>
      </c>
      <c r="AB22" s="287">
        <v>5.2133836755290659</v>
      </c>
    </row>
    <row r="23" spans="1:29" ht="15" customHeight="1" x14ac:dyDescent="0.2">
      <c r="B23" s="31"/>
      <c r="C23"/>
      <c r="D23" s="41"/>
      <c r="E23" s="41"/>
      <c r="F23" s="41"/>
      <c r="G23" s="41"/>
      <c r="H23" s="41"/>
      <c r="I23" s="41"/>
      <c r="J23" s="41"/>
      <c r="K23" s="41"/>
      <c r="L23" s="41"/>
      <c r="M23" s="41"/>
      <c r="N23" s="41"/>
      <c r="O23" s="41"/>
      <c r="P23" s="3"/>
      <c r="Q23" s="3"/>
      <c r="R23" s="3"/>
      <c r="S23" s="3"/>
      <c r="T23" s="3"/>
      <c r="U23" s="3"/>
      <c r="V23" s="3"/>
      <c r="W23" s="3"/>
      <c r="X23" s="3"/>
      <c r="Y23" s="3"/>
      <c r="Z23" s="3"/>
      <c r="AA23" s="3"/>
      <c r="AB23" s="3"/>
    </row>
    <row r="24" spans="1:29" ht="18" customHeight="1" x14ac:dyDescent="0.25">
      <c r="A24" s="76"/>
      <c r="B24" s="549" t="s">
        <v>9</v>
      </c>
      <c r="C24" s="549"/>
      <c r="D24" s="549"/>
      <c r="E24" s="549"/>
      <c r="F24" s="549"/>
      <c r="G24" s="549"/>
      <c r="H24" s="549"/>
      <c r="I24" s="549"/>
      <c r="J24" s="549"/>
      <c r="K24" s="549"/>
      <c r="L24" s="549"/>
      <c r="M24" s="549"/>
      <c r="N24" s="549"/>
      <c r="O24" s="549"/>
      <c r="P24" s="249"/>
      <c r="Q24" s="548"/>
      <c r="R24" s="548"/>
      <c r="S24" s="548"/>
      <c r="T24" s="548"/>
      <c r="U24" s="548"/>
      <c r="V24" s="548"/>
      <c r="W24" s="548"/>
      <c r="X24" s="548"/>
      <c r="Y24" s="548"/>
      <c r="Z24" s="548"/>
      <c r="AA24" s="548"/>
      <c r="AB24" s="548"/>
      <c r="AC24" s="1"/>
    </row>
    <row r="25" spans="1:29" ht="18" customHeight="1" x14ac:dyDescent="0.25">
      <c r="A25" s="43"/>
      <c r="B25" s="560" t="s">
        <v>43</v>
      </c>
      <c r="C25" s="560"/>
      <c r="D25" s="277">
        <v>197.90732630392773</v>
      </c>
      <c r="E25" s="278">
        <v>142.27521018752088</v>
      </c>
      <c r="F25" s="279">
        <v>152.53816562253743</v>
      </c>
      <c r="G25" s="277">
        <v>227.5563981661945</v>
      </c>
      <c r="H25" s="278">
        <v>203.43295112032229</v>
      </c>
      <c r="I25" s="279">
        <v>201.33269770942931</v>
      </c>
      <c r="J25" s="277">
        <v>0</v>
      </c>
      <c r="K25" s="278">
        <v>0</v>
      </c>
      <c r="L25" s="279">
        <v>113.61121143730182</v>
      </c>
      <c r="M25" s="277">
        <v>202.29868983024755</v>
      </c>
      <c r="N25" s="278">
        <v>148.00083133533079</v>
      </c>
      <c r="O25" s="279">
        <v>159.93423130030257</v>
      </c>
      <c r="P25" s="3"/>
      <c r="Q25" s="260"/>
      <c r="R25" s="261"/>
      <c r="S25" s="262">
        <v>13.225682768718533</v>
      </c>
      <c r="T25" s="260"/>
      <c r="U25" s="261"/>
      <c r="V25" s="262">
        <v>24.444583625677502</v>
      </c>
      <c r="W25" s="260"/>
      <c r="X25" s="261"/>
      <c r="Y25" s="262">
        <v>11.543722106616363</v>
      </c>
      <c r="Z25" s="260">
        <v>21.827014519919487</v>
      </c>
      <c r="AA25" s="261">
        <v>9.1831746893692792</v>
      </c>
      <c r="AB25" s="262">
        <v>14.927295659979096</v>
      </c>
    </row>
    <row r="26" spans="1:29" ht="18" customHeight="1" x14ac:dyDescent="0.25">
      <c r="A26" s="43"/>
      <c r="B26" s="556" t="s">
        <v>46</v>
      </c>
      <c r="C26" s="556"/>
      <c r="D26" s="269">
        <v>209.51016021771611</v>
      </c>
      <c r="E26" s="66">
        <v>144.84011884247477</v>
      </c>
      <c r="F26" s="270">
        <v>163.27471906680032</v>
      </c>
      <c r="G26" s="269">
        <v>230.36878390233906</v>
      </c>
      <c r="H26" s="66">
        <v>195.20272350716664</v>
      </c>
      <c r="I26" s="270">
        <v>197.57504772617082</v>
      </c>
      <c r="J26" s="269">
        <v>0</v>
      </c>
      <c r="K26" s="66">
        <v>0</v>
      </c>
      <c r="L26" s="270">
        <v>113.0480942572767</v>
      </c>
      <c r="M26" s="269">
        <v>212.51057081688731</v>
      </c>
      <c r="N26" s="66">
        <v>149.94201422005176</v>
      </c>
      <c r="O26" s="270">
        <v>168.28941907936809</v>
      </c>
      <c r="P26" s="3"/>
      <c r="Q26" s="256"/>
      <c r="R26" s="63"/>
      <c r="S26" s="257">
        <v>19.213815082592578</v>
      </c>
      <c r="T26" s="256"/>
      <c r="U26" s="63"/>
      <c r="V26" s="257">
        <v>22.466537670566542</v>
      </c>
      <c r="W26" s="256"/>
      <c r="X26" s="63"/>
      <c r="Y26" s="257">
        <v>8.8701584853376758</v>
      </c>
      <c r="Z26" s="256">
        <v>23.142644925324767</v>
      </c>
      <c r="AA26" s="63">
        <v>7.2418204403007689</v>
      </c>
      <c r="AB26" s="257">
        <v>19.558983574460097</v>
      </c>
    </row>
    <row r="27" spans="1:29" ht="18" customHeight="1" x14ac:dyDescent="0.25">
      <c r="A27" s="43"/>
      <c r="B27" s="556" t="s">
        <v>47</v>
      </c>
      <c r="C27" s="556"/>
      <c r="D27" s="269">
        <v>222.26447043451307</v>
      </c>
      <c r="E27" s="66">
        <v>149.20206057011046</v>
      </c>
      <c r="F27" s="270">
        <v>168.99555492328128</v>
      </c>
      <c r="G27" s="269">
        <v>231.31342002528345</v>
      </c>
      <c r="H27" s="66">
        <v>191.51608839509495</v>
      </c>
      <c r="I27" s="270">
        <v>194.26698521606232</v>
      </c>
      <c r="J27" s="269">
        <v>0</v>
      </c>
      <c r="K27" s="66">
        <v>0</v>
      </c>
      <c r="L27" s="270">
        <v>118.36362523321816</v>
      </c>
      <c r="M27" s="269">
        <v>223.1641747915304</v>
      </c>
      <c r="N27" s="66">
        <v>154.3427288098263</v>
      </c>
      <c r="O27" s="270">
        <v>172.52419007152602</v>
      </c>
      <c r="P27" s="3"/>
      <c r="Q27" s="256"/>
      <c r="R27" s="63"/>
      <c r="S27" s="257">
        <v>20.000719107787528</v>
      </c>
      <c r="T27" s="256"/>
      <c r="U27" s="63"/>
      <c r="V27" s="257">
        <v>25.392169849854227</v>
      </c>
      <c r="W27" s="256"/>
      <c r="X27" s="63"/>
      <c r="Y27" s="257">
        <v>10.987339414391103</v>
      </c>
      <c r="Z27" s="256">
        <v>25.254953307827098</v>
      </c>
      <c r="AA27" s="63">
        <v>11.325181779942977</v>
      </c>
      <c r="AB27" s="257">
        <v>20.98340745025331</v>
      </c>
    </row>
    <row r="28" spans="1:29" ht="18" customHeight="1" x14ac:dyDescent="0.25">
      <c r="A28" s="43"/>
      <c r="B28" s="556" t="s">
        <v>48</v>
      </c>
      <c r="C28" s="556"/>
      <c r="D28" s="269">
        <v>220.53135788442731</v>
      </c>
      <c r="E28" s="66">
        <v>149.29203050077419</v>
      </c>
      <c r="F28" s="270">
        <v>165.23105093047724</v>
      </c>
      <c r="G28" s="269">
        <v>232.43252798574051</v>
      </c>
      <c r="H28" s="66">
        <v>193.75768876514289</v>
      </c>
      <c r="I28" s="270">
        <v>184.99780557795702</v>
      </c>
      <c r="J28" s="269">
        <v>0</v>
      </c>
      <c r="K28" s="66">
        <v>0</v>
      </c>
      <c r="L28" s="270">
        <v>117.5237070460493</v>
      </c>
      <c r="M28" s="269">
        <v>221.73525443337184</v>
      </c>
      <c r="N28" s="66">
        <v>156.20100018139507</v>
      </c>
      <c r="O28" s="270">
        <v>167.83472035943532</v>
      </c>
      <c r="P28" s="3"/>
      <c r="Q28" s="256"/>
      <c r="R28" s="63"/>
      <c r="S28" s="257">
        <v>16.166830202537163</v>
      </c>
      <c r="T28" s="256"/>
      <c r="U28" s="63"/>
      <c r="V28" s="257">
        <v>25.121470395772743</v>
      </c>
      <c r="W28" s="256"/>
      <c r="X28" s="63"/>
      <c r="Y28" s="257">
        <v>9.3242368462235561</v>
      </c>
      <c r="Z28" s="256">
        <v>24.731830513133932</v>
      </c>
      <c r="AA28" s="63">
        <v>12.523232983980558</v>
      </c>
      <c r="AB28" s="257">
        <v>17.920423809819429</v>
      </c>
    </row>
    <row r="29" spans="1:29" ht="18" customHeight="1" x14ac:dyDescent="0.25">
      <c r="A29" s="43"/>
      <c r="B29" s="556" t="s">
        <v>49</v>
      </c>
      <c r="C29" s="556"/>
      <c r="D29" s="269">
        <v>200.11023816168537</v>
      </c>
      <c r="E29" s="66">
        <v>152.39078810254929</v>
      </c>
      <c r="F29" s="270">
        <v>158.94733288726164</v>
      </c>
      <c r="G29" s="269">
        <v>234.3576510565656</v>
      </c>
      <c r="H29" s="66">
        <v>195.72843875434737</v>
      </c>
      <c r="I29" s="270">
        <v>178.90973564137244</v>
      </c>
      <c r="J29" s="269">
        <v>0</v>
      </c>
      <c r="K29" s="66">
        <v>0</v>
      </c>
      <c r="L29" s="270">
        <v>116.0891033888002</v>
      </c>
      <c r="M29" s="269">
        <v>202.0897195476708</v>
      </c>
      <c r="N29" s="66">
        <v>160.12216908932896</v>
      </c>
      <c r="O29" s="270">
        <v>161.84043162874167</v>
      </c>
      <c r="P29" s="3"/>
      <c r="Q29" s="256"/>
      <c r="R29" s="63"/>
      <c r="S29" s="257">
        <v>12.737356911794089</v>
      </c>
      <c r="T29" s="256"/>
      <c r="U29" s="63"/>
      <c r="V29" s="257">
        <v>21.162280363827399</v>
      </c>
      <c r="W29" s="256"/>
      <c r="X29" s="63"/>
      <c r="Y29" s="257">
        <v>7.1352115883358458</v>
      </c>
      <c r="Z29" s="256">
        <v>18.478667374076636</v>
      </c>
      <c r="AA29" s="63">
        <v>13.234063854201111</v>
      </c>
      <c r="AB29" s="257">
        <v>14.453819055040581</v>
      </c>
    </row>
    <row r="30" spans="1:29" ht="18" customHeight="1" x14ac:dyDescent="0.25">
      <c r="A30" s="43"/>
      <c r="B30" s="561" t="s">
        <v>73</v>
      </c>
      <c r="C30" s="561"/>
      <c r="D30" s="280">
        <v>211.34355410799498</v>
      </c>
      <c r="E30" s="281">
        <v>148.00116756679608</v>
      </c>
      <c r="F30" s="282">
        <v>162.48907222966358</v>
      </c>
      <c r="G30" s="280">
        <v>230.89631047994959</v>
      </c>
      <c r="H30" s="281">
        <v>195.00313749138718</v>
      </c>
      <c r="I30" s="282">
        <v>190.44161462796012</v>
      </c>
      <c r="J30" s="280">
        <v>0</v>
      </c>
      <c r="K30" s="281">
        <v>0</v>
      </c>
      <c r="L30" s="282">
        <v>115.69724192917455</v>
      </c>
      <c r="M30" s="280">
        <v>213.44262431867818</v>
      </c>
      <c r="N30" s="281">
        <v>154.29031345045792</v>
      </c>
      <c r="O30" s="282">
        <v>166.51741898199165</v>
      </c>
      <c r="P30" s="3"/>
      <c r="Q30" s="263"/>
      <c r="R30" s="264"/>
      <c r="S30" s="265">
        <v>16.541874408724865</v>
      </c>
      <c r="T30" s="263"/>
      <c r="U30" s="264"/>
      <c r="V30" s="265">
        <v>23.438510831138011</v>
      </c>
      <c r="W30" s="263"/>
      <c r="X30" s="264"/>
      <c r="Y30" s="265">
        <v>9.5595243912349641</v>
      </c>
      <c r="Z30" s="263">
        <v>22.835774145305994</v>
      </c>
      <c r="AA30" s="264">
        <v>10.976357400543181</v>
      </c>
      <c r="AB30" s="265">
        <v>17.802058974976919</v>
      </c>
    </row>
    <row r="31" spans="1:29" ht="6" customHeight="1" x14ac:dyDescent="0.25">
      <c r="A31" s="43"/>
      <c r="B31" s="348"/>
      <c r="C31" s="348"/>
      <c r="D31" s="66"/>
      <c r="E31" s="66"/>
      <c r="F31" s="66"/>
      <c r="G31" s="66"/>
      <c r="H31" s="66"/>
      <c r="I31" s="66"/>
      <c r="J31" s="66"/>
      <c r="K31" s="66"/>
      <c r="L31" s="66"/>
      <c r="M31" s="66"/>
      <c r="N31" s="66"/>
      <c r="O31" s="66"/>
      <c r="P31" s="3"/>
      <c r="Q31" s="63"/>
      <c r="R31" s="63"/>
      <c r="S31" s="63"/>
      <c r="T31" s="63"/>
      <c r="U31" s="63"/>
      <c r="V31" s="63"/>
      <c r="W31" s="63"/>
      <c r="X31" s="63"/>
      <c r="Y31" s="63"/>
      <c r="Z31" s="63"/>
      <c r="AA31" s="63"/>
      <c r="AB31" s="63"/>
    </row>
    <row r="32" spans="1:29" ht="18" customHeight="1" x14ac:dyDescent="0.25">
      <c r="A32" s="43"/>
      <c r="B32" s="555" t="s">
        <v>50</v>
      </c>
      <c r="C32" s="555"/>
      <c r="D32" s="294">
        <v>197.29465601575279</v>
      </c>
      <c r="E32" s="295">
        <v>162.5379990595211</v>
      </c>
      <c r="F32" s="296">
        <v>163.52468608487354</v>
      </c>
      <c r="G32" s="294">
        <v>264.89300959188932</v>
      </c>
      <c r="H32" s="295">
        <v>214.34395305761532</v>
      </c>
      <c r="I32" s="296">
        <v>189.5500027923535</v>
      </c>
      <c r="J32" s="294">
        <v>0</v>
      </c>
      <c r="K32" s="295">
        <v>0</v>
      </c>
      <c r="L32" s="296">
        <v>116.94746674651537</v>
      </c>
      <c r="M32" s="294">
        <v>203.61613682273199</v>
      </c>
      <c r="N32" s="295">
        <v>171.7874054376035</v>
      </c>
      <c r="O32" s="296">
        <v>167.89910612944306</v>
      </c>
      <c r="P32" s="3"/>
      <c r="Q32" s="288"/>
      <c r="R32" s="289"/>
      <c r="S32" s="290">
        <v>8.5533651320996604</v>
      </c>
      <c r="T32" s="288"/>
      <c r="U32" s="289"/>
      <c r="V32" s="290">
        <v>18.506151738544595</v>
      </c>
      <c r="W32" s="288"/>
      <c r="X32" s="289"/>
      <c r="Y32" s="290">
        <v>6.870955004095312</v>
      </c>
      <c r="Z32" s="288">
        <v>7.3111043494605861</v>
      </c>
      <c r="AA32" s="289">
        <v>5.7998344287364763</v>
      </c>
      <c r="AB32" s="290">
        <v>10.719959695105871</v>
      </c>
    </row>
    <row r="33" spans="1:29" ht="18" customHeight="1" x14ac:dyDescent="0.25">
      <c r="A33" s="43"/>
      <c r="B33" s="558" t="s">
        <v>51</v>
      </c>
      <c r="C33" s="558"/>
      <c r="D33" s="179">
        <v>196.68631865988883</v>
      </c>
      <c r="E33" s="65">
        <v>157.29371172686203</v>
      </c>
      <c r="F33" s="180">
        <v>160.35220913573036</v>
      </c>
      <c r="G33" s="179">
        <v>257.91687118820687</v>
      </c>
      <c r="H33" s="65">
        <v>235.02023164035734</v>
      </c>
      <c r="I33" s="180">
        <v>191.39793006425745</v>
      </c>
      <c r="J33" s="179">
        <v>0</v>
      </c>
      <c r="K33" s="65">
        <v>0</v>
      </c>
      <c r="L33" s="180">
        <v>116.99518551162704</v>
      </c>
      <c r="M33" s="179">
        <v>203.7552117160036</v>
      </c>
      <c r="N33" s="65">
        <v>168.42184874352307</v>
      </c>
      <c r="O33" s="180">
        <v>164.96563827533413</v>
      </c>
      <c r="P33" s="3"/>
      <c r="Q33" s="174"/>
      <c r="R33" s="64"/>
      <c r="S33" s="175">
        <v>6.4061664713997679</v>
      </c>
      <c r="T33" s="174"/>
      <c r="U33" s="64"/>
      <c r="V33" s="175">
        <v>18.8472920819395</v>
      </c>
      <c r="W33" s="174"/>
      <c r="X33" s="64"/>
      <c r="Y33" s="175">
        <v>9.2605200949613984</v>
      </c>
      <c r="Z33" s="174">
        <v>7.7987466529081413</v>
      </c>
      <c r="AA33" s="64">
        <v>3.9428330097682114</v>
      </c>
      <c r="AB33" s="175">
        <v>8.7493682372868555</v>
      </c>
    </row>
    <row r="34" spans="1:29" ht="18" customHeight="1" x14ac:dyDescent="0.25">
      <c r="A34" s="43"/>
      <c r="B34" s="559" t="s">
        <v>74</v>
      </c>
      <c r="C34" s="559"/>
      <c r="D34" s="273">
        <v>196.98922406227794</v>
      </c>
      <c r="E34" s="274">
        <v>160.0207872637439</v>
      </c>
      <c r="F34" s="275">
        <v>161.96285189337547</v>
      </c>
      <c r="G34" s="273">
        <v>261.34243018929828</v>
      </c>
      <c r="H34" s="274">
        <v>222.9285644394848</v>
      </c>
      <c r="I34" s="275">
        <v>190.37712459904319</v>
      </c>
      <c r="J34" s="273">
        <v>0</v>
      </c>
      <c r="K34" s="274">
        <v>0</v>
      </c>
      <c r="L34" s="275">
        <v>116.97067328576912</v>
      </c>
      <c r="M34" s="350">
        <v>203.68447965881833</v>
      </c>
      <c r="N34" s="351">
        <v>170.20719200410809</v>
      </c>
      <c r="O34" s="352">
        <v>166.48095913890933</v>
      </c>
      <c r="P34" s="3"/>
      <c r="Q34" s="176"/>
      <c r="R34" s="177"/>
      <c r="S34" s="178">
        <v>7.4944434629731571</v>
      </c>
      <c r="T34" s="176"/>
      <c r="U34" s="177"/>
      <c r="V34" s="178">
        <v>18.62001407892221</v>
      </c>
      <c r="W34" s="176"/>
      <c r="X34" s="177"/>
      <c r="Y34" s="178">
        <v>8.0768686252458952</v>
      </c>
      <c r="Z34" s="176">
        <v>7.5629995640694672</v>
      </c>
      <c r="AA34" s="177">
        <v>4.9401425189850672</v>
      </c>
      <c r="AB34" s="178">
        <v>9.7656688927455786</v>
      </c>
    </row>
    <row r="35" spans="1:29" ht="6" customHeight="1" x14ac:dyDescent="0.25">
      <c r="A35" s="43"/>
      <c r="B35" s="348"/>
      <c r="C35" s="348"/>
      <c r="D35" s="66"/>
      <c r="E35" s="66"/>
      <c r="F35" s="66"/>
      <c r="G35" s="66"/>
      <c r="H35" s="66"/>
      <c r="I35" s="66"/>
      <c r="J35" s="66"/>
      <c r="K35" s="66"/>
      <c r="L35" s="66"/>
      <c r="M35" s="353"/>
      <c r="N35" s="353"/>
      <c r="O35" s="353"/>
      <c r="P35" s="3"/>
      <c r="Q35" s="63"/>
      <c r="R35" s="63"/>
      <c r="S35" s="63"/>
      <c r="T35" s="63"/>
      <c r="U35" s="63"/>
      <c r="V35" s="63"/>
      <c r="W35" s="63"/>
      <c r="X35" s="63"/>
      <c r="Y35" s="63"/>
      <c r="Z35" s="63"/>
      <c r="AA35" s="63"/>
      <c r="AB35" s="63"/>
    </row>
    <row r="36" spans="1:29" ht="18" customHeight="1" x14ac:dyDescent="0.25">
      <c r="A36" s="43"/>
      <c r="B36" s="557" t="s">
        <v>12</v>
      </c>
      <c r="C36" s="557"/>
      <c r="D36" s="291">
        <v>207.56613694788501</v>
      </c>
      <c r="E36" s="292">
        <v>150.94154122043705</v>
      </c>
      <c r="F36" s="293">
        <v>162.56490652985684</v>
      </c>
      <c r="G36" s="291">
        <v>238.24256951102589</v>
      </c>
      <c r="H36" s="292">
        <v>206.16516281535888</v>
      </c>
      <c r="I36" s="293">
        <v>188.55347695491494</v>
      </c>
      <c r="J36" s="291">
        <v>0</v>
      </c>
      <c r="K36" s="292">
        <v>0</v>
      </c>
      <c r="L36" s="293">
        <v>120.5447579617461</v>
      </c>
      <c r="M36" s="291">
        <v>210.89865638995937</v>
      </c>
      <c r="N36" s="292">
        <v>158.9584683079581</v>
      </c>
      <c r="O36" s="293">
        <v>166.50802591703865</v>
      </c>
      <c r="P36" s="3"/>
      <c r="Q36" s="285"/>
      <c r="R36" s="286"/>
      <c r="S36" s="287">
        <v>13.781824845675111</v>
      </c>
      <c r="T36" s="285"/>
      <c r="U36" s="286"/>
      <c r="V36" s="287">
        <v>21.579279723957779</v>
      </c>
      <c r="W36" s="285"/>
      <c r="X36" s="286"/>
      <c r="Y36" s="287">
        <v>10.770360692310662</v>
      </c>
      <c r="Z36" s="285">
        <v>18.3348237790049</v>
      </c>
      <c r="AA36" s="286">
        <v>8.5282445514951792</v>
      </c>
      <c r="AB36" s="287">
        <v>15.206480535636929</v>
      </c>
    </row>
    <row r="37" spans="1:29" ht="15" customHeight="1" x14ac:dyDescent="0.2">
      <c r="B37" s="31"/>
      <c r="C37"/>
      <c r="D37" s="41"/>
      <c r="E37" s="41"/>
      <c r="F37" s="41"/>
      <c r="G37" s="41"/>
      <c r="H37" s="41"/>
      <c r="I37" s="41"/>
      <c r="J37" s="41"/>
      <c r="K37" s="41"/>
      <c r="L37" s="41"/>
      <c r="M37" s="41"/>
      <c r="N37" s="41"/>
      <c r="O37" s="41"/>
      <c r="P37" s="3"/>
      <c r="Q37" s="3"/>
      <c r="R37" s="3"/>
      <c r="S37" s="3"/>
      <c r="T37" s="3"/>
      <c r="U37" s="3"/>
      <c r="V37" s="3"/>
      <c r="W37" s="3"/>
      <c r="X37" s="3"/>
      <c r="Y37" s="3"/>
      <c r="Z37" s="3"/>
      <c r="AA37" s="3"/>
      <c r="AB37" s="3"/>
    </row>
    <row r="38" spans="1:29" ht="18" customHeight="1" x14ac:dyDescent="0.25">
      <c r="A38" s="76"/>
      <c r="B38" s="549" t="s">
        <v>10</v>
      </c>
      <c r="C38" s="549"/>
      <c r="D38" s="549"/>
      <c r="E38" s="549"/>
      <c r="F38" s="549"/>
      <c r="G38" s="549"/>
      <c r="H38" s="549"/>
      <c r="I38" s="549"/>
      <c r="J38" s="549"/>
      <c r="K38" s="549"/>
      <c r="L38" s="549"/>
      <c r="M38" s="549"/>
      <c r="N38" s="549"/>
      <c r="O38" s="549"/>
      <c r="P38" s="249"/>
      <c r="Q38" s="548"/>
      <c r="R38" s="548"/>
      <c r="S38" s="548"/>
      <c r="T38" s="548"/>
      <c r="U38" s="548"/>
      <c r="V38" s="548"/>
      <c r="W38" s="548"/>
      <c r="X38" s="548"/>
      <c r="Y38" s="548"/>
      <c r="Z38" s="548"/>
      <c r="AA38" s="548"/>
      <c r="AB38" s="548"/>
      <c r="AC38" s="1"/>
    </row>
    <row r="39" spans="1:29" ht="18" customHeight="1" x14ac:dyDescent="0.25">
      <c r="A39" s="43"/>
      <c r="B39" s="560" t="s">
        <v>43</v>
      </c>
      <c r="C39" s="560"/>
      <c r="D39" s="277">
        <v>95.418609644144055</v>
      </c>
      <c r="E39" s="278">
        <v>56.476444102013005</v>
      </c>
      <c r="F39" s="279">
        <v>61.801891632111598</v>
      </c>
      <c r="G39" s="277">
        <v>19.075051098038244</v>
      </c>
      <c r="H39" s="278">
        <v>8.3410462542076989</v>
      </c>
      <c r="I39" s="279">
        <v>18.477739272142678</v>
      </c>
      <c r="J39" s="277">
        <v>0</v>
      </c>
      <c r="K39" s="278">
        <v>0</v>
      </c>
      <c r="L39" s="279">
        <v>1.958201865177208</v>
      </c>
      <c r="M39" s="277">
        <v>115.96152818759489</v>
      </c>
      <c r="N39" s="278">
        <v>64.817490356220702</v>
      </c>
      <c r="O39" s="279">
        <v>82.237832769431478</v>
      </c>
      <c r="P39" s="3"/>
      <c r="Q39" s="260"/>
      <c r="R39" s="261"/>
      <c r="S39" s="262">
        <v>13.45396118523877</v>
      </c>
      <c r="T39" s="260"/>
      <c r="U39" s="261"/>
      <c r="V39" s="262">
        <v>0.93349256256259672</v>
      </c>
      <c r="W39" s="260"/>
      <c r="X39" s="261"/>
      <c r="Y39" s="262">
        <v>-6.6834218646723764</v>
      </c>
      <c r="Z39" s="260">
        <v>73.349330420060895</v>
      </c>
      <c r="AA39" s="261">
        <v>2.2639098680804826</v>
      </c>
      <c r="AB39" s="262">
        <v>9.8285151937838791</v>
      </c>
    </row>
    <row r="40" spans="1:29" ht="18" customHeight="1" x14ac:dyDescent="0.25">
      <c r="A40" s="43"/>
      <c r="B40" s="556" t="s">
        <v>46</v>
      </c>
      <c r="C40" s="556"/>
      <c r="D40" s="269">
        <v>145.92043789003236</v>
      </c>
      <c r="E40" s="66">
        <v>78.744113957054196</v>
      </c>
      <c r="F40" s="270">
        <v>86.307097455196654</v>
      </c>
      <c r="G40" s="269">
        <v>26.957359804043051</v>
      </c>
      <c r="H40" s="66">
        <v>12.040806602401426</v>
      </c>
      <c r="I40" s="270">
        <v>24.374280198439074</v>
      </c>
      <c r="J40" s="269">
        <v>0</v>
      </c>
      <c r="K40" s="66">
        <v>0</v>
      </c>
      <c r="L40" s="270">
        <v>1.9689073020135275</v>
      </c>
      <c r="M40" s="269">
        <v>175.09417971579433</v>
      </c>
      <c r="N40" s="66">
        <v>90.784920559455628</v>
      </c>
      <c r="O40" s="270">
        <v>112.65028495564925</v>
      </c>
      <c r="P40" s="3"/>
      <c r="Q40" s="256"/>
      <c r="R40" s="63"/>
      <c r="S40" s="257">
        <v>34.106451879393234</v>
      </c>
      <c r="T40" s="256"/>
      <c r="U40" s="63"/>
      <c r="V40" s="257">
        <v>22.701468547027691</v>
      </c>
      <c r="W40" s="256"/>
      <c r="X40" s="63"/>
      <c r="Y40" s="257">
        <v>-6.5226021826911884</v>
      </c>
      <c r="Z40" s="256">
        <v>77.531669553311119</v>
      </c>
      <c r="AA40" s="63">
        <v>13.884716403048236</v>
      </c>
      <c r="AB40" s="257">
        <v>30.490791660849414</v>
      </c>
    </row>
    <row r="41" spans="1:29" ht="18" customHeight="1" x14ac:dyDescent="0.25">
      <c r="A41" s="43"/>
      <c r="B41" s="556" t="s">
        <v>47</v>
      </c>
      <c r="C41" s="556"/>
      <c r="D41" s="269">
        <v>176.68618662389142</v>
      </c>
      <c r="E41" s="66">
        <v>93.152036364648069</v>
      </c>
      <c r="F41" s="270">
        <v>102.47044727554882</v>
      </c>
      <c r="G41" s="269">
        <v>20.300924626691543</v>
      </c>
      <c r="H41" s="66">
        <v>16.631416481335048</v>
      </c>
      <c r="I41" s="270">
        <v>27.213377863892674</v>
      </c>
      <c r="J41" s="269">
        <v>0</v>
      </c>
      <c r="K41" s="66">
        <v>0</v>
      </c>
      <c r="L41" s="270">
        <v>1.9751792795565533</v>
      </c>
      <c r="M41" s="269">
        <v>199.51258703584682</v>
      </c>
      <c r="N41" s="66">
        <v>109.78345284598312</v>
      </c>
      <c r="O41" s="270">
        <v>131.65900441899805</v>
      </c>
      <c r="P41" s="3"/>
      <c r="Q41" s="256"/>
      <c r="R41" s="63"/>
      <c r="S41" s="257">
        <v>38.97180815717595</v>
      </c>
      <c r="T41" s="256"/>
      <c r="U41" s="63"/>
      <c r="V41" s="257">
        <v>35.205557799663076</v>
      </c>
      <c r="W41" s="256"/>
      <c r="X41" s="63"/>
      <c r="Y41" s="257">
        <v>-0.91626939230578575</v>
      </c>
      <c r="Z41" s="256">
        <v>59.000826650414815</v>
      </c>
      <c r="AA41" s="63">
        <v>23.785856314488274</v>
      </c>
      <c r="AB41" s="257">
        <v>37.351458263146547</v>
      </c>
    </row>
    <row r="42" spans="1:29" ht="18" customHeight="1" x14ac:dyDescent="0.25">
      <c r="A42" s="43"/>
      <c r="B42" s="556" t="s">
        <v>48</v>
      </c>
      <c r="C42" s="556"/>
      <c r="D42" s="269">
        <v>183.46517364891724</v>
      </c>
      <c r="E42" s="66">
        <v>93.262377544327364</v>
      </c>
      <c r="F42" s="270">
        <v>101.85953274333365</v>
      </c>
      <c r="G42" s="269">
        <v>21.76187233256228</v>
      </c>
      <c r="H42" s="66">
        <v>22.169179193496031</v>
      </c>
      <c r="I42" s="270">
        <v>26.531519114652315</v>
      </c>
      <c r="J42" s="269">
        <v>0</v>
      </c>
      <c r="K42" s="66">
        <v>0</v>
      </c>
      <c r="L42" s="270">
        <v>1.9949961651905488</v>
      </c>
      <c r="M42" s="269">
        <v>207.33193876077675</v>
      </c>
      <c r="N42" s="66">
        <v>115.4315567378234</v>
      </c>
      <c r="O42" s="270">
        <v>130.3860480231765</v>
      </c>
      <c r="P42" s="3"/>
      <c r="Q42" s="256"/>
      <c r="R42" s="63"/>
      <c r="S42" s="257">
        <v>34.246421003338391</v>
      </c>
      <c r="T42" s="256"/>
      <c r="U42" s="63"/>
      <c r="V42" s="257">
        <v>34.560131349973169</v>
      </c>
      <c r="W42" s="256"/>
      <c r="X42" s="63"/>
      <c r="Y42" s="257">
        <v>-5.8223738972966324</v>
      </c>
      <c r="Z42" s="256">
        <v>68.881958640234444</v>
      </c>
      <c r="AA42" s="63">
        <v>28.363882287617969</v>
      </c>
      <c r="AB42" s="257">
        <v>33.441047048457008</v>
      </c>
    </row>
    <row r="43" spans="1:29" ht="18" customHeight="1" x14ac:dyDescent="0.25">
      <c r="A43" s="43"/>
      <c r="B43" s="556" t="s">
        <v>49</v>
      </c>
      <c r="C43" s="556"/>
      <c r="D43" s="269">
        <v>152.70679764961102</v>
      </c>
      <c r="E43" s="66">
        <v>84.544816766617515</v>
      </c>
      <c r="F43" s="270">
        <v>90.607216056594282</v>
      </c>
      <c r="G43" s="269">
        <v>10.971057550871373</v>
      </c>
      <c r="H43" s="66">
        <v>23.578317005240681</v>
      </c>
      <c r="I43" s="270">
        <v>25.33805468196352</v>
      </c>
      <c r="J43" s="269">
        <v>0</v>
      </c>
      <c r="K43" s="66">
        <v>0</v>
      </c>
      <c r="L43" s="270">
        <v>1.9464735987240185</v>
      </c>
      <c r="M43" s="269">
        <v>165.35660243330784</v>
      </c>
      <c r="N43" s="66">
        <v>108.12313377185819</v>
      </c>
      <c r="O43" s="270">
        <v>117.89174433728182</v>
      </c>
      <c r="P43" s="3"/>
      <c r="Q43" s="256"/>
      <c r="R43" s="63"/>
      <c r="S43" s="257">
        <v>22.250457475427478</v>
      </c>
      <c r="T43" s="256"/>
      <c r="U43" s="63"/>
      <c r="V43" s="257">
        <v>20.663612088412464</v>
      </c>
      <c r="W43" s="256"/>
      <c r="X43" s="63"/>
      <c r="Y43" s="257">
        <v>-11.489275925385211</v>
      </c>
      <c r="Z43" s="256">
        <v>48.460180060398208</v>
      </c>
      <c r="AA43" s="63">
        <v>16.274743148427039</v>
      </c>
      <c r="AB43" s="257">
        <v>21.145577730023838</v>
      </c>
    </row>
    <row r="44" spans="1:29" ht="18" customHeight="1" x14ac:dyDescent="0.25">
      <c r="A44" s="43"/>
      <c r="B44" s="561" t="s">
        <v>73</v>
      </c>
      <c r="C44" s="561"/>
      <c r="D44" s="280">
        <v>150.82195853221333</v>
      </c>
      <c r="E44" s="281">
        <v>81.23595774693203</v>
      </c>
      <c r="F44" s="282">
        <v>88.611163744648266</v>
      </c>
      <c r="G44" s="280">
        <v>19.816747038995505</v>
      </c>
      <c r="H44" s="281">
        <v>16.552153107336178</v>
      </c>
      <c r="I44" s="282">
        <v>24.387385372220855</v>
      </c>
      <c r="J44" s="280">
        <v>0</v>
      </c>
      <c r="K44" s="281">
        <v>0</v>
      </c>
      <c r="L44" s="282">
        <v>1.968752143321157</v>
      </c>
      <c r="M44" s="280">
        <v>172.65136722666412</v>
      </c>
      <c r="N44" s="281">
        <v>97.788110854268211</v>
      </c>
      <c r="O44" s="282">
        <v>114.96730126019027</v>
      </c>
      <c r="P44" s="3"/>
      <c r="Q44" s="263"/>
      <c r="R44" s="264"/>
      <c r="S44" s="265">
        <v>29.326448840896663</v>
      </c>
      <c r="T44" s="263"/>
      <c r="U44" s="264"/>
      <c r="V44" s="265">
        <v>23.146779720021165</v>
      </c>
      <c r="W44" s="263"/>
      <c r="X44" s="264"/>
      <c r="Y44" s="265">
        <v>-6.3895281371244614</v>
      </c>
      <c r="Z44" s="263">
        <v>64.383168341498518</v>
      </c>
      <c r="AA44" s="264">
        <v>17.901692492603111</v>
      </c>
      <c r="AB44" s="265">
        <v>27.142356093624461</v>
      </c>
    </row>
    <row r="45" spans="1:29" ht="6" customHeight="1" x14ac:dyDescent="0.25">
      <c r="A45" s="43"/>
      <c r="B45" s="348"/>
      <c r="C45" s="348"/>
      <c r="D45" s="66"/>
      <c r="E45" s="66"/>
      <c r="F45" s="66"/>
      <c r="G45" s="66"/>
      <c r="H45" s="66"/>
      <c r="I45" s="66"/>
      <c r="J45" s="66"/>
      <c r="K45" s="66"/>
      <c r="L45" s="66"/>
      <c r="M45" s="66"/>
      <c r="N45" s="66"/>
      <c r="O45" s="66"/>
      <c r="P45" s="3"/>
      <c r="Q45" s="63"/>
      <c r="R45" s="63"/>
      <c r="S45" s="63"/>
      <c r="T45" s="63"/>
      <c r="U45" s="63"/>
      <c r="V45" s="63"/>
      <c r="W45" s="63"/>
      <c r="X45" s="63"/>
      <c r="Y45" s="63"/>
      <c r="Z45" s="63"/>
      <c r="AA45" s="63"/>
      <c r="AB45" s="63"/>
    </row>
    <row r="46" spans="1:29" ht="18" customHeight="1" x14ac:dyDescent="0.25">
      <c r="A46" s="43"/>
      <c r="B46" s="555" t="s">
        <v>50</v>
      </c>
      <c r="C46" s="555"/>
      <c r="D46" s="294">
        <v>130.3219674569925</v>
      </c>
      <c r="E46" s="295">
        <v>92.98557517556057</v>
      </c>
      <c r="F46" s="296">
        <v>91.564155174373681</v>
      </c>
      <c r="G46" s="294">
        <v>22.216309956589431</v>
      </c>
      <c r="H46" s="295">
        <v>26.546711167271177</v>
      </c>
      <c r="I46" s="296">
        <v>28.862925153839406</v>
      </c>
      <c r="J46" s="294">
        <v>0</v>
      </c>
      <c r="K46" s="295">
        <v>0</v>
      </c>
      <c r="L46" s="296">
        <v>1.9503148168661442</v>
      </c>
      <c r="M46" s="294">
        <v>147.69421206571957</v>
      </c>
      <c r="N46" s="295">
        <v>119.53228634283174</v>
      </c>
      <c r="O46" s="296">
        <v>122.37739514507923</v>
      </c>
      <c r="P46" s="3"/>
      <c r="Q46" s="288"/>
      <c r="R46" s="289"/>
      <c r="S46" s="290">
        <v>9.2090808483907036</v>
      </c>
      <c r="T46" s="288"/>
      <c r="U46" s="289"/>
      <c r="V46" s="290">
        <v>13.000099756155601</v>
      </c>
      <c r="W46" s="288"/>
      <c r="X46" s="289"/>
      <c r="Y46" s="290">
        <v>-1.5747635247927831</v>
      </c>
      <c r="Z46" s="288">
        <v>18.07003961704963</v>
      </c>
      <c r="AA46" s="289">
        <v>4.3794784395369123E-2</v>
      </c>
      <c r="AB46" s="290">
        <v>9.8866905361526847</v>
      </c>
    </row>
    <row r="47" spans="1:29" ht="18" customHeight="1" x14ac:dyDescent="0.25">
      <c r="A47" s="43"/>
      <c r="B47" s="558" t="s">
        <v>51</v>
      </c>
      <c r="C47" s="558"/>
      <c r="D47" s="179">
        <v>130.64390396944998</v>
      </c>
      <c r="E47" s="65">
        <v>89.982225550246284</v>
      </c>
      <c r="F47" s="180">
        <v>94.34227807460725</v>
      </c>
      <c r="G47" s="179">
        <v>22.359093839270685</v>
      </c>
      <c r="H47" s="65">
        <v>22.387278354630475</v>
      </c>
      <c r="I47" s="180">
        <v>25.587850809763641</v>
      </c>
      <c r="J47" s="179">
        <v>0</v>
      </c>
      <c r="K47" s="65">
        <v>0</v>
      </c>
      <c r="L47" s="180">
        <v>2.0015344190024931</v>
      </c>
      <c r="M47" s="179">
        <v>154.70303111770644</v>
      </c>
      <c r="N47" s="65">
        <v>112.36950390487677</v>
      </c>
      <c r="O47" s="180">
        <v>121.93166330337338</v>
      </c>
      <c r="P47" s="3"/>
      <c r="Q47" s="174"/>
      <c r="R47" s="64"/>
      <c r="S47" s="175">
        <v>7.3366781654985935</v>
      </c>
      <c r="T47" s="174"/>
      <c r="U47" s="64"/>
      <c r="V47" s="175">
        <v>9.3606105877675638</v>
      </c>
      <c r="W47" s="174"/>
      <c r="X47" s="64"/>
      <c r="Y47" s="175">
        <v>7.1545718834628955</v>
      </c>
      <c r="Z47" s="174">
        <v>23.086400955463986</v>
      </c>
      <c r="AA47" s="64">
        <v>-6.1872849324909023</v>
      </c>
      <c r="AB47" s="175">
        <v>7.7521557012906754</v>
      </c>
    </row>
    <row r="48" spans="1:29" ht="18" customHeight="1" x14ac:dyDescent="0.25">
      <c r="A48" s="43"/>
      <c r="B48" s="559" t="s">
        <v>74</v>
      </c>
      <c r="C48" s="559"/>
      <c r="D48" s="273">
        <v>130.48315712760396</v>
      </c>
      <c r="E48" s="274">
        <v>91.54396735540972</v>
      </c>
      <c r="F48" s="275">
        <v>92.89750817746696</v>
      </c>
      <c r="G48" s="273">
        <v>22.28780009867468</v>
      </c>
      <c r="H48" s="274">
        <v>24.550183417203641</v>
      </c>
      <c r="I48" s="275">
        <v>27.291061572260627</v>
      </c>
      <c r="J48" s="273">
        <v>0</v>
      </c>
      <c r="K48" s="274">
        <v>0</v>
      </c>
      <c r="L48" s="275">
        <v>1.9748975343261967</v>
      </c>
      <c r="M48" s="273">
        <v>151.05844521067326</v>
      </c>
      <c r="N48" s="274">
        <v>116.09415077261335</v>
      </c>
      <c r="O48" s="275">
        <v>122.16346728405378</v>
      </c>
      <c r="P48" s="3"/>
      <c r="Q48" s="176"/>
      <c r="R48" s="177"/>
      <c r="S48" s="178">
        <v>8.0846694910117165</v>
      </c>
      <c r="T48" s="176"/>
      <c r="U48" s="177"/>
      <c r="V48" s="178">
        <v>11.722933109843929</v>
      </c>
      <c r="W48" s="176"/>
      <c r="X48" s="177"/>
      <c r="Y48" s="178">
        <v>2.7281346238160675</v>
      </c>
      <c r="Z48" s="176">
        <v>20.460934187370611</v>
      </c>
      <c r="AA48" s="177">
        <v>-2.9607907897070875</v>
      </c>
      <c r="AB48" s="178">
        <v>8.7843730780673006</v>
      </c>
    </row>
    <row r="49" spans="1:29" ht="6" customHeight="1" x14ac:dyDescent="0.25">
      <c r="A49" s="43"/>
      <c r="B49" s="348"/>
      <c r="C49" s="348"/>
      <c r="D49" s="66"/>
      <c r="E49" s="66"/>
      <c r="F49" s="66"/>
      <c r="G49" s="66"/>
      <c r="H49" s="66"/>
      <c r="I49" s="66"/>
      <c r="J49" s="66"/>
      <c r="K49" s="66"/>
      <c r="L49" s="66"/>
      <c r="M49" s="66"/>
      <c r="N49" s="66"/>
      <c r="O49" s="66"/>
      <c r="P49" s="3"/>
      <c r="Q49" s="63"/>
      <c r="R49" s="63"/>
      <c r="S49" s="63"/>
      <c r="T49" s="63"/>
      <c r="U49" s="63"/>
      <c r="V49" s="63"/>
      <c r="W49" s="63"/>
      <c r="X49" s="63"/>
      <c r="Y49" s="63"/>
      <c r="Z49" s="63"/>
      <c r="AA49" s="63"/>
      <c r="AB49" s="63"/>
    </row>
    <row r="50" spans="1:29" ht="18" customHeight="1" x14ac:dyDescent="0.25">
      <c r="A50" s="43"/>
      <c r="B50" s="557" t="s">
        <v>12</v>
      </c>
      <c r="C50" s="557"/>
      <c r="D50" s="291">
        <v>146.20172839506174</v>
      </c>
      <c r="E50" s="292">
        <v>83.503703516576763</v>
      </c>
      <c r="F50" s="293">
        <v>90.681405936810776</v>
      </c>
      <c r="G50" s="291">
        <v>20.451604938271604</v>
      </c>
      <c r="H50" s="292">
        <v>19.369418426120646</v>
      </c>
      <c r="I50" s="293">
        <v>24.531569630452502</v>
      </c>
      <c r="J50" s="291">
        <v>0</v>
      </c>
      <c r="K50" s="292">
        <v>0</v>
      </c>
      <c r="L50" s="293">
        <v>1.7536619862709535</v>
      </c>
      <c r="M50" s="291">
        <v>166.65333333333334</v>
      </c>
      <c r="N50" s="292">
        <v>102.87312194269741</v>
      </c>
      <c r="O50" s="293">
        <v>116.96663755353424</v>
      </c>
      <c r="P50" s="3"/>
      <c r="Q50" s="285"/>
      <c r="R50" s="286"/>
      <c r="S50" s="287">
        <v>22.930509486779574</v>
      </c>
      <c r="T50" s="285"/>
      <c r="U50" s="286"/>
      <c r="V50" s="287">
        <v>16.911142373983544</v>
      </c>
      <c r="W50" s="285"/>
      <c r="X50" s="286"/>
      <c r="Y50" s="287">
        <v>0.34797949242850235</v>
      </c>
      <c r="Z50" s="285">
        <v>50.560912152392483</v>
      </c>
      <c r="AA50" s="286">
        <v>10.457463284563294</v>
      </c>
      <c r="AB50" s="287">
        <v>21.212636384909892</v>
      </c>
    </row>
    <row r="51" spans="1:29" ht="15" customHeight="1" x14ac:dyDescent="0.2">
      <c r="B51" s="31"/>
      <c r="C51"/>
      <c r="D51" s="41"/>
      <c r="E51" s="41"/>
      <c r="F51" s="41"/>
      <c r="G51" s="41"/>
      <c r="H51" s="41"/>
      <c r="I51" s="41"/>
      <c r="J51" s="41"/>
      <c r="K51" s="41"/>
      <c r="L51" s="41"/>
      <c r="M51" s="41"/>
      <c r="N51" s="41"/>
      <c r="O51" s="41"/>
      <c r="P51" s="3"/>
      <c r="Q51" s="3"/>
      <c r="R51" s="3"/>
      <c r="S51" s="3"/>
      <c r="T51" s="3"/>
      <c r="U51" s="3"/>
      <c r="V51" s="3"/>
      <c r="W51" s="3"/>
      <c r="X51" s="3"/>
      <c r="Y51" s="3"/>
      <c r="Z51" s="3"/>
      <c r="AA51" s="3"/>
      <c r="AB51" s="3"/>
    </row>
    <row r="52" spans="1:29" ht="39.950000000000003" customHeight="1" x14ac:dyDescent="0.2">
      <c r="B52" s="551" t="s">
        <v>107</v>
      </c>
      <c r="C52" s="551"/>
      <c r="D52" s="551"/>
      <c r="E52" s="551"/>
      <c r="F52" s="551"/>
      <c r="G52" s="551"/>
      <c r="H52" s="551"/>
      <c r="I52" s="551"/>
      <c r="J52" s="551"/>
      <c r="K52" s="551"/>
      <c r="L52" s="551"/>
      <c r="M52" s="551"/>
      <c r="N52" s="551"/>
      <c r="O52" s="551"/>
      <c r="P52" s="551"/>
      <c r="Q52" s="551"/>
      <c r="R52" s="551"/>
      <c r="S52" s="551"/>
      <c r="T52" s="551"/>
      <c r="U52" s="551"/>
      <c r="V52" s="551"/>
      <c r="W52" s="551"/>
      <c r="X52" s="551"/>
      <c r="Y52" s="551"/>
      <c r="Z52" s="551"/>
      <c r="AA52" s="551"/>
      <c r="AB52" s="551"/>
    </row>
    <row r="54" spans="1:29" x14ac:dyDescent="0.2">
      <c r="A54" s="151"/>
      <c r="B54" s="151"/>
      <c r="C54" s="151"/>
      <c r="D54" s="151"/>
      <c r="E54" s="151"/>
      <c r="F54" s="151"/>
      <c r="G54" s="151"/>
      <c r="H54" s="151"/>
      <c r="I54" s="151"/>
      <c r="J54" s="151"/>
      <c r="K54" s="151"/>
      <c r="L54" s="151"/>
      <c r="M54" s="151"/>
      <c r="N54" s="151"/>
      <c r="O54" s="151"/>
      <c r="P54" s="151"/>
      <c r="Q54" s="151"/>
      <c r="R54" s="151"/>
      <c r="S54" s="151"/>
      <c r="T54" s="151"/>
      <c r="U54" s="151"/>
      <c r="V54" s="151"/>
      <c r="W54" s="151"/>
      <c r="X54" s="151"/>
      <c r="Y54" s="151"/>
      <c r="Z54" s="151"/>
      <c r="AA54" s="151"/>
      <c r="AB54" s="151"/>
      <c r="AC54" s="151"/>
    </row>
    <row r="55" spans="1:29" x14ac:dyDescent="0.2">
      <c r="A55" s="151"/>
      <c r="B55" s="151"/>
      <c r="C55" s="151"/>
      <c r="D55" s="151"/>
      <c r="E55" s="151"/>
      <c r="F55" s="151"/>
      <c r="G55" s="151"/>
      <c r="H55" s="151"/>
      <c r="I55" s="151"/>
      <c r="J55" s="151"/>
      <c r="K55" s="151"/>
      <c r="L55" s="151"/>
      <c r="M55" s="151"/>
      <c r="N55" s="151"/>
      <c r="O55" s="151"/>
      <c r="P55" s="151"/>
      <c r="Q55" s="151"/>
      <c r="R55" s="151"/>
      <c r="S55" s="151"/>
      <c r="T55" s="151"/>
      <c r="U55" s="151"/>
      <c r="V55" s="151"/>
      <c r="W55" s="151"/>
      <c r="X55" s="151"/>
      <c r="Y55" s="151"/>
      <c r="Z55" s="151"/>
      <c r="AA55" s="151"/>
      <c r="AB55" s="151"/>
      <c r="AC55" s="151"/>
    </row>
    <row r="56" spans="1:29" x14ac:dyDescent="0.2">
      <c r="A56" s="151"/>
      <c r="B56" s="151"/>
      <c r="C56" s="151"/>
      <c r="D56" s="151"/>
      <c r="E56" s="151"/>
      <c r="F56" s="151"/>
      <c r="G56" s="151"/>
      <c r="H56" s="151"/>
      <c r="I56" s="151"/>
      <c r="J56" s="151"/>
      <c r="K56" s="151"/>
      <c r="L56" s="151"/>
      <c r="M56" s="151"/>
      <c r="N56" s="151"/>
      <c r="O56" s="151"/>
      <c r="P56" s="151"/>
      <c r="Q56" s="151"/>
      <c r="R56" s="151"/>
      <c r="S56" s="151"/>
      <c r="T56" s="151"/>
      <c r="U56" s="151"/>
      <c r="V56" s="151"/>
      <c r="W56" s="151"/>
      <c r="X56" s="151"/>
      <c r="Y56" s="151"/>
      <c r="Z56" s="151"/>
      <c r="AA56" s="151"/>
      <c r="AB56" s="151"/>
      <c r="AC56" s="151"/>
    </row>
    <row r="57" spans="1:29" x14ac:dyDescent="0.2">
      <c r="A57" s="151"/>
      <c r="B57" s="151"/>
      <c r="C57" s="151"/>
      <c r="D57" s="151"/>
      <c r="E57" s="151"/>
      <c r="F57" s="151"/>
      <c r="G57" s="151"/>
      <c r="H57" s="151"/>
      <c r="I57" s="151"/>
      <c r="J57" s="151"/>
      <c r="K57" s="151"/>
      <c r="L57" s="151"/>
      <c r="M57" s="151"/>
      <c r="N57" s="151"/>
      <c r="O57" s="151"/>
      <c r="P57" s="151"/>
      <c r="Q57" s="151"/>
      <c r="R57" s="151"/>
      <c r="S57" s="151"/>
      <c r="T57" s="151"/>
      <c r="U57" s="151"/>
      <c r="V57" s="151"/>
      <c r="W57" s="151"/>
      <c r="X57" s="151"/>
      <c r="Y57" s="151"/>
      <c r="Z57" s="151"/>
      <c r="AA57" s="151"/>
      <c r="AB57" s="151"/>
      <c r="AC57" s="151"/>
    </row>
    <row r="58" spans="1:29" x14ac:dyDescent="0.2">
      <c r="A58" s="151"/>
      <c r="B58" s="151"/>
      <c r="C58" s="151"/>
      <c r="D58" s="151"/>
      <c r="E58" s="151"/>
      <c r="F58" s="151"/>
      <c r="G58" s="151"/>
      <c r="H58" s="151"/>
      <c r="I58" s="151"/>
      <c r="J58" s="151"/>
      <c r="K58" s="151"/>
      <c r="L58" s="151"/>
      <c r="M58" s="151"/>
      <c r="N58" s="151"/>
      <c r="O58" s="151"/>
      <c r="P58" s="151"/>
      <c r="Q58" s="151"/>
      <c r="R58" s="151"/>
      <c r="S58" s="151"/>
      <c r="T58" s="151"/>
      <c r="U58" s="151"/>
      <c r="V58" s="151"/>
      <c r="W58" s="151"/>
      <c r="X58" s="151"/>
      <c r="Y58" s="151"/>
      <c r="Z58" s="151"/>
      <c r="AA58" s="151"/>
      <c r="AB58" s="151"/>
      <c r="AC58" s="151"/>
    </row>
    <row r="59" spans="1:29" x14ac:dyDescent="0.2">
      <c r="A59" s="151"/>
      <c r="B59" s="151"/>
      <c r="C59" s="151"/>
      <c r="D59" s="151"/>
      <c r="E59" s="151"/>
      <c r="F59" s="151"/>
      <c r="G59" s="151"/>
      <c r="H59" s="151"/>
      <c r="I59" s="151"/>
      <c r="J59" s="151"/>
      <c r="K59" s="151"/>
      <c r="L59" s="151"/>
      <c r="M59" s="151"/>
      <c r="N59" s="151"/>
      <c r="O59" s="151"/>
      <c r="P59" s="151"/>
      <c r="Q59" s="151"/>
      <c r="R59" s="151"/>
      <c r="S59" s="151"/>
      <c r="T59" s="151"/>
      <c r="U59" s="151"/>
      <c r="V59" s="151"/>
      <c r="W59" s="151"/>
      <c r="X59" s="151"/>
      <c r="Y59" s="151"/>
      <c r="Z59" s="151"/>
      <c r="AA59" s="151"/>
      <c r="AB59" s="151"/>
      <c r="AC59" s="151"/>
    </row>
    <row r="60" spans="1:29" x14ac:dyDescent="0.2">
      <c r="A60" s="151"/>
      <c r="B60" s="151"/>
      <c r="C60" s="151"/>
      <c r="D60" s="151"/>
      <c r="E60" s="151"/>
      <c r="F60" s="151"/>
      <c r="G60" s="151"/>
      <c r="H60" s="151"/>
      <c r="I60" s="151"/>
      <c r="J60" s="151"/>
      <c r="K60" s="151"/>
      <c r="L60" s="151"/>
      <c r="M60" s="151"/>
      <c r="N60" s="151"/>
      <c r="O60" s="151"/>
      <c r="P60" s="151"/>
      <c r="Q60" s="151"/>
      <c r="R60" s="151"/>
      <c r="S60" s="151"/>
      <c r="T60" s="151"/>
      <c r="U60" s="151"/>
      <c r="V60" s="151"/>
      <c r="W60" s="151"/>
      <c r="X60" s="151"/>
      <c r="Y60" s="151"/>
      <c r="Z60" s="151"/>
      <c r="AA60" s="151"/>
      <c r="AB60" s="151"/>
      <c r="AC60" s="151"/>
    </row>
    <row r="61" spans="1:29" x14ac:dyDescent="0.2">
      <c r="A61" s="151"/>
      <c r="B61" s="151"/>
      <c r="C61" s="151"/>
      <c r="D61" s="151"/>
      <c r="E61" s="151"/>
      <c r="F61" s="151"/>
      <c r="G61" s="151"/>
      <c r="H61" s="151"/>
      <c r="I61" s="151"/>
      <c r="J61" s="151"/>
      <c r="K61" s="151"/>
      <c r="L61" s="151"/>
      <c r="M61" s="151"/>
      <c r="N61" s="151"/>
      <c r="O61" s="151"/>
      <c r="P61" s="151"/>
      <c r="Q61" s="151"/>
      <c r="R61" s="151"/>
      <c r="S61" s="151"/>
      <c r="T61" s="151"/>
      <c r="U61" s="151"/>
      <c r="V61" s="151"/>
      <c r="W61" s="151"/>
      <c r="X61" s="151"/>
      <c r="Y61" s="151"/>
      <c r="Z61" s="151"/>
      <c r="AA61" s="151"/>
      <c r="AB61" s="151"/>
      <c r="AC61" s="151"/>
    </row>
    <row r="62" spans="1:29" x14ac:dyDescent="0.2">
      <c r="A62" s="151"/>
      <c r="B62" s="151"/>
      <c r="C62" s="151"/>
      <c r="D62" s="151"/>
      <c r="E62" s="151"/>
      <c r="F62" s="151"/>
      <c r="G62" s="151"/>
      <c r="H62" s="151"/>
      <c r="I62" s="151"/>
      <c r="J62" s="151"/>
      <c r="K62" s="151"/>
      <c r="L62" s="151"/>
      <c r="M62" s="151"/>
      <c r="N62" s="151"/>
      <c r="O62" s="151"/>
      <c r="P62" s="151"/>
      <c r="Q62" s="151"/>
      <c r="R62" s="151"/>
      <c r="S62" s="151"/>
      <c r="T62" s="151"/>
      <c r="U62" s="151"/>
      <c r="V62" s="151"/>
      <c r="W62" s="151"/>
      <c r="X62" s="151"/>
      <c r="Y62" s="151"/>
      <c r="Z62" s="151"/>
      <c r="AA62" s="151"/>
      <c r="AB62" s="151"/>
      <c r="AC62" s="151"/>
    </row>
    <row r="63" spans="1:29" x14ac:dyDescent="0.2">
      <c r="A63" s="151"/>
      <c r="B63" s="151"/>
      <c r="C63" s="151"/>
      <c r="D63" s="151"/>
      <c r="E63" s="151"/>
      <c r="F63" s="151"/>
      <c r="G63" s="151"/>
      <c r="H63" s="151"/>
      <c r="I63" s="151"/>
      <c r="J63" s="151"/>
      <c r="K63" s="151"/>
      <c r="L63" s="151"/>
      <c r="M63" s="151"/>
      <c r="N63" s="151"/>
      <c r="O63" s="151"/>
      <c r="P63" s="151"/>
      <c r="Q63" s="151"/>
      <c r="R63" s="151"/>
      <c r="S63" s="151"/>
      <c r="T63" s="151"/>
      <c r="U63" s="151"/>
      <c r="V63" s="151"/>
      <c r="W63" s="151"/>
      <c r="X63" s="151"/>
      <c r="Y63" s="151"/>
      <c r="Z63" s="151"/>
      <c r="AA63" s="151"/>
      <c r="AB63" s="151"/>
      <c r="AC63" s="151"/>
    </row>
    <row r="64" spans="1:29" x14ac:dyDescent="0.2">
      <c r="A64" s="151"/>
      <c r="B64" s="151"/>
      <c r="C64" s="151"/>
      <c r="D64" s="151"/>
      <c r="E64" s="151"/>
      <c r="F64" s="151"/>
      <c r="G64" s="151"/>
      <c r="H64" s="151"/>
      <c r="I64" s="151"/>
      <c r="J64" s="151"/>
      <c r="K64" s="151"/>
      <c r="L64" s="151"/>
      <c r="M64" s="151"/>
      <c r="N64" s="151"/>
      <c r="O64" s="151"/>
      <c r="P64" s="151"/>
      <c r="Q64" s="151"/>
      <c r="R64" s="151"/>
      <c r="S64" s="151"/>
      <c r="T64" s="151"/>
      <c r="U64" s="151"/>
      <c r="V64" s="151"/>
      <c r="W64" s="151"/>
      <c r="X64" s="151"/>
      <c r="Y64" s="151"/>
      <c r="Z64" s="151"/>
      <c r="AA64" s="151"/>
      <c r="AB64" s="151"/>
      <c r="AC64" s="151"/>
    </row>
    <row r="65" s="151" customFormat="1" x14ac:dyDescent="0.2"/>
    <row r="66" s="151" customFormat="1" x14ac:dyDescent="0.2"/>
    <row r="67" s="151" customFormat="1" x14ac:dyDescent="0.2"/>
    <row r="68" s="151" customFormat="1" x14ac:dyDescent="0.2"/>
    <row r="69" s="151" customFormat="1" x14ac:dyDescent="0.2"/>
    <row r="70" s="151" customFormat="1" x14ac:dyDescent="0.2"/>
    <row r="71" s="151" customFormat="1" x14ac:dyDescent="0.2"/>
    <row r="72" s="151" customFormat="1" x14ac:dyDescent="0.2"/>
    <row r="73" s="151" customFormat="1" x14ac:dyDescent="0.2"/>
    <row r="74" s="151" customFormat="1" x14ac:dyDescent="0.2"/>
    <row r="75" s="151" customFormat="1" x14ac:dyDescent="0.2"/>
    <row r="76" s="151" customFormat="1" x14ac:dyDescent="0.2"/>
    <row r="77" s="151" customFormat="1" x14ac:dyDescent="0.2"/>
    <row r="78" s="151" customFormat="1" x14ac:dyDescent="0.2"/>
    <row r="79" s="151" customFormat="1" x14ac:dyDescent="0.2"/>
    <row r="80" s="151" customFormat="1" x14ac:dyDescent="0.2"/>
    <row r="81" s="151" customFormat="1" x14ac:dyDescent="0.2"/>
    <row r="82" s="151" customFormat="1" x14ac:dyDescent="0.2"/>
    <row r="83" s="151" customFormat="1" x14ac:dyDescent="0.2"/>
    <row r="84" s="151" customFormat="1" x14ac:dyDescent="0.2"/>
    <row r="85" s="151" customFormat="1" x14ac:dyDescent="0.2"/>
    <row r="86" s="151" customFormat="1" x14ac:dyDescent="0.2"/>
    <row r="87" s="151" customFormat="1" x14ac:dyDescent="0.2"/>
    <row r="88" s="151" customFormat="1" x14ac:dyDescent="0.2"/>
    <row r="89" s="151" customFormat="1" x14ac:dyDescent="0.2"/>
    <row r="90" s="151" customFormat="1" x14ac:dyDescent="0.2"/>
    <row r="91" s="151" customFormat="1" x14ac:dyDescent="0.2"/>
    <row r="92" s="151" customFormat="1" x14ac:dyDescent="0.2"/>
    <row r="93" s="151" customFormat="1" x14ac:dyDescent="0.2"/>
    <row r="94" s="151" customFormat="1" x14ac:dyDescent="0.2"/>
  </sheetData>
  <mergeCells count="49">
    <mergeCell ref="B43:C43"/>
    <mergeCell ref="B41:C41"/>
    <mergeCell ref="B27:C27"/>
    <mergeCell ref="Q24:AB24"/>
    <mergeCell ref="B36:C36"/>
    <mergeCell ref="B39:C39"/>
    <mergeCell ref="B40:C40"/>
    <mergeCell ref="B42:C42"/>
    <mergeCell ref="Q38:AB38"/>
    <mergeCell ref="B28:C28"/>
    <mergeCell ref="B29:C29"/>
    <mergeCell ref="B30:C30"/>
    <mergeCell ref="B38:O38"/>
    <mergeCell ref="Q10:AB10"/>
    <mergeCell ref="B11:C11"/>
    <mergeCell ref="B12:C12"/>
    <mergeCell ref="B13:C13"/>
    <mergeCell ref="B20:C20"/>
    <mergeCell ref="B16:C16"/>
    <mergeCell ref="B14:C14"/>
    <mergeCell ref="B50:C50"/>
    <mergeCell ref="B44:C44"/>
    <mergeCell ref="B46:C46"/>
    <mergeCell ref="B47:C47"/>
    <mergeCell ref="B48:C48"/>
    <mergeCell ref="B22:C22"/>
    <mergeCell ref="B33:C33"/>
    <mergeCell ref="B34:C34"/>
    <mergeCell ref="B32:C32"/>
    <mergeCell ref="B19:C19"/>
    <mergeCell ref="B25:C25"/>
    <mergeCell ref="B26:C26"/>
    <mergeCell ref="B24:O24"/>
    <mergeCell ref="B52:AB52"/>
    <mergeCell ref="R3:AB3"/>
    <mergeCell ref="Q6:AB6"/>
    <mergeCell ref="D6:O6"/>
    <mergeCell ref="Q7:S7"/>
    <mergeCell ref="T7:V7"/>
    <mergeCell ref="W7:Y7"/>
    <mergeCell ref="Z7:AB7"/>
    <mergeCell ref="D7:F7"/>
    <mergeCell ref="M7:O7"/>
    <mergeCell ref="J7:L7"/>
    <mergeCell ref="G7:I7"/>
    <mergeCell ref="B8:C8"/>
    <mergeCell ref="B18:C18"/>
    <mergeCell ref="B10:O10"/>
    <mergeCell ref="B15:C15"/>
  </mergeCells>
  <phoneticPr fontId="0" type="noConversion"/>
  <printOptions horizontalCentered="1" verticalCentered="1"/>
  <pageMargins left="0.25" right="0.25" top="0.25" bottom="0.25" header="0" footer="0"/>
  <pageSetup scale="67" orientation="landscape" r:id="rId1"/>
  <headerFooter alignWithMargins="0"/>
  <rowBreaks count="1" manualBreakCount="1">
    <brk id="54" max="16383" man="1"/>
  </rowBreaks>
  <colBreaks count="1" manualBreakCount="1">
    <brk id="30"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2">
    <pageSetUpPr fitToPage="1"/>
  </sheetPr>
  <dimension ref="A1:AP94"/>
  <sheetViews>
    <sheetView showGridLines="0" zoomScale="85" workbookViewId="0"/>
  </sheetViews>
  <sheetFormatPr defaultRowHeight="12.75" x14ac:dyDescent="0.2"/>
  <cols>
    <col min="1" max="1" width="2.7109375" customWidth="1"/>
    <col min="2" max="2" width="6.7109375" customWidth="1"/>
    <col min="3" max="3" width="6.140625" style="23" customWidth="1"/>
    <col min="4" max="15" width="7.42578125" customWidth="1"/>
    <col min="16" max="16" width="1.42578125" customWidth="1"/>
    <col min="17" max="28" width="7.42578125" customWidth="1"/>
    <col min="29" max="29" width="3.5703125" customWidth="1"/>
    <col min="30" max="42" width="9.140625" style="151" customWidth="1"/>
  </cols>
  <sheetData>
    <row r="1" spans="1:29" ht="30" x14ac:dyDescent="0.2">
      <c r="A1" s="62"/>
      <c r="B1" s="365" t="s">
        <v>123</v>
      </c>
      <c r="Y1" s="3"/>
      <c r="AB1" s="386"/>
    </row>
    <row r="2" spans="1:29" ht="15" customHeight="1" x14ac:dyDescent="0.2">
      <c r="A2" s="8"/>
      <c r="B2" s="8" t="s">
        <v>131</v>
      </c>
    </row>
    <row r="3" spans="1:29" ht="17.100000000000001" customHeight="1" x14ac:dyDescent="0.2">
      <c r="A3" s="8"/>
      <c r="B3" s="8" t="s">
        <v>132</v>
      </c>
      <c r="R3" s="552" t="s">
        <v>210</v>
      </c>
      <c r="S3" s="552"/>
      <c r="T3" s="552"/>
      <c r="U3" s="552"/>
      <c r="V3" s="552"/>
      <c r="W3" s="552"/>
      <c r="X3" s="552"/>
      <c r="Y3" s="552"/>
      <c r="Z3" s="552"/>
      <c r="AA3" s="552"/>
      <c r="AB3" s="552"/>
    </row>
    <row r="4" spans="1:29" ht="19.5" customHeight="1" x14ac:dyDescent="0.2">
      <c r="B4" s="142" t="s">
        <v>133</v>
      </c>
      <c r="C4" s="3"/>
      <c r="D4" s="3"/>
      <c r="E4" s="3"/>
      <c r="F4" s="3"/>
      <c r="G4" s="3"/>
      <c r="H4" s="143"/>
      <c r="I4" s="143"/>
      <c r="J4" s="143"/>
      <c r="K4" s="143"/>
      <c r="L4" s="143"/>
      <c r="M4" s="143"/>
      <c r="N4" s="143"/>
      <c r="O4" s="143"/>
      <c r="P4" s="143"/>
      <c r="Q4" s="143"/>
      <c r="R4" s="143"/>
      <c r="S4" s="143"/>
      <c r="T4" s="143"/>
    </row>
    <row r="5" spans="1:29" ht="12.75" customHeight="1" x14ac:dyDescent="0.2"/>
    <row r="6" spans="1:29" ht="15.75" x14ac:dyDescent="0.25">
      <c r="D6" s="553" t="s">
        <v>45</v>
      </c>
      <c r="E6" s="553"/>
      <c r="F6" s="553"/>
      <c r="G6" s="553"/>
      <c r="H6" s="553"/>
      <c r="I6" s="553"/>
      <c r="J6" s="553"/>
      <c r="K6" s="553"/>
      <c r="L6" s="553"/>
      <c r="M6" s="553"/>
      <c r="N6" s="553"/>
      <c r="O6" s="553"/>
      <c r="Q6" s="546" t="s">
        <v>69</v>
      </c>
      <c r="R6" s="546"/>
      <c r="S6" s="546"/>
      <c r="T6" s="546"/>
      <c r="U6" s="546"/>
      <c r="V6" s="546"/>
      <c r="W6" s="546"/>
      <c r="X6" s="546"/>
      <c r="Y6" s="546"/>
      <c r="Z6" s="546"/>
      <c r="AA6" s="546"/>
      <c r="AB6" s="546"/>
    </row>
    <row r="7" spans="1:29" ht="15.75" x14ac:dyDescent="0.25">
      <c r="D7" s="543" t="s">
        <v>11</v>
      </c>
      <c r="E7" s="543"/>
      <c r="F7" s="543"/>
      <c r="G7" s="543" t="s">
        <v>13</v>
      </c>
      <c r="H7" s="543"/>
      <c r="I7" s="543"/>
      <c r="J7" s="543" t="s">
        <v>14</v>
      </c>
      <c r="K7" s="543"/>
      <c r="L7" s="543"/>
      <c r="M7" s="543" t="s">
        <v>12</v>
      </c>
      <c r="N7" s="543"/>
      <c r="O7" s="543"/>
      <c r="Q7" s="543" t="s">
        <v>11</v>
      </c>
      <c r="R7" s="543"/>
      <c r="S7" s="543"/>
      <c r="T7" s="543" t="s">
        <v>13</v>
      </c>
      <c r="U7" s="543"/>
      <c r="V7" s="543"/>
      <c r="W7" s="543" t="s">
        <v>14</v>
      </c>
      <c r="X7" s="543"/>
      <c r="Y7" s="543"/>
      <c r="Z7" s="543" t="s">
        <v>12</v>
      </c>
      <c r="AA7" s="543"/>
      <c r="AB7" s="543"/>
    </row>
    <row r="8" spans="1:29" ht="27" customHeight="1" x14ac:dyDescent="0.25">
      <c r="A8" s="42"/>
      <c r="B8" s="554"/>
      <c r="C8" s="554"/>
      <c r="D8" s="250" t="s">
        <v>25</v>
      </c>
      <c r="E8" s="251" t="s">
        <v>15</v>
      </c>
      <c r="F8" s="252" t="s">
        <v>26</v>
      </c>
      <c r="G8" s="250" t="s">
        <v>25</v>
      </c>
      <c r="H8" s="251" t="s">
        <v>15</v>
      </c>
      <c r="I8" s="252" t="s">
        <v>26</v>
      </c>
      <c r="J8" s="250" t="s">
        <v>25</v>
      </c>
      <c r="K8" s="251" t="s">
        <v>15</v>
      </c>
      <c r="L8" s="252" t="s">
        <v>26</v>
      </c>
      <c r="M8" s="250" t="s">
        <v>25</v>
      </c>
      <c r="N8" s="251" t="s">
        <v>15</v>
      </c>
      <c r="O8" s="252" t="s">
        <v>26</v>
      </c>
      <c r="P8" s="45"/>
      <c r="Q8" s="250" t="s">
        <v>25</v>
      </c>
      <c r="R8" s="251" t="s">
        <v>15</v>
      </c>
      <c r="S8" s="252" t="s">
        <v>26</v>
      </c>
      <c r="T8" s="250" t="s">
        <v>25</v>
      </c>
      <c r="U8" s="251" t="s">
        <v>15</v>
      </c>
      <c r="V8" s="252" t="s">
        <v>26</v>
      </c>
      <c r="W8" s="250" t="s">
        <v>25</v>
      </c>
      <c r="X8" s="251" t="s">
        <v>15</v>
      </c>
      <c r="Y8" s="252" t="s">
        <v>26</v>
      </c>
      <c r="Z8" s="250" t="s">
        <v>25</v>
      </c>
      <c r="AA8" s="251" t="s">
        <v>15</v>
      </c>
      <c r="AB8" s="252" t="s">
        <v>26</v>
      </c>
    </row>
    <row r="9" spans="1:29" ht="6" customHeight="1" x14ac:dyDescent="0.2">
      <c r="A9" s="76"/>
      <c r="B9" s="78"/>
      <c r="C9" s="78"/>
      <c r="D9" s="77"/>
      <c r="E9" s="77"/>
      <c r="F9" s="77"/>
      <c r="G9" s="77"/>
      <c r="H9" s="77"/>
      <c r="I9" s="77"/>
      <c r="J9" s="77"/>
      <c r="K9" s="77"/>
      <c r="L9" s="77"/>
      <c r="M9" s="77"/>
      <c r="N9" s="77"/>
      <c r="O9" s="77"/>
      <c r="P9" s="79"/>
      <c r="Q9" s="77"/>
      <c r="R9" s="77"/>
      <c r="S9" s="77"/>
      <c r="T9" s="77"/>
      <c r="U9" s="77"/>
      <c r="V9" s="77"/>
      <c r="W9" s="77"/>
      <c r="X9" s="77"/>
      <c r="Y9" s="77"/>
      <c r="Z9" s="77"/>
      <c r="AA9" s="77"/>
      <c r="AB9" s="77"/>
      <c r="AC9" s="1"/>
    </row>
    <row r="10" spans="1:29" ht="18" customHeight="1" x14ac:dyDescent="0.25">
      <c r="A10" s="76"/>
      <c r="B10" s="545" t="s">
        <v>22</v>
      </c>
      <c r="C10" s="545"/>
      <c r="D10" s="545"/>
      <c r="E10" s="545"/>
      <c r="F10" s="545"/>
      <c r="G10" s="545"/>
      <c r="H10" s="545"/>
      <c r="I10" s="545"/>
      <c r="J10" s="545"/>
      <c r="K10" s="545"/>
      <c r="L10" s="545"/>
      <c r="M10" s="545"/>
      <c r="N10" s="545"/>
      <c r="O10" s="545"/>
      <c r="P10" s="249"/>
      <c r="Q10" s="542"/>
      <c r="R10" s="542"/>
      <c r="S10" s="542"/>
      <c r="T10" s="542"/>
      <c r="U10" s="542"/>
      <c r="V10" s="542"/>
      <c r="W10" s="542"/>
      <c r="X10" s="542"/>
      <c r="Y10" s="542"/>
      <c r="Z10" s="542"/>
      <c r="AA10" s="542"/>
      <c r="AB10" s="542"/>
      <c r="AC10" s="1"/>
    </row>
    <row r="11" spans="1:29" ht="18" customHeight="1" x14ac:dyDescent="0.25">
      <c r="A11" s="43"/>
      <c r="B11" s="560" t="s">
        <v>43</v>
      </c>
      <c r="C11" s="560"/>
      <c r="D11" s="260">
        <v>49.44266950656727</v>
      </c>
      <c r="E11" s="261"/>
      <c r="F11" s="262">
        <v>44.268206919309556</v>
      </c>
      <c r="G11" s="260">
        <v>6.7305644302449412</v>
      </c>
      <c r="H11" s="261"/>
      <c r="I11" s="262">
        <v>9.1019195803972526</v>
      </c>
      <c r="J11" s="260">
        <v>0</v>
      </c>
      <c r="K11" s="261"/>
      <c r="L11" s="262">
        <v>1.5956385178286325</v>
      </c>
      <c r="M11" s="260">
        <v>56.353276353276357</v>
      </c>
      <c r="N11" s="261">
        <v>50.290275761973874</v>
      </c>
      <c r="O11" s="262">
        <v>54.966476418698591</v>
      </c>
      <c r="P11" s="3"/>
      <c r="Q11" s="260"/>
      <c r="R11" s="261"/>
      <c r="S11" s="262">
        <v>-1.6731616271822527</v>
      </c>
      <c r="T11" s="260"/>
      <c r="U11" s="261"/>
      <c r="V11" s="262">
        <v>-9.2847930480172707</v>
      </c>
      <c r="W11" s="260"/>
      <c r="X11" s="261"/>
      <c r="Y11" s="262">
        <v>-24.482023235752091</v>
      </c>
      <c r="Z11" s="260">
        <v>73.158249158381395</v>
      </c>
      <c r="AA11" s="261">
        <v>-6.7817509248079579</v>
      </c>
      <c r="AB11" s="262">
        <v>-3.8478842367601684</v>
      </c>
    </row>
    <row r="12" spans="1:29" ht="18" customHeight="1" x14ac:dyDescent="0.25">
      <c r="A12" s="43"/>
      <c r="B12" s="556" t="s">
        <v>46</v>
      </c>
      <c r="C12" s="556"/>
      <c r="D12" s="256">
        <v>69.293574724884635</v>
      </c>
      <c r="E12" s="63">
        <v>55.738993710691823</v>
      </c>
      <c r="F12" s="257">
        <v>53.731907400163237</v>
      </c>
      <c r="G12" s="256">
        <v>11.175008874689386</v>
      </c>
      <c r="H12" s="63">
        <v>7.8072085147556844</v>
      </c>
      <c r="I12" s="257">
        <v>11.609992129272902</v>
      </c>
      <c r="J12" s="256">
        <v>0</v>
      </c>
      <c r="K12" s="63">
        <v>0</v>
      </c>
      <c r="L12" s="257">
        <v>1.5816479822631386</v>
      </c>
      <c r="M12" s="256">
        <v>80.726495726495727</v>
      </c>
      <c r="N12" s="63">
        <v>63.546202225447509</v>
      </c>
      <c r="O12" s="257">
        <v>66.92429661463845</v>
      </c>
      <c r="P12" s="3"/>
      <c r="Q12" s="256"/>
      <c r="R12" s="63"/>
      <c r="S12" s="257">
        <v>11.26489349359208</v>
      </c>
      <c r="T12" s="256"/>
      <c r="U12" s="63"/>
      <c r="V12" s="257">
        <v>14.57663081003968</v>
      </c>
      <c r="W12" s="256"/>
      <c r="X12" s="63"/>
      <c r="Y12" s="257">
        <v>-25.606530256901014</v>
      </c>
      <c r="Z12" s="256">
        <v>77.585928194670331</v>
      </c>
      <c r="AA12" s="63">
        <v>6.8211853207656539</v>
      </c>
      <c r="AB12" s="257">
        <v>10.525710389222835</v>
      </c>
    </row>
    <row r="13" spans="1:29" ht="18" customHeight="1" x14ac:dyDescent="0.25">
      <c r="A13" s="43"/>
      <c r="B13" s="556" t="s">
        <v>47</v>
      </c>
      <c r="C13" s="556"/>
      <c r="D13" s="256">
        <v>75.711750088746896</v>
      </c>
      <c r="E13" s="63"/>
      <c r="F13" s="257">
        <v>60.677858724010591</v>
      </c>
      <c r="G13" s="256">
        <v>12.680156194533192</v>
      </c>
      <c r="H13" s="63"/>
      <c r="I13" s="257">
        <v>13.328198594228938</v>
      </c>
      <c r="J13" s="256">
        <v>0</v>
      </c>
      <c r="K13" s="63"/>
      <c r="L13" s="257">
        <v>1.5091639449052923</v>
      </c>
      <c r="M13" s="256">
        <v>88.675213675213669</v>
      </c>
      <c r="N13" s="63">
        <v>72.296806966618291</v>
      </c>
      <c r="O13" s="257">
        <v>75.516355902721742</v>
      </c>
      <c r="P13" s="126"/>
      <c r="Q13" s="256"/>
      <c r="R13" s="63"/>
      <c r="S13" s="257">
        <v>15.53552302151404</v>
      </c>
      <c r="T13" s="256"/>
      <c r="U13" s="63"/>
      <c r="V13" s="257">
        <v>24.983927775521341</v>
      </c>
      <c r="W13" s="256"/>
      <c r="X13" s="63"/>
      <c r="Y13" s="257">
        <v>-22.856660160710472</v>
      </c>
      <c r="Z13" s="256">
        <v>59.626496797473713</v>
      </c>
      <c r="AA13" s="63">
        <v>10.108220124371197</v>
      </c>
      <c r="AB13" s="257">
        <v>15.928951632448605</v>
      </c>
    </row>
    <row r="14" spans="1:29" ht="18" customHeight="1" x14ac:dyDescent="0.25">
      <c r="A14" s="43"/>
      <c r="B14" s="556" t="s">
        <v>48</v>
      </c>
      <c r="C14" s="556"/>
      <c r="D14" s="256">
        <v>76.413753907360046</v>
      </c>
      <c r="E14" s="63">
        <v>62.902152878567975</v>
      </c>
      <c r="F14" s="257">
        <v>61.342736201875027</v>
      </c>
      <c r="G14" s="256">
        <v>10.983233873259449</v>
      </c>
      <c r="H14" s="63">
        <v>11.024431543299468</v>
      </c>
      <c r="I14" s="257">
        <v>13.234092832810974</v>
      </c>
      <c r="J14" s="256">
        <v>0</v>
      </c>
      <c r="K14" s="63">
        <v>0</v>
      </c>
      <c r="L14" s="257">
        <v>1.5385145905680964</v>
      </c>
      <c r="M14" s="256">
        <v>87.621082621082621</v>
      </c>
      <c r="N14" s="63">
        <v>73.911465892597974</v>
      </c>
      <c r="O14" s="257">
        <v>76.115224980466095</v>
      </c>
      <c r="P14" s="3"/>
      <c r="Q14" s="256"/>
      <c r="R14" s="63"/>
      <c r="S14" s="257">
        <v>13.52923399244596</v>
      </c>
      <c r="T14" s="256"/>
      <c r="U14" s="63"/>
      <c r="V14" s="257">
        <v>19.320250986137758</v>
      </c>
      <c r="W14" s="256"/>
      <c r="X14" s="63"/>
      <c r="Y14" s="257">
        <v>-25.965045462473899</v>
      </c>
      <c r="Z14" s="256">
        <v>59.735888802425357</v>
      </c>
      <c r="AA14" s="63">
        <v>9.3984962406329959</v>
      </c>
      <c r="AB14" s="257">
        <v>13.2625525955103</v>
      </c>
    </row>
    <row r="15" spans="1:29" ht="18" customHeight="1" x14ac:dyDescent="0.25">
      <c r="A15" s="43"/>
      <c r="B15" s="556" t="s">
        <v>49</v>
      </c>
      <c r="C15" s="556"/>
      <c r="D15" s="256">
        <v>70.502983802216534</v>
      </c>
      <c r="E15" s="63">
        <v>59.001572327044023</v>
      </c>
      <c r="F15" s="257">
        <v>57.57827403791643</v>
      </c>
      <c r="G15" s="256">
        <v>8.5677749360613813</v>
      </c>
      <c r="H15" s="63">
        <v>11.556603773584905</v>
      </c>
      <c r="I15" s="257">
        <v>12.623231136278891</v>
      </c>
      <c r="J15" s="256">
        <v>0</v>
      </c>
      <c r="K15" s="63">
        <v>0</v>
      </c>
      <c r="L15" s="257">
        <v>1.5523053660452815</v>
      </c>
      <c r="M15" s="256">
        <v>79.273504273504273</v>
      </c>
      <c r="N15" s="63">
        <v>70.540033865505563</v>
      </c>
      <c r="O15" s="257">
        <v>71.75419610990869</v>
      </c>
      <c r="P15" s="126"/>
      <c r="Q15" s="256"/>
      <c r="R15" s="63"/>
      <c r="S15" s="257">
        <v>4.9971339520128639</v>
      </c>
      <c r="T15" s="256"/>
      <c r="U15" s="63"/>
      <c r="V15" s="257">
        <v>7.2544500938434942</v>
      </c>
      <c r="W15" s="256"/>
      <c r="X15" s="63"/>
      <c r="Y15" s="257">
        <v>-27.029325690957204</v>
      </c>
      <c r="Z15" s="256">
        <v>50.349748332057452</v>
      </c>
      <c r="AA15" s="63">
        <v>-2.1013067549034039</v>
      </c>
      <c r="AB15" s="257">
        <v>4.3915562134245372</v>
      </c>
    </row>
    <row r="16" spans="1:29" ht="18" customHeight="1" x14ac:dyDescent="0.25">
      <c r="A16" s="43"/>
      <c r="B16" s="561" t="s">
        <v>73</v>
      </c>
      <c r="C16" s="561"/>
      <c r="D16" s="263">
        <v>68.271620719530731</v>
      </c>
      <c r="E16" s="264">
        <v>56.969641993226901</v>
      </c>
      <c r="F16" s="265">
        <v>55.521526371606662</v>
      </c>
      <c r="G16" s="263">
        <v>10.02741204709759</v>
      </c>
      <c r="H16" s="264">
        <v>9.1630382196419937</v>
      </c>
      <c r="I16" s="265">
        <v>11.979915811775809</v>
      </c>
      <c r="J16" s="263">
        <v>0</v>
      </c>
      <c r="K16" s="264">
        <v>0</v>
      </c>
      <c r="L16" s="265">
        <v>1.5554481070066322</v>
      </c>
      <c r="M16" s="263">
        <v>78.529914529914535</v>
      </c>
      <c r="N16" s="264">
        <v>66.116956942428644</v>
      </c>
      <c r="O16" s="265">
        <v>69.05746272456517</v>
      </c>
      <c r="P16" s="3"/>
      <c r="Q16" s="263"/>
      <c r="R16" s="264"/>
      <c r="S16" s="265">
        <v>8.9593261712372012</v>
      </c>
      <c r="T16" s="263"/>
      <c r="U16" s="264"/>
      <c r="V16" s="265">
        <v>11.521837038749116</v>
      </c>
      <c r="W16" s="263"/>
      <c r="X16" s="264"/>
      <c r="Y16" s="265">
        <v>-25.229749029121976</v>
      </c>
      <c r="Z16" s="346">
        <v>62.489085133048995</v>
      </c>
      <c r="AA16" s="144">
        <v>3.6731472243507453</v>
      </c>
      <c r="AB16" s="347">
        <v>8.2763325265842358</v>
      </c>
    </row>
    <row r="17" spans="1:29" ht="6" customHeight="1" x14ac:dyDescent="0.25">
      <c r="A17" s="43"/>
      <c r="B17" s="348"/>
      <c r="C17" s="348"/>
      <c r="D17" s="63"/>
      <c r="E17" s="63"/>
      <c r="F17" s="63"/>
      <c r="G17" s="63"/>
      <c r="H17" s="63"/>
      <c r="I17" s="63"/>
      <c r="J17" s="63"/>
      <c r="K17" s="63"/>
      <c r="L17" s="63"/>
      <c r="M17" s="63"/>
      <c r="N17" s="63"/>
      <c r="O17" s="63"/>
      <c r="P17" s="3"/>
      <c r="Q17" s="63"/>
      <c r="R17" s="63"/>
      <c r="S17" s="63"/>
      <c r="T17" s="63"/>
      <c r="U17" s="63"/>
      <c r="V17" s="63"/>
      <c r="W17" s="63"/>
      <c r="X17" s="63"/>
      <c r="Y17" s="63"/>
      <c r="Z17" s="349"/>
      <c r="AA17" s="349"/>
      <c r="AB17" s="349"/>
    </row>
    <row r="18" spans="1:29" ht="18" customHeight="1" x14ac:dyDescent="0.25">
      <c r="A18" s="43"/>
      <c r="B18" s="555" t="s">
        <v>50</v>
      </c>
      <c r="C18" s="555"/>
      <c r="D18" s="288">
        <v>65.443946825904604</v>
      </c>
      <c r="E18" s="289">
        <v>61.495787350183932</v>
      </c>
      <c r="F18" s="290">
        <v>59.875492340999216</v>
      </c>
      <c r="G18" s="288">
        <v>14.231890239567782</v>
      </c>
      <c r="H18" s="289">
        <v>12.305684110596891</v>
      </c>
      <c r="I18" s="290">
        <v>12.630319258926439</v>
      </c>
      <c r="J18" s="288">
        <v>0</v>
      </c>
      <c r="K18" s="289">
        <v>0</v>
      </c>
      <c r="L18" s="290">
        <v>1.4988136006525796</v>
      </c>
      <c r="M18" s="288">
        <v>79.119496855345915</v>
      </c>
      <c r="N18" s="289">
        <v>73.804438115580865</v>
      </c>
      <c r="O18" s="290">
        <v>74.004658297680706</v>
      </c>
      <c r="P18" s="126"/>
      <c r="Q18" s="288"/>
      <c r="R18" s="289"/>
      <c r="S18" s="290">
        <v>-3.3643306804305895</v>
      </c>
      <c r="T18" s="288"/>
      <c r="U18" s="289"/>
      <c r="V18" s="290">
        <v>-8.1987133861313257</v>
      </c>
      <c r="W18" s="288"/>
      <c r="X18" s="289"/>
      <c r="Y18" s="290">
        <v>-25.027324140898994</v>
      </c>
      <c r="Z18" s="288">
        <v>51.74253302106623</v>
      </c>
      <c r="AA18" s="289">
        <v>-9.4334021981063074</v>
      </c>
      <c r="AB18" s="290">
        <v>-4.7790400494423171</v>
      </c>
    </row>
    <row r="19" spans="1:29" ht="18" customHeight="1" x14ac:dyDescent="0.25">
      <c r="A19" s="43"/>
      <c r="B19" s="558" t="s">
        <v>51</v>
      </c>
      <c r="C19" s="558"/>
      <c r="D19" s="174">
        <v>69.352088661551576</v>
      </c>
      <c r="E19" s="64">
        <v>64.556119980648276</v>
      </c>
      <c r="F19" s="175">
        <v>63.902177986408198</v>
      </c>
      <c r="G19" s="174">
        <v>12.801932367149758</v>
      </c>
      <c r="H19" s="64">
        <v>11.338896952104498</v>
      </c>
      <c r="I19" s="175">
        <v>11.731214225843768</v>
      </c>
      <c r="J19" s="174">
        <v>0</v>
      </c>
      <c r="K19" s="64">
        <v>0</v>
      </c>
      <c r="L19" s="175">
        <v>1.5317964620458508</v>
      </c>
      <c r="M19" s="174">
        <v>82.364672364672359</v>
      </c>
      <c r="N19" s="64">
        <v>75.89199322689889</v>
      </c>
      <c r="O19" s="175">
        <v>77.164714388490495</v>
      </c>
      <c r="P19" s="3"/>
      <c r="Q19" s="174"/>
      <c r="R19" s="64"/>
      <c r="S19" s="175">
        <v>-3.4384515976887005</v>
      </c>
      <c r="T19" s="174"/>
      <c r="U19" s="64"/>
      <c r="V19" s="175">
        <v>-12.601205397543287</v>
      </c>
      <c r="W19" s="174"/>
      <c r="X19" s="64"/>
      <c r="Y19" s="175">
        <v>-20.954692629247102</v>
      </c>
      <c r="Z19" s="174">
        <v>52.568474341530774</v>
      </c>
      <c r="AA19" s="64">
        <v>-10.270985270945083</v>
      </c>
      <c r="AB19" s="175">
        <v>-5.3632292811318667</v>
      </c>
    </row>
    <row r="20" spans="1:29" ht="18" customHeight="1" x14ac:dyDescent="0.25">
      <c r="A20" s="43"/>
      <c r="B20" s="559" t="s">
        <v>74</v>
      </c>
      <c r="C20" s="559"/>
      <c r="D20" s="176">
        <v>67.398642646484035</v>
      </c>
      <c r="E20" s="177">
        <v>63.011380652890089</v>
      </c>
      <c r="F20" s="178">
        <v>61.869047766542572</v>
      </c>
      <c r="G20" s="176">
        <v>13.516682656433217</v>
      </c>
      <c r="H20" s="177">
        <v>11.826894279724469</v>
      </c>
      <c r="I20" s="178">
        <v>12.185185003442921</v>
      </c>
      <c r="J20" s="176">
        <v>0</v>
      </c>
      <c r="K20" s="177">
        <v>0</v>
      </c>
      <c r="L20" s="178">
        <v>1.5151429514067087</v>
      </c>
      <c r="M20" s="176">
        <v>80.726631393298064</v>
      </c>
      <c r="N20" s="177">
        <v>74.838274932614553</v>
      </c>
      <c r="O20" s="178">
        <v>75.569157360207711</v>
      </c>
      <c r="P20" s="126"/>
      <c r="Q20" s="176"/>
      <c r="R20" s="177"/>
      <c r="S20" s="178">
        <v>-3.4339777157900166</v>
      </c>
      <c r="T20" s="176"/>
      <c r="U20" s="177"/>
      <c r="V20" s="178">
        <v>-10.340094984709044</v>
      </c>
      <c r="W20" s="176"/>
      <c r="X20" s="177"/>
      <c r="Y20" s="178">
        <v>-23.03075313360673</v>
      </c>
      <c r="Z20" s="176">
        <v>52.13355985097175</v>
      </c>
      <c r="AA20" s="177">
        <v>-9.8719506009443965</v>
      </c>
      <c r="AB20" s="178">
        <v>-5.0979859984171885</v>
      </c>
    </row>
    <row r="21" spans="1:29" ht="6" customHeight="1" x14ac:dyDescent="0.25">
      <c r="A21" s="43"/>
      <c r="B21" s="348"/>
      <c r="C21" s="348"/>
      <c r="D21" s="63"/>
      <c r="E21" s="63"/>
      <c r="F21" s="63"/>
      <c r="G21" s="63"/>
      <c r="H21" s="63"/>
      <c r="I21" s="63"/>
      <c r="J21" s="63"/>
      <c r="K21" s="63"/>
      <c r="L21" s="63"/>
      <c r="M21" s="63"/>
      <c r="N21" s="63"/>
      <c r="O21" s="63"/>
      <c r="P21" s="3"/>
      <c r="Q21" s="63"/>
      <c r="R21" s="63"/>
      <c r="S21" s="63"/>
      <c r="T21" s="63"/>
      <c r="U21" s="63"/>
      <c r="V21" s="63"/>
      <c r="W21" s="63"/>
      <c r="X21" s="63"/>
      <c r="Y21" s="63"/>
      <c r="Z21" s="63"/>
      <c r="AA21" s="63"/>
      <c r="AB21" s="63"/>
    </row>
    <row r="22" spans="1:29" ht="18" customHeight="1" x14ac:dyDescent="0.25">
      <c r="A22" s="43"/>
      <c r="B22" s="557" t="s">
        <v>12</v>
      </c>
      <c r="C22" s="557"/>
      <c r="D22" s="285">
        <v>68.133942161339419</v>
      </c>
      <c r="E22" s="286"/>
      <c r="F22" s="287">
        <v>57.430845019946332</v>
      </c>
      <c r="G22" s="285">
        <v>11.027904616945714</v>
      </c>
      <c r="H22" s="286"/>
      <c r="I22" s="287">
        <v>12.157155917227227</v>
      </c>
      <c r="J22" s="285">
        <v>0</v>
      </c>
      <c r="K22" s="286"/>
      <c r="L22" s="287">
        <v>1.3421933036284295</v>
      </c>
      <c r="M22" s="285">
        <v>79.161846778285138</v>
      </c>
      <c r="N22" s="286">
        <v>68.635306280692689</v>
      </c>
      <c r="O22" s="287">
        <v>70.930194240801981</v>
      </c>
      <c r="P22" s="126"/>
      <c r="Q22" s="285"/>
      <c r="R22" s="286"/>
      <c r="S22" s="287">
        <v>4.3885201302990762</v>
      </c>
      <c r="T22" s="285"/>
      <c r="U22" s="286"/>
      <c r="V22" s="287">
        <v>5.2540014445998597</v>
      </c>
      <c r="W22" s="285"/>
      <c r="X22" s="286"/>
      <c r="Y22" s="287">
        <v>-22.194535140002952</v>
      </c>
      <c r="Z22" s="285">
        <v>59.316245095680877</v>
      </c>
      <c r="AA22" s="286">
        <v>-0.88397583836413807</v>
      </c>
      <c r="AB22" s="287">
        <v>3.8634077073396749</v>
      </c>
    </row>
    <row r="23" spans="1:29" ht="15" customHeight="1" x14ac:dyDescent="0.2">
      <c r="B23" s="31"/>
      <c r="C23"/>
      <c r="D23" s="41"/>
      <c r="E23" s="41"/>
      <c r="F23" s="41"/>
      <c r="G23" s="41"/>
      <c r="H23" s="41"/>
      <c r="I23" s="41"/>
      <c r="J23" s="41"/>
      <c r="K23" s="41"/>
      <c r="L23" s="41"/>
      <c r="M23" s="41"/>
      <c r="N23" s="41"/>
      <c r="O23" s="41"/>
      <c r="P23" s="3"/>
      <c r="Q23" s="3"/>
      <c r="R23" s="3"/>
      <c r="S23" s="3"/>
      <c r="T23" s="3"/>
      <c r="U23" s="3"/>
      <c r="V23" s="3"/>
      <c r="W23" s="3"/>
      <c r="X23" s="3"/>
      <c r="Y23" s="3"/>
      <c r="Z23" s="3"/>
      <c r="AA23" s="3"/>
      <c r="AB23" s="3"/>
    </row>
    <row r="24" spans="1:29" ht="18" customHeight="1" x14ac:dyDescent="0.25">
      <c r="A24" s="76"/>
      <c r="B24" s="549" t="s">
        <v>9</v>
      </c>
      <c r="C24" s="549"/>
      <c r="D24" s="549"/>
      <c r="E24" s="549"/>
      <c r="F24" s="549"/>
      <c r="G24" s="549"/>
      <c r="H24" s="549"/>
      <c r="I24" s="549"/>
      <c r="J24" s="549"/>
      <c r="K24" s="549"/>
      <c r="L24" s="549"/>
      <c r="M24" s="549"/>
      <c r="N24" s="549"/>
      <c r="O24" s="549"/>
      <c r="P24" s="249"/>
      <c r="Q24" s="548"/>
      <c r="R24" s="548"/>
      <c r="S24" s="548"/>
      <c r="T24" s="548"/>
      <c r="U24" s="548"/>
      <c r="V24" s="548"/>
      <c r="W24" s="548"/>
      <c r="X24" s="548"/>
      <c r="Y24" s="548"/>
      <c r="Z24" s="548"/>
      <c r="AA24" s="548"/>
      <c r="AB24" s="548"/>
      <c r="AC24" s="1"/>
    </row>
    <row r="25" spans="1:29" ht="18" customHeight="1" x14ac:dyDescent="0.25">
      <c r="A25" s="43"/>
      <c r="B25" s="560" t="s">
        <v>43</v>
      </c>
      <c r="C25" s="560"/>
      <c r="D25" s="277">
        <v>193.21568805892051</v>
      </c>
      <c r="E25" s="278"/>
      <c r="F25" s="279">
        <v>146.83471589399088</v>
      </c>
      <c r="G25" s="277">
        <v>228.00103811821836</v>
      </c>
      <c r="H25" s="278"/>
      <c r="I25" s="279">
        <v>178.43460017168945</v>
      </c>
      <c r="J25" s="277">
        <v>0</v>
      </c>
      <c r="K25" s="278"/>
      <c r="L25" s="279">
        <v>107.0948859470723</v>
      </c>
      <c r="M25" s="277">
        <v>197.38359906198099</v>
      </c>
      <c r="N25" s="278">
        <v>148.04512744613714</v>
      </c>
      <c r="O25" s="279">
        <v>150.91230849148326</v>
      </c>
      <c r="P25" s="3"/>
      <c r="Q25" s="260"/>
      <c r="R25" s="261"/>
      <c r="S25" s="262">
        <v>20.640479857313181</v>
      </c>
      <c r="T25" s="260"/>
      <c r="U25" s="261"/>
      <c r="V25" s="262">
        <v>28.628501725804451</v>
      </c>
      <c r="W25" s="260"/>
      <c r="X25" s="261"/>
      <c r="Y25" s="262">
        <v>11.426413543097205</v>
      </c>
      <c r="Z25" s="260">
        <v>23.038808451759859</v>
      </c>
      <c r="AA25" s="261">
        <v>15.14287885575272</v>
      </c>
      <c r="AB25" s="262">
        <v>21.944032408927637</v>
      </c>
    </row>
    <row r="26" spans="1:29" ht="18" customHeight="1" x14ac:dyDescent="0.25">
      <c r="A26" s="43"/>
      <c r="B26" s="556" t="s">
        <v>46</v>
      </c>
      <c r="C26" s="556"/>
      <c r="D26" s="269">
        <v>196.78773594347595</v>
      </c>
      <c r="E26" s="66">
        <v>141.51629444129051</v>
      </c>
      <c r="F26" s="270">
        <v>153.17691097641111</v>
      </c>
      <c r="G26" s="269">
        <v>221.26777036018615</v>
      </c>
      <c r="H26" s="66">
        <v>170.3176438930891</v>
      </c>
      <c r="I26" s="270">
        <v>174.09140979079388</v>
      </c>
      <c r="J26" s="269">
        <v>0</v>
      </c>
      <c r="K26" s="66">
        <v>0</v>
      </c>
      <c r="L26" s="270">
        <v>106.53384210786206</v>
      </c>
      <c r="M26" s="269">
        <v>200.18738074424371</v>
      </c>
      <c r="N26" s="66">
        <v>145.0547929321805</v>
      </c>
      <c r="O26" s="270">
        <v>155.70158987498547</v>
      </c>
      <c r="P26" s="3"/>
      <c r="Q26" s="256"/>
      <c r="R26" s="63"/>
      <c r="S26" s="257">
        <v>27.824886962713602</v>
      </c>
      <c r="T26" s="256"/>
      <c r="U26" s="63"/>
      <c r="V26" s="257">
        <v>29.0978606449351</v>
      </c>
      <c r="W26" s="256"/>
      <c r="X26" s="63"/>
      <c r="Y26" s="257">
        <v>9.4967241140392247</v>
      </c>
      <c r="Z26" s="256">
        <v>20.149488587179356</v>
      </c>
      <c r="AA26" s="63">
        <v>14.276505914643183</v>
      </c>
      <c r="AB26" s="257">
        <v>28.091100505306429</v>
      </c>
    </row>
    <row r="27" spans="1:29" ht="18" customHeight="1" x14ac:dyDescent="0.25">
      <c r="A27" s="43"/>
      <c r="B27" s="556" t="s">
        <v>47</v>
      </c>
      <c r="C27" s="556"/>
      <c r="D27" s="269">
        <v>210.263682055305</v>
      </c>
      <c r="E27" s="66"/>
      <c r="F27" s="270">
        <v>160.15343842739367</v>
      </c>
      <c r="G27" s="269">
        <v>219.11989554691436</v>
      </c>
      <c r="H27" s="66"/>
      <c r="I27" s="270">
        <v>174.01984239098584</v>
      </c>
      <c r="J27" s="269">
        <v>0</v>
      </c>
      <c r="K27" s="66"/>
      <c r="L27" s="270">
        <v>109.07757110297605</v>
      </c>
      <c r="M27" s="269">
        <v>211.53413966944271</v>
      </c>
      <c r="N27" s="66">
        <v>148.86173193516686</v>
      </c>
      <c r="O27" s="270">
        <v>161.57815062407616</v>
      </c>
      <c r="P27" s="3"/>
      <c r="Q27" s="256"/>
      <c r="R27" s="63"/>
      <c r="S27" s="257">
        <v>30.996404903150847</v>
      </c>
      <c r="T27" s="256"/>
      <c r="U27" s="63"/>
      <c r="V27" s="257">
        <v>29.707886877189154</v>
      </c>
      <c r="W27" s="256"/>
      <c r="X27" s="63"/>
      <c r="Y27" s="257">
        <v>10.782373810948403</v>
      </c>
      <c r="Z27" s="256">
        <v>24.410426266953966</v>
      </c>
      <c r="AA27" s="63">
        <v>16.999322797985354</v>
      </c>
      <c r="AB27" s="257">
        <v>30.84315775068389</v>
      </c>
    </row>
    <row r="28" spans="1:29" ht="18" customHeight="1" x14ac:dyDescent="0.25">
      <c r="A28" s="43"/>
      <c r="B28" s="556" t="s">
        <v>48</v>
      </c>
      <c r="C28" s="556"/>
      <c r="D28" s="269">
        <v>209.3747590497164</v>
      </c>
      <c r="E28" s="66">
        <v>145.77545328159749</v>
      </c>
      <c r="F28" s="270">
        <v>159.38922640251741</v>
      </c>
      <c r="G28" s="269">
        <v>211.58552256552957</v>
      </c>
      <c r="H28" s="66">
        <v>172.28941063255823</v>
      </c>
      <c r="I28" s="270">
        <v>170.45722437181388</v>
      </c>
      <c r="J28" s="269">
        <v>0</v>
      </c>
      <c r="K28" s="66">
        <v>0</v>
      </c>
      <c r="L28" s="270">
        <v>109.70376387146419</v>
      </c>
      <c r="M28" s="269">
        <v>209.65258707730925</v>
      </c>
      <c r="N28" s="66">
        <v>149.76002069151448</v>
      </c>
      <c r="O28" s="270">
        <v>160.31007308640855</v>
      </c>
      <c r="P28" s="3"/>
      <c r="Q28" s="256"/>
      <c r="R28" s="63"/>
      <c r="S28" s="257">
        <v>29.878580495556498</v>
      </c>
      <c r="T28" s="256"/>
      <c r="U28" s="63"/>
      <c r="V28" s="257">
        <v>28.627357310094666</v>
      </c>
      <c r="W28" s="256"/>
      <c r="X28" s="63"/>
      <c r="Y28" s="257">
        <v>10.989947312956547</v>
      </c>
      <c r="Z28" s="256">
        <v>23.976123278307863</v>
      </c>
      <c r="AA28" s="63">
        <v>16.710837765378745</v>
      </c>
      <c r="AB28" s="257">
        <v>29.70138369506671</v>
      </c>
    </row>
    <row r="29" spans="1:29" ht="18" customHeight="1" x14ac:dyDescent="0.25">
      <c r="A29" s="43"/>
      <c r="B29" s="556" t="s">
        <v>49</v>
      </c>
      <c r="C29" s="556"/>
      <c r="D29" s="269">
        <v>190.84012210951107</v>
      </c>
      <c r="E29" s="66">
        <v>149.62154192672364</v>
      </c>
      <c r="F29" s="270">
        <v>154.55226822323715</v>
      </c>
      <c r="G29" s="269">
        <v>213.27502002291257</v>
      </c>
      <c r="H29" s="66">
        <v>175.59479010515017</v>
      </c>
      <c r="I29" s="270">
        <v>169.72716993958676</v>
      </c>
      <c r="J29" s="269">
        <v>0</v>
      </c>
      <c r="K29" s="66">
        <v>0</v>
      </c>
      <c r="L29" s="270">
        <v>108.18338410034278</v>
      </c>
      <c r="M29" s="269">
        <v>193.27107331198744</v>
      </c>
      <c r="N29" s="66">
        <v>153.91523148862115</v>
      </c>
      <c r="O29" s="270">
        <v>156.21837674167833</v>
      </c>
      <c r="P29" s="3"/>
      <c r="Q29" s="256"/>
      <c r="R29" s="63"/>
      <c r="S29" s="257">
        <v>24.528039659450059</v>
      </c>
      <c r="T29" s="256"/>
      <c r="U29" s="63"/>
      <c r="V29" s="257">
        <v>26.583170573841429</v>
      </c>
      <c r="W29" s="256"/>
      <c r="X29" s="63"/>
      <c r="Y29" s="257">
        <v>10.377177184217505</v>
      </c>
      <c r="Z29" s="256">
        <v>18.376137532370056</v>
      </c>
      <c r="AA29" s="63">
        <v>17.840029605274164</v>
      </c>
      <c r="AB29" s="257">
        <v>24.96605758721326</v>
      </c>
    </row>
    <row r="30" spans="1:29" ht="18" customHeight="1" x14ac:dyDescent="0.25">
      <c r="A30" s="43"/>
      <c r="B30" s="561" t="s">
        <v>73</v>
      </c>
      <c r="C30" s="561"/>
      <c r="D30" s="280">
        <v>200.84851751772402</v>
      </c>
      <c r="E30" s="281">
        <v>145.38498716345364</v>
      </c>
      <c r="F30" s="282">
        <v>155.34937076460002</v>
      </c>
      <c r="G30" s="280">
        <v>218.14298585888588</v>
      </c>
      <c r="H30" s="281">
        <v>173.27559160275678</v>
      </c>
      <c r="I30" s="282">
        <v>173.01155569867265</v>
      </c>
      <c r="J30" s="280">
        <v>0</v>
      </c>
      <c r="K30" s="281">
        <v>0</v>
      </c>
      <c r="L30" s="282">
        <v>108.09921888878995</v>
      </c>
      <c r="M30" s="280">
        <v>203.06334385803387</v>
      </c>
      <c r="N30" s="281">
        <v>149.28487327197337</v>
      </c>
      <c r="O30" s="282">
        <v>157.34830103854506</v>
      </c>
      <c r="P30" s="3"/>
      <c r="Q30" s="263"/>
      <c r="R30" s="264"/>
      <c r="S30" s="265">
        <v>27.11984444050243</v>
      </c>
      <c r="T30" s="263"/>
      <c r="U30" s="264"/>
      <c r="V30" s="265">
        <v>28.361517914893358</v>
      </c>
      <c r="W30" s="263"/>
      <c r="X30" s="264"/>
      <c r="Y30" s="265">
        <v>10.60893167349893</v>
      </c>
      <c r="Z30" s="263">
        <v>22.034681211223049</v>
      </c>
      <c r="AA30" s="264">
        <v>16.258291254331201</v>
      </c>
      <c r="AB30" s="265">
        <v>27.379962722716815</v>
      </c>
    </row>
    <row r="31" spans="1:29" ht="6" customHeight="1" x14ac:dyDescent="0.25">
      <c r="A31" s="43"/>
      <c r="B31" s="348"/>
      <c r="C31" s="348"/>
      <c r="D31" s="66"/>
      <c r="E31" s="66"/>
      <c r="F31" s="66"/>
      <c r="G31" s="66"/>
      <c r="H31" s="66"/>
      <c r="I31" s="66"/>
      <c r="J31" s="66"/>
      <c r="K31" s="66"/>
      <c r="L31" s="66"/>
      <c r="M31" s="66"/>
      <c r="N31" s="66"/>
      <c r="O31" s="66"/>
      <c r="P31" s="3"/>
      <c r="Q31" s="63"/>
      <c r="R31" s="63"/>
      <c r="S31" s="63"/>
      <c r="T31" s="63"/>
      <c r="U31" s="63"/>
      <c r="V31" s="63"/>
      <c r="W31" s="63"/>
      <c r="X31" s="63"/>
      <c r="Y31" s="63"/>
      <c r="Z31" s="63"/>
      <c r="AA31" s="63"/>
      <c r="AB31" s="63"/>
    </row>
    <row r="32" spans="1:29" ht="18" customHeight="1" x14ac:dyDescent="0.25">
      <c r="A32" s="43"/>
      <c r="B32" s="555" t="s">
        <v>50</v>
      </c>
      <c r="C32" s="555"/>
      <c r="D32" s="294">
        <v>201.22198508027924</v>
      </c>
      <c r="E32" s="295">
        <v>169.50221065220873</v>
      </c>
      <c r="F32" s="296">
        <v>163.27897091704071</v>
      </c>
      <c r="G32" s="294">
        <v>230.15041782096694</v>
      </c>
      <c r="H32" s="295">
        <v>190.46868638547838</v>
      </c>
      <c r="I32" s="296">
        <v>174.80231183584758</v>
      </c>
      <c r="J32" s="294">
        <v>0</v>
      </c>
      <c r="K32" s="295">
        <v>0</v>
      </c>
      <c r="L32" s="296">
        <v>109.86641777138955</v>
      </c>
      <c r="M32" s="294">
        <v>206.08327708595036</v>
      </c>
      <c r="N32" s="295">
        <v>172.99121455649967</v>
      </c>
      <c r="O32" s="296">
        <v>164.16427900093751</v>
      </c>
      <c r="P32" s="3"/>
      <c r="Q32" s="288"/>
      <c r="R32" s="289"/>
      <c r="S32" s="290">
        <v>16.050846094007856</v>
      </c>
      <c r="T32" s="288"/>
      <c r="U32" s="289"/>
      <c r="V32" s="290">
        <v>24.983700650790659</v>
      </c>
      <c r="W32" s="288"/>
      <c r="X32" s="289"/>
      <c r="Y32" s="290">
        <v>13.733449085342917</v>
      </c>
      <c r="Z32" s="288">
        <v>15.816430956612075</v>
      </c>
      <c r="AA32" s="289">
        <v>13.371749723623758</v>
      </c>
      <c r="AB32" s="290">
        <v>17.75534744659074</v>
      </c>
    </row>
    <row r="33" spans="1:29" ht="18" customHeight="1" x14ac:dyDescent="0.25">
      <c r="A33" s="43"/>
      <c r="B33" s="558" t="s">
        <v>51</v>
      </c>
      <c r="C33" s="558"/>
      <c r="D33" s="179">
        <v>202.0851584456089</v>
      </c>
      <c r="E33" s="65">
        <v>172.82958688962802</v>
      </c>
      <c r="F33" s="180">
        <v>165.09488003925748</v>
      </c>
      <c r="G33" s="179">
        <v>233.01098772538526</v>
      </c>
      <c r="H33" s="65">
        <v>194.90442252579254</v>
      </c>
      <c r="I33" s="180">
        <v>175.84305769838139</v>
      </c>
      <c r="J33" s="179">
        <v>0</v>
      </c>
      <c r="K33" s="65">
        <v>0</v>
      </c>
      <c r="L33" s="180">
        <v>108.36470377924964</v>
      </c>
      <c r="M33" s="179">
        <v>206.90428196360932</v>
      </c>
      <c r="N33" s="65">
        <v>176.13463741843421</v>
      </c>
      <c r="O33" s="180">
        <v>165.60429284360202</v>
      </c>
      <c r="P33" s="3"/>
      <c r="Q33" s="174"/>
      <c r="R33" s="64"/>
      <c r="S33" s="175">
        <v>13.722661859920962</v>
      </c>
      <c r="T33" s="174"/>
      <c r="U33" s="64"/>
      <c r="V33" s="175">
        <v>25.397227138637518</v>
      </c>
      <c r="W33" s="174"/>
      <c r="X33" s="64"/>
      <c r="Y33" s="175">
        <v>11.896570236034945</v>
      </c>
      <c r="Z33" s="174">
        <v>16.379995449992943</v>
      </c>
      <c r="AA33" s="64">
        <v>13.347877138704794</v>
      </c>
      <c r="AB33" s="175">
        <v>15.63627305672774</v>
      </c>
    </row>
    <row r="34" spans="1:29" ht="18" customHeight="1" x14ac:dyDescent="0.25">
      <c r="A34" s="43"/>
      <c r="B34" s="559" t="s">
        <v>74</v>
      </c>
      <c r="C34" s="559"/>
      <c r="D34" s="273">
        <v>201.66622265895637</v>
      </c>
      <c r="E34" s="274">
        <v>171.19045140576517</v>
      </c>
      <c r="F34" s="275">
        <v>164.20754578903035</v>
      </c>
      <c r="G34" s="273">
        <v>231.50550377463722</v>
      </c>
      <c r="H34" s="274">
        <v>192.57479052908158</v>
      </c>
      <c r="I34" s="275">
        <v>175.29837401800569</v>
      </c>
      <c r="J34" s="273">
        <v>0</v>
      </c>
      <c r="K34" s="274">
        <v>0</v>
      </c>
      <c r="L34" s="275">
        <v>109.11476845348061</v>
      </c>
      <c r="M34" s="350">
        <v>206.49812023919898</v>
      </c>
      <c r="N34" s="351">
        <v>174.56987614906615</v>
      </c>
      <c r="O34" s="352">
        <v>164.89226219963558</v>
      </c>
      <c r="P34" s="3"/>
      <c r="Q34" s="176"/>
      <c r="R34" s="177"/>
      <c r="S34" s="178">
        <v>14.823484692531688</v>
      </c>
      <c r="T34" s="176"/>
      <c r="U34" s="177"/>
      <c r="V34" s="178">
        <v>25.17538707987061</v>
      </c>
      <c r="W34" s="176"/>
      <c r="X34" s="177"/>
      <c r="Y34" s="178">
        <v>12.815223946018799</v>
      </c>
      <c r="Z34" s="176">
        <v>16.1014162186109</v>
      </c>
      <c r="AA34" s="177">
        <v>13.345025038238084</v>
      </c>
      <c r="AB34" s="178">
        <v>16.649360518307102</v>
      </c>
    </row>
    <row r="35" spans="1:29" ht="6" customHeight="1" x14ac:dyDescent="0.25">
      <c r="A35" s="43"/>
      <c r="B35" s="348"/>
      <c r="C35" s="348"/>
      <c r="D35" s="66"/>
      <c r="E35" s="66"/>
      <c r="F35" s="66"/>
      <c r="G35" s="66"/>
      <c r="H35" s="66"/>
      <c r="I35" s="66"/>
      <c r="J35" s="66"/>
      <c r="K35" s="66"/>
      <c r="L35" s="66"/>
      <c r="M35" s="353"/>
      <c r="N35" s="353"/>
      <c r="O35" s="353"/>
      <c r="P35" s="3"/>
      <c r="Q35" s="63"/>
      <c r="R35" s="63"/>
      <c r="S35" s="63"/>
      <c r="T35" s="63"/>
      <c r="U35" s="63"/>
      <c r="V35" s="63"/>
      <c r="W35" s="63"/>
      <c r="X35" s="63"/>
      <c r="Y35" s="63"/>
      <c r="Z35" s="63"/>
      <c r="AA35" s="63"/>
      <c r="AB35" s="63"/>
    </row>
    <row r="36" spans="1:29" ht="18" customHeight="1" x14ac:dyDescent="0.25">
      <c r="A36" s="43"/>
      <c r="B36" s="557" t="s">
        <v>12</v>
      </c>
      <c r="C36" s="557"/>
      <c r="D36" s="291">
        <v>201.13147469692908</v>
      </c>
      <c r="E36" s="292"/>
      <c r="F36" s="293">
        <v>158.42052131209499</v>
      </c>
      <c r="G36" s="291">
        <v>222.23205741626793</v>
      </c>
      <c r="H36" s="292"/>
      <c r="I36" s="293">
        <v>170.82475161474886</v>
      </c>
      <c r="J36" s="291">
        <v>0</v>
      </c>
      <c r="K36" s="292"/>
      <c r="L36" s="293">
        <v>111.53055213524632</v>
      </c>
      <c r="M36" s="291">
        <v>204.07096162227293</v>
      </c>
      <c r="N36" s="292">
        <v>157.19540061507564</v>
      </c>
      <c r="O36" s="293">
        <v>159.65927104521646</v>
      </c>
      <c r="P36" s="3"/>
      <c r="Q36" s="285"/>
      <c r="R36" s="286"/>
      <c r="S36" s="287">
        <v>22.736281879877925</v>
      </c>
      <c r="T36" s="285"/>
      <c r="U36" s="286"/>
      <c r="V36" s="287">
        <v>25.823267952950776</v>
      </c>
      <c r="W36" s="285"/>
      <c r="X36" s="286"/>
      <c r="Y36" s="287">
        <v>12.632400445884416</v>
      </c>
      <c r="Z36" s="285">
        <v>20.230334078354012</v>
      </c>
      <c r="AA36" s="286">
        <v>14.586103552384547</v>
      </c>
      <c r="AB36" s="287">
        <v>23.33990072793523</v>
      </c>
    </row>
    <row r="37" spans="1:29" ht="15" customHeight="1" x14ac:dyDescent="0.2">
      <c r="B37" s="31"/>
      <c r="C37"/>
      <c r="D37" s="41"/>
      <c r="E37" s="41"/>
      <c r="F37" s="41"/>
      <c r="G37" s="41"/>
      <c r="H37" s="41"/>
      <c r="I37" s="41"/>
      <c r="J37" s="41"/>
      <c r="K37" s="41"/>
      <c r="L37" s="41"/>
      <c r="M37" s="41"/>
      <c r="N37" s="41"/>
      <c r="O37" s="41"/>
      <c r="P37" s="3"/>
      <c r="Q37" s="3"/>
      <c r="R37" s="3"/>
      <c r="S37" s="3"/>
      <c r="T37" s="3"/>
      <c r="U37" s="3"/>
      <c r="V37" s="3"/>
      <c r="W37" s="3"/>
      <c r="X37" s="3"/>
      <c r="Y37" s="3"/>
      <c r="Z37" s="3"/>
      <c r="AA37" s="3"/>
      <c r="AB37" s="3"/>
    </row>
    <row r="38" spans="1:29" ht="18" customHeight="1" x14ac:dyDescent="0.25">
      <c r="A38" s="76"/>
      <c r="B38" s="549" t="s">
        <v>10</v>
      </c>
      <c r="C38" s="549"/>
      <c r="D38" s="549"/>
      <c r="E38" s="549"/>
      <c r="F38" s="549"/>
      <c r="G38" s="549"/>
      <c r="H38" s="549"/>
      <c r="I38" s="549"/>
      <c r="J38" s="549"/>
      <c r="K38" s="549"/>
      <c r="L38" s="549"/>
      <c r="M38" s="549"/>
      <c r="N38" s="549"/>
      <c r="O38" s="549"/>
      <c r="P38" s="249"/>
      <c r="Q38" s="548"/>
      <c r="R38" s="548"/>
      <c r="S38" s="548"/>
      <c r="T38" s="548"/>
      <c r="U38" s="548"/>
      <c r="V38" s="548"/>
      <c r="W38" s="548"/>
      <c r="X38" s="548"/>
      <c r="Y38" s="548"/>
      <c r="Z38" s="548"/>
      <c r="AA38" s="548"/>
      <c r="AB38" s="548"/>
      <c r="AC38" s="1"/>
    </row>
    <row r="39" spans="1:29" ht="18" customHeight="1" x14ac:dyDescent="0.25">
      <c r="A39" s="43"/>
      <c r="B39" s="560" t="s">
        <v>43</v>
      </c>
      <c r="C39" s="560"/>
      <c r="D39" s="277">
        <v>95.53099408181204</v>
      </c>
      <c r="E39" s="278"/>
      <c r="F39" s="279">
        <v>65.001095861332203</v>
      </c>
      <c r="G39" s="277">
        <v>15.345756772174015</v>
      </c>
      <c r="H39" s="278"/>
      <c r="I39" s="279">
        <v>16.240973811230553</v>
      </c>
      <c r="J39" s="277">
        <v>0</v>
      </c>
      <c r="K39" s="278"/>
      <c r="L39" s="279">
        <v>1.708847250796129</v>
      </c>
      <c r="M39" s="277">
        <v>111.23212505544113</v>
      </c>
      <c r="N39" s="278">
        <v>74.45230284482804</v>
      </c>
      <c r="O39" s="279">
        <v>82.951178459884815</v>
      </c>
      <c r="P39" s="3"/>
      <c r="Q39" s="260"/>
      <c r="R39" s="261"/>
      <c r="S39" s="262">
        <v>18.621969641569585</v>
      </c>
      <c r="T39" s="260"/>
      <c r="U39" s="261"/>
      <c r="V39" s="262">
        <v>16.685611539033594</v>
      </c>
      <c r="W39" s="260"/>
      <c r="X39" s="261"/>
      <c r="Y39" s="262">
        <v>-15.853026913149238</v>
      </c>
      <c r="Z39" s="260">
        <v>113.05184650005091</v>
      </c>
      <c r="AA39" s="261">
        <v>7.3341756040998654</v>
      </c>
      <c r="AB39" s="262">
        <v>17.251767208300276</v>
      </c>
    </row>
    <row r="40" spans="1:29" ht="18" customHeight="1" x14ac:dyDescent="0.25">
      <c r="A40" s="43"/>
      <c r="B40" s="556" t="s">
        <v>46</v>
      </c>
      <c r="C40" s="556"/>
      <c r="D40" s="269">
        <v>136.36125685540114</v>
      </c>
      <c r="E40" s="66">
        <v>78.879758458235045</v>
      </c>
      <c r="F40" s="270">
        <v>82.304875964275695</v>
      </c>
      <c r="G40" s="269">
        <v>24.726692974578132</v>
      </c>
      <c r="H40" s="66">
        <v>13.297053596152518</v>
      </c>
      <c r="I40" s="270">
        <v>20.211998974451401</v>
      </c>
      <c r="J40" s="269">
        <v>0</v>
      </c>
      <c r="K40" s="66">
        <v>0</v>
      </c>
      <c r="L40" s="270">
        <v>1.6849903641263981</v>
      </c>
      <c r="M40" s="269">
        <v>161.60425736148562</v>
      </c>
      <c r="N40" s="66">
        <v>92.176812054387568</v>
      </c>
      <c r="O40" s="270">
        <v>104.20219384164315</v>
      </c>
      <c r="P40" s="3"/>
      <c r="Q40" s="256"/>
      <c r="R40" s="63"/>
      <c r="S40" s="257">
        <v>42.224224337256445</v>
      </c>
      <c r="T40" s="256"/>
      <c r="U40" s="63"/>
      <c r="V40" s="257">
        <v>47.915979174416265</v>
      </c>
      <c r="W40" s="256"/>
      <c r="X40" s="63"/>
      <c r="Y40" s="257">
        <v>-18.541587675296459</v>
      </c>
      <c r="Z40" s="256">
        <v>113.36858452867777</v>
      </c>
      <c r="AA40" s="63">
        <v>22.071518161090186</v>
      </c>
      <c r="AB40" s="257">
        <v>41.573598778822458</v>
      </c>
    </row>
    <row r="41" spans="1:29" ht="18" customHeight="1" x14ac:dyDescent="0.25">
      <c r="A41" s="43"/>
      <c r="B41" s="556" t="s">
        <v>47</v>
      </c>
      <c r="C41" s="556"/>
      <c r="D41" s="269">
        <v>159.19431348510989</v>
      </c>
      <c r="E41" s="66"/>
      <c r="F41" s="270">
        <v>97.177677110619229</v>
      </c>
      <c r="G41" s="269">
        <v>27.78474500864672</v>
      </c>
      <c r="H41" s="66"/>
      <c r="I41" s="270">
        <v>23.193710187234789</v>
      </c>
      <c r="J41" s="269">
        <v>0</v>
      </c>
      <c r="K41" s="66"/>
      <c r="L41" s="270">
        <v>1.6461593750645482</v>
      </c>
      <c r="M41" s="269">
        <v>187.57835034790324</v>
      </c>
      <c r="N41" s="66">
        <v>107.62227898433235</v>
      </c>
      <c r="O41" s="270">
        <v>122.01793128631316</v>
      </c>
      <c r="P41" s="3"/>
      <c r="Q41" s="256"/>
      <c r="R41" s="63"/>
      <c r="S41" s="257">
        <v>51.34738154423146</v>
      </c>
      <c r="T41" s="256"/>
      <c r="U41" s="63"/>
      <c r="V41" s="257">
        <v>62.114011653153874</v>
      </c>
      <c r="W41" s="256"/>
      <c r="X41" s="63"/>
      <c r="Y41" s="257">
        <v>-14.538776889974068</v>
      </c>
      <c r="Z41" s="256">
        <v>98.592005100927167</v>
      </c>
      <c r="AA41" s="63">
        <v>28.825871890359995</v>
      </c>
      <c r="AB41" s="257">
        <v>51.685101063134574</v>
      </c>
    </row>
    <row r="42" spans="1:29" ht="18" customHeight="1" x14ac:dyDescent="0.25">
      <c r="A42" s="43"/>
      <c r="B42" s="556" t="s">
        <v>48</v>
      </c>
      <c r="C42" s="556"/>
      <c r="D42" s="269">
        <v>159.99111312437836</v>
      </c>
      <c r="E42" s="66">
        <v>91.695898482615888</v>
      </c>
      <c r="F42" s="270">
        <v>97.773712686305601</v>
      </c>
      <c r="G42" s="269">
        <v>23.238932785330256</v>
      </c>
      <c r="H42" s="66">
        <v>18.993928131540496</v>
      </c>
      <c r="I42" s="270">
        <v>22.55846731359874</v>
      </c>
      <c r="J42" s="269">
        <v>0</v>
      </c>
      <c r="K42" s="66">
        <v>0</v>
      </c>
      <c r="L42" s="270">
        <v>1.6878084135648483</v>
      </c>
      <c r="M42" s="269">
        <v>183.69986654024632</v>
      </c>
      <c r="N42" s="66">
        <v>110.68982661415639</v>
      </c>
      <c r="O42" s="270">
        <v>122.02037279606949</v>
      </c>
      <c r="P42" s="3"/>
      <c r="Q42" s="256"/>
      <c r="R42" s="63"/>
      <c r="S42" s="257">
        <v>47.450157556773576</v>
      </c>
      <c r="T42" s="256"/>
      <c r="U42" s="63"/>
      <c r="V42" s="257">
        <v>53.478485579298827</v>
      </c>
      <c r="W42" s="256"/>
      <c r="X42" s="63"/>
      <c r="Y42" s="257">
        <v>-17.828642969403223</v>
      </c>
      <c r="Z42" s="256">
        <v>98.034362421509101</v>
      </c>
      <c r="AA42" s="63">
        <v>27.679901465114536</v>
      </c>
      <c r="AB42" s="257">
        <v>46.903097924803525</v>
      </c>
    </row>
    <row r="43" spans="1:29" ht="18" customHeight="1" x14ac:dyDescent="0.25">
      <c r="A43" s="43"/>
      <c r="B43" s="556" t="s">
        <v>49</v>
      </c>
      <c r="C43" s="556"/>
      <c r="D43" s="269">
        <v>134.54798037899886</v>
      </c>
      <c r="E43" s="66">
        <v>88.279062276734351</v>
      </c>
      <c r="F43" s="270">
        <v>88.988528529391118</v>
      </c>
      <c r="G43" s="269">
        <v>18.272923710402996</v>
      </c>
      <c r="H43" s="66">
        <v>20.292794139510278</v>
      </c>
      <c r="I43" s="270">
        <v>21.425052962538903</v>
      </c>
      <c r="J43" s="269">
        <v>0</v>
      </c>
      <c r="K43" s="66">
        <v>0</v>
      </c>
      <c r="L43" s="270">
        <v>1.6793364765589989</v>
      </c>
      <c r="M43" s="269">
        <v>153.21275256142596</v>
      </c>
      <c r="N43" s="66">
        <v>108.57185641624463</v>
      </c>
      <c r="O43" s="270">
        <v>112.09324040693987</v>
      </c>
      <c r="P43" s="3"/>
      <c r="Q43" s="256"/>
      <c r="R43" s="63"/>
      <c r="S43" s="257">
        <v>30.750872608998463</v>
      </c>
      <c r="T43" s="256"/>
      <c r="U43" s="63"/>
      <c r="V43" s="257">
        <v>35.766083510409779</v>
      </c>
      <c r="W43" s="256"/>
      <c r="X43" s="63"/>
      <c r="Y43" s="257">
        <v>-19.457029524047243</v>
      </c>
      <c r="Z43" s="256">
        <v>77.978224865119714</v>
      </c>
      <c r="AA43" s="63">
        <v>15.363849103293207</v>
      </c>
      <c r="AB43" s="257">
        <v>30.454012253883171</v>
      </c>
    </row>
    <row r="44" spans="1:29" ht="18" customHeight="1" x14ac:dyDescent="0.25">
      <c r="A44" s="43"/>
      <c r="B44" s="561" t="s">
        <v>73</v>
      </c>
      <c r="C44" s="561"/>
      <c r="D44" s="280">
        <v>137.12253810050078</v>
      </c>
      <c r="E44" s="281">
        <v>82.825306698918425</v>
      </c>
      <c r="F44" s="282">
        <v>86.25234185719242</v>
      </c>
      <c r="G44" s="280">
        <v>21.874096043912314</v>
      </c>
      <c r="H44" s="281">
        <v>15.877308683871377</v>
      </c>
      <c r="I44" s="282">
        <v>20.726638717344596</v>
      </c>
      <c r="J44" s="280">
        <v>0</v>
      </c>
      <c r="K44" s="281">
        <v>0</v>
      </c>
      <c r="L44" s="282">
        <v>1.6814272538946391</v>
      </c>
      <c r="M44" s="280">
        <v>159.46547037330046</v>
      </c>
      <c r="N44" s="281">
        <v>98.702615382789801</v>
      </c>
      <c r="O44" s="282">
        <v>108.66074433742985</v>
      </c>
      <c r="P44" s="3"/>
      <c r="Q44" s="263"/>
      <c r="R44" s="264"/>
      <c r="S44" s="265">
        <v>38.508925932246825</v>
      </c>
      <c r="T44" s="263"/>
      <c r="U44" s="264"/>
      <c r="V44" s="265">
        <v>43.151122829258256</v>
      </c>
      <c r="W44" s="263"/>
      <c r="X44" s="264"/>
      <c r="Y44" s="265">
        <v>-17.29742419129764</v>
      </c>
      <c r="Z44" s="263">
        <v>98.293037044906384</v>
      </c>
      <c r="AA44" s="264">
        <v>20.528629452563322</v>
      </c>
      <c r="AB44" s="265">
        <v>37.922352009806914</v>
      </c>
    </row>
    <row r="45" spans="1:29" ht="6" customHeight="1" x14ac:dyDescent="0.25">
      <c r="A45" s="43"/>
      <c r="B45" s="348"/>
      <c r="C45" s="348"/>
      <c r="D45" s="66"/>
      <c r="E45" s="66"/>
      <c r="F45" s="66"/>
      <c r="G45" s="66"/>
      <c r="H45" s="66"/>
      <c r="I45" s="66"/>
      <c r="J45" s="66"/>
      <c r="K45" s="66"/>
      <c r="L45" s="66"/>
      <c r="M45" s="66"/>
      <c r="N45" s="66"/>
      <c r="O45" s="66"/>
      <c r="P45" s="3"/>
      <c r="Q45" s="63"/>
      <c r="R45" s="63"/>
      <c r="S45" s="63"/>
      <c r="T45" s="63"/>
      <c r="U45" s="63"/>
      <c r="V45" s="63"/>
      <c r="W45" s="63"/>
      <c r="X45" s="63"/>
      <c r="Y45" s="63"/>
      <c r="Z45" s="63"/>
      <c r="AA45" s="63"/>
      <c r="AB45" s="63"/>
    </row>
    <row r="46" spans="1:29" ht="18" customHeight="1" x14ac:dyDescent="0.25">
      <c r="A46" s="43"/>
      <c r="B46" s="555" t="s">
        <v>50</v>
      </c>
      <c r="C46" s="555"/>
      <c r="D46" s="294">
        <v>131.68760891796762</v>
      </c>
      <c r="E46" s="295">
        <v>104.23671901654309</v>
      </c>
      <c r="F46" s="296">
        <v>97.764087725895038</v>
      </c>
      <c r="G46" s="294">
        <v>32.754754850186664</v>
      </c>
      <c r="H46" s="295">
        <v>23.438474876200434</v>
      </c>
      <c r="I46" s="296">
        <v>22.078090056851707</v>
      </c>
      <c r="J46" s="294">
        <v>0</v>
      </c>
      <c r="K46" s="295">
        <v>0</v>
      </c>
      <c r="L46" s="296">
        <v>1.6466928121073694</v>
      </c>
      <c r="M46" s="294">
        <v>163.05205193341229</v>
      </c>
      <c r="N46" s="295">
        <v>127.67519389274354</v>
      </c>
      <c r="O46" s="296">
        <v>121.48921372149501</v>
      </c>
      <c r="P46" s="3"/>
      <c r="Q46" s="288"/>
      <c r="R46" s="289"/>
      <c r="S46" s="290">
        <v>12.146511873942003</v>
      </c>
      <c r="T46" s="288"/>
      <c r="U46" s="289"/>
      <c r="V46" s="290">
        <v>14.736645254797102</v>
      </c>
      <c r="W46" s="288"/>
      <c r="X46" s="289"/>
      <c r="Y46" s="290">
        <v>-14.730989876175988</v>
      </c>
      <c r="Z46" s="288">
        <v>75.74278598807166</v>
      </c>
      <c r="AA46" s="289">
        <v>2.6769365931516398</v>
      </c>
      <c r="AB46" s="290">
        <v>12.127772231791962</v>
      </c>
    </row>
    <row r="47" spans="1:29" ht="18" customHeight="1" x14ac:dyDescent="0.25">
      <c r="A47" s="43"/>
      <c r="B47" s="558" t="s">
        <v>51</v>
      </c>
      <c r="C47" s="558"/>
      <c r="D47" s="179">
        <v>140.15027825703567</v>
      </c>
      <c r="E47" s="65">
        <v>111.57207547452704</v>
      </c>
      <c r="F47" s="180">
        <v>105.49922408913342</v>
      </c>
      <c r="G47" s="179">
        <v>29.829909056631447</v>
      </c>
      <c r="H47" s="65">
        <v>22.100011625293966</v>
      </c>
      <c r="I47" s="180">
        <v>20.628525799871184</v>
      </c>
      <c r="J47" s="179">
        <v>0</v>
      </c>
      <c r="K47" s="65">
        <v>0</v>
      </c>
      <c r="L47" s="180">
        <v>1.6599266985970123</v>
      </c>
      <c r="M47" s="179">
        <v>170.41603394780472</v>
      </c>
      <c r="N47" s="65">
        <v>133.672087099821</v>
      </c>
      <c r="O47" s="180">
        <v>127.78807958784492</v>
      </c>
      <c r="P47" s="3"/>
      <c r="Q47" s="174"/>
      <c r="R47" s="64"/>
      <c r="S47" s="175">
        <v>9.812363176333875</v>
      </c>
      <c r="T47" s="174"/>
      <c r="U47" s="64"/>
      <c r="V47" s="175">
        <v>9.5956649841826174</v>
      </c>
      <c r="W47" s="174"/>
      <c r="X47" s="64"/>
      <c r="Y47" s="175">
        <v>-11.551012117458962</v>
      </c>
      <c r="Z47" s="174">
        <v>77.559183496785266</v>
      </c>
      <c r="AA47" s="64">
        <v>1.7059333728788879</v>
      </c>
      <c r="AB47" s="175">
        <v>9.434434600601147</v>
      </c>
    </row>
    <row r="48" spans="1:29" ht="18" customHeight="1" x14ac:dyDescent="0.25">
      <c r="A48" s="43"/>
      <c r="B48" s="559" t="s">
        <v>74</v>
      </c>
      <c r="C48" s="559"/>
      <c r="D48" s="273">
        <v>135.92029674857281</v>
      </c>
      <c r="E48" s="274">
        <v>107.86946697668752</v>
      </c>
      <c r="F48" s="275">
        <v>101.59364494048246</v>
      </c>
      <c r="G48" s="273">
        <v>31.291864277394737</v>
      </c>
      <c r="H48" s="274">
        <v>22.775616885275326</v>
      </c>
      <c r="I48" s="275">
        <v>21.36043118212131</v>
      </c>
      <c r="J48" s="273">
        <v>0</v>
      </c>
      <c r="K48" s="274">
        <v>0</v>
      </c>
      <c r="L48" s="275">
        <v>1.6532447231666625</v>
      </c>
      <c r="M48" s="273">
        <v>166.69897635958759</v>
      </c>
      <c r="N48" s="274">
        <v>130.64508386196286</v>
      </c>
      <c r="O48" s="275">
        <v>124.6076930964489</v>
      </c>
      <c r="P48" s="3"/>
      <c r="Q48" s="176"/>
      <c r="R48" s="177"/>
      <c r="S48" s="178">
        <v>10.880471815743237</v>
      </c>
      <c r="T48" s="176"/>
      <c r="U48" s="177"/>
      <c r="V48" s="178">
        <v>12.232133158204913</v>
      </c>
      <c r="W48" s="176"/>
      <c r="X48" s="177"/>
      <c r="Y48" s="178">
        <v>-13.166971778733217</v>
      </c>
      <c r="Z48" s="176">
        <v>76.629217530794691</v>
      </c>
      <c r="AA48" s="177">
        <v>2.155660157810888</v>
      </c>
      <c r="AB48" s="178">
        <v>10.702592451876242</v>
      </c>
    </row>
    <row r="49" spans="1:29" ht="6" customHeight="1" x14ac:dyDescent="0.25">
      <c r="A49" s="43"/>
      <c r="B49" s="348"/>
      <c r="C49" s="348"/>
      <c r="D49" s="66"/>
      <c r="E49" s="66"/>
      <c r="F49" s="66"/>
      <c r="G49" s="66"/>
      <c r="H49" s="66"/>
      <c r="I49" s="66"/>
      <c r="J49" s="66"/>
      <c r="K49" s="66"/>
      <c r="L49" s="66"/>
      <c r="M49" s="66"/>
      <c r="N49" s="66"/>
      <c r="O49" s="66"/>
      <c r="P49" s="3"/>
      <c r="Q49" s="63"/>
      <c r="R49" s="63"/>
      <c r="S49" s="63"/>
      <c r="T49" s="63"/>
      <c r="U49" s="63"/>
      <c r="V49" s="63"/>
      <c r="W49" s="63"/>
      <c r="X49" s="63"/>
      <c r="Y49" s="63"/>
      <c r="Z49" s="63"/>
      <c r="AA49" s="63"/>
      <c r="AB49" s="63"/>
    </row>
    <row r="50" spans="1:29" ht="18" customHeight="1" x14ac:dyDescent="0.25">
      <c r="A50" s="43"/>
      <c r="B50" s="557" t="s">
        <v>12</v>
      </c>
      <c r="C50" s="557"/>
      <c r="D50" s="291">
        <v>137.03880263825468</v>
      </c>
      <c r="E50" s="292"/>
      <c r="F50" s="293">
        <v>90.982244074540318</v>
      </c>
      <c r="G50" s="291">
        <v>24.507539320142058</v>
      </c>
      <c r="H50" s="292"/>
      <c r="I50" s="293">
        <v>20.767431399021156</v>
      </c>
      <c r="J50" s="291">
        <v>0</v>
      </c>
      <c r="K50" s="292"/>
      <c r="L50" s="293">
        <v>1.4969556022590906</v>
      </c>
      <c r="M50" s="291">
        <v>161.54634195839677</v>
      </c>
      <c r="N50" s="292">
        <v>107.89154467131902</v>
      </c>
      <c r="O50" s="293">
        <v>113.24663107582056</v>
      </c>
      <c r="P50" s="3"/>
      <c r="Q50" s="285"/>
      <c r="R50" s="286"/>
      <c r="S50" s="287">
        <v>28.122588317414252</v>
      </c>
      <c r="T50" s="285"/>
      <c r="U50" s="286"/>
      <c r="V50" s="287">
        <v>32.434024268505198</v>
      </c>
      <c r="W50" s="285"/>
      <c r="X50" s="286"/>
      <c r="Y50" s="287">
        <v>-12.365837245876488</v>
      </c>
      <c r="Z50" s="285">
        <v>91.546453719735936</v>
      </c>
      <c r="AA50" s="286">
        <v>13.573190082768654</v>
      </c>
      <c r="AB50" s="287">
        <v>28.105023958840842</v>
      </c>
    </row>
    <row r="51" spans="1:29" ht="15" customHeight="1" x14ac:dyDescent="0.2">
      <c r="B51" s="31"/>
      <c r="C51"/>
      <c r="D51" s="41"/>
      <c r="E51" s="41"/>
      <c r="F51" s="41"/>
      <c r="G51" s="41"/>
      <c r="H51" s="41"/>
      <c r="I51" s="41"/>
      <c r="J51" s="41"/>
      <c r="K51" s="41"/>
      <c r="L51" s="41"/>
      <c r="M51" s="41"/>
      <c r="N51" s="41"/>
      <c r="O51" s="41"/>
      <c r="P51" s="3"/>
      <c r="Q51" s="3"/>
      <c r="R51" s="3"/>
      <c r="S51" s="3"/>
      <c r="T51" s="3"/>
      <c r="U51" s="3"/>
      <c r="V51" s="3"/>
      <c r="W51" s="3"/>
      <c r="X51" s="3"/>
      <c r="Y51" s="3"/>
      <c r="Z51" s="3"/>
      <c r="AA51" s="3"/>
      <c r="AB51" s="3"/>
    </row>
    <row r="52" spans="1:29" ht="39.950000000000003" customHeight="1" x14ac:dyDescent="0.2">
      <c r="B52" s="551" t="s">
        <v>107</v>
      </c>
      <c r="C52" s="551"/>
      <c r="D52" s="551"/>
      <c r="E52" s="551"/>
      <c r="F52" s="551"/>
      <c r="G52" s="551"/>
      <c r="H52" s="551"/>
      <c r="I52" s="551"/>
      <c r="J52" s="551"/>
      <c r="K52" s="551"/>
      <c r="L52" s="551"/>
      <c r="M52" s="551"/>
      <c r="N52" s="551"/>
      <c r="O52" s="551"/>
      <c r="P52" s="551"/>
      <c r="Q52" s="551"/>
      <c r="R52" s="551"/>
      <c r="S52" s="551"/>
      <c r="T52" s="551"/>
      <c r="U52" s="551"/>
      <c r="V52" s="551"/>
      <c r="W52" s="551"/>
      <c r="X52" s="551"/>
      <c r="Y52" s="551"/>
      <c r="Z52" s="551"/>
      <c r="AA52" s="551"/>
      <c r="AB52" s="551"/>
    </row>
    <row r="54" spans="1:29" x14ac:dyDescent="0.2">
      <c r="A54" s="151"/>
      <c r="B54" s="151"/>
      <c r="C54" s="151"/>
      <c r="D54" s="151"/>
      <c r="E54" s="151"/>
      <c r="F54" s="151"/>
      <c r="G54" s="151"/>
      <c r="H54" s="151"/>
      <c r="I54" s="151"/>
      <c r="J54" s="151"/>
      <c r="K54" s="151"/>
      <c r="L54" s="151"/>
      <c r="M54" s="151"/>
      <c r="N54" s="151"/>
      <c r="O54" s="151"/>
      <c r="P54" s="151"/>
      <c r="Q54" s="151"/>
      <c r="R54" s="151"/>
      <c r="S54" s="151"/>
      <c r="T54" s="151"/>
      <c r="U54" s="151"/>
      <c r="V54" s="151"/>
      <c r="W54" s="151"/>
      <c r="X54" s="151"/>
      <c r="Y54" s="151"/>
      <c r="Z54" s="151"/>
      <c r="AA54" s="151"/>
      <c r="AB54" s="151"/>
      <c r="AC54" s="151"/>
    </row>
    <row r="55" spans="1:29" x14ac:dyDescent="0.2">
      <c r="A55" s="151"/>
      <c r="B55" s="151"/>
      <c r="C55" s="151"/>
      <c r="D55" s="151"/>
      <c r="E55" s="151"/>
      <c r="F55" s="151"/>
      <c r="G55" s="151"/>
      <c r="H55" s="151"/>
      <c r="I55" s="151"/>
      <c r="J55" s="151"/>
      <c r="K55" s="151"/>
      <c r="L55" s="151"/>
      <c r="M55" s="151"/>
      <c r="N55" s="151"/>
      <c r="O55" s="151"/>
      <c r="P55" s="151"/>
      <c r="Q55" s="151"/>
      <c r="R55" s="151"/>
      <c r="S55" s="151"/>
      <c r="T55" s="151"/>
      <c r="U55" s="151"/>
      <c r="V55" s="151"/>
      <c r="W55" s="151"/>
      <c r="X55" s="151"/>
      <c r="Y55" s="151"/>
      <c r="Z55" s="151"/>
      <c r="AA55" s="151"/>
      <c r="AB55" s="151"/>
      <c r="AC55" s="151"/>
    </row>
    <row r="56" spans="1:29" x14ac:dyDescent="0.2">
      <c r="A56" s="151"/>
      <c r="B56" s="151"/>
      <c r="C56" s="151"/>
      <c r="D56" s="151"/>
      <c r="E56" s="151"/>
      <c r="F56" s="151"/>
      <c r="G56" s="151"/>
      <c r="H56" s="151"/>
      <c r="I56" s="151"/>
      <c r="J56" s="151"/>
      <c r="K56" s="151"/>
      <c r="L56" s="151"/>
      <c r="M56" s="151"/>
      <c r="N56" s="151"/>
      <c r="O56" s="151"/>
      <c r="P56" s="151"/>
      <c r="Q56" s="151"/>
      <c r="R56" s="151"/>
      <c r="S56" s="151"/>
      <c r="T56" s="151"/>
      <c r="U56" s="151"/>
      <c r="V56" s="151"/>
      <c r="W56" s="151"/>
      <c r="X56" s="151"/>
      <c r="Y56" s="151"/>
      <c r="Z56" s="151"/>
      <c r="AA56" s="151"/>
      <c r="AB56" s="151"/>
      <c r="AC56" s="151"/>
    </row>
    <row r="57" spans="1:29" x14ac:dyDescent="0.2">
      <c r="A57" s="151"/>
      <c r="B57" s="151"/>
      <c r="C57" s="151"/>
      <c r="D57" s="151"/>
      <c r="E57" s="151"/>
      <c r="F57" s="151"/>
      <c r="G57" s="151"/>
      <c r="H57" s="151"/>
      <c r="I57" s="151"/>
      <c r="J57" s="151"/>
      <c r="K57" s="151"/>
      <c r="L57" s="151"/>
      <c r="M57" s="151"/>
      <c r="N57" s="151"/>
      <c r="O57" s="151"/>
      <c r="P57" s="151"/>
      <c r="Q57" s="151"/>
      <c r="R57" s="151"/>
      <c r="S57" s="151"/>
      <c r="T57" s="151"/>
      <c r="U57" s="151"/>
      <c r="V57" s="151"/>
      <c r="W57" s="151"/>
      <c r="X57" s="151"/>
      <c r="Y57" s="151"/>
      <c r="Z57" s="151"/>
      <c r="AA57" s="151"/>
      <c r="AB57" s="151"/>
      <c r="AC57" s="151"/>
    </row>
    <row r="58" spans="1:29" x14ac:dyDescent="0.2">
      <c r="A58" s="151"/>
      <c r="B58" s="151"/>
      <c r="C58" s="151"/>
      <c r="D58" s="151"/>
      <c r="E58" s="151"/>
      <c r="F58" s="151"/>
      <c r="G58" s="151"/>
      <c r="H58" s="151"/>
      <c r="I58" s="151"/>
      <c r="J58" s="151"/>
      <c r="K58" s="151"/>
      <c r="L58" s="151"/>
      <c r="M58" s="151"/>
      <c r="N58" s="151"/>
      <c r="O58" s="151"/>
      <c r="P58" s="151"/>
      <c r="Q58" s="151"/>
      <c r="R58" s="151"/>
      <c r="S58" s="151"/>
      <c r="T58" s="151"/>
      <c r="U58" s="151"/>
      <c r="V58" s="151"/>
      <c r="W58" s="151"/>
      <c r="X58" s="151"/>
      <c r="Y58" s="151"/>
      <c r="Z58" s="151"/>
      <c r="AA58" s="151"/>
      <c r="AB58" s="151"/>
      <c r="AC58" s="151"/>
    </row>
    <row r="59" spans="1:29" x14ac:dyDescent="0.2">
      <c r="A59" s="151"/>
      <c r="B59" s="151"/>
      <c r="C59" s="151"/>
      <c r="D59" s="151"/>
      <c r="E59" s="151"/>
      <c r="F59" s="151"/>
      <c r="G59" s="151"/>
      <c r="H59" s="151"/>
      <c r="I59" s="151"/>
      <c r="J59" s="151"/>
      <c r="K59" s="151"/>
      <c r="L59" s="151"/>
      <c r="M59" s="151"/>
      <c r="N59" s="151"/>
      <c r="O59" s="151"/>
      <c r="P59" s="151"/>
      <c r="Q59" s="151"/>
      <c r="R59" s="151"/>
      <c r="S59" s="151"/>
      <c r="T59" s="151"/>
      <c r="U59" s="151"/>
      <c r="V59" s="151"/>
      <c r="W59" s="151"/>
      <c r="X59" s="151"/>
      <c r="Y59" s="151"/>
      <c r="Z59" s="151"/>
      <c r="AA59" s="151"/>
      <c r="AB59" s="151"/>
      <c r="AC59" s="151"/>
    </row>
    <row r="60" spans="1:29" x14ac:dyDescent="0.2">
      <c r="A60" s="151"/>
      <c r="B60" s="151"/>
      <c r="C60" s="151"/>
      <c r="D60" s="151"/>
      <c r="E60" s="151"/>
      <c r="F60" s="151"/>
      <c r="G60" s="151"/>
      <c r="H60" s="151"/>
      <c r="I60" s="151"/>
      <c r="J60" s="151"/>
      <c r="K60" s="151"/>
      <c r="L60" s="151"/>
      <c r="M60" s="151"/>
      <c r="N60" s="151"/>
      <c r="O60" s="151"/>
      <c r="P60" s="151"/>
      <c r="Q60" s="151"/>
      <c r="R60" s="151"/>
      <c r="S60" s="151"/>
      <c r="T60" s="151"/>
      <c r="U60" s="151"/>
      <c r="V60" s="151"/>
      <c r="W60" s="151"/>
      <c r="X60" s="151"/>
      <c r="Y60" s="151"/>
      <c r="Z60" s="151"/>
      <c r="AA60" s="151"/>
      <c r="AB60" s="151"/>
      <c r="AC60" s="151"/>
    </row>
    <row r="61" spans="1:29" x14ac:dyDescent="0.2">
      <c r="A61" s="151"/>
      <c r="B61" s="151"/>
      <c r="C61" s="151"/>
      <c r="D61" s="151"/>
      <c r="E61" s="151"/>
      <c r="F61" s="151"/>
      <c r="G61" s="151"/>
      <c r="H61" s="151"/>
      <c r="I61" s="151"/>
      <c r="J61" s="151"/>
      <c r="K61" s="151"/>
      <c r="L61" s="151"/>
      <c r="M61" s="151"/>
      <c r="N61" s="151"/>
      <c r="O61" s="151"/>
      <c r="P61" s="151"/>
      <c r="Q61" s="151"/>
      <c r="R61" s="151"/>
      <c r="S61" s="151"/>
      <c r="T61" s="151"/>
      <c r="U61" s="151"/>
      <c r="V61" s="151"/>
      <c r="W61" s="151"/>
      <c r="X61" s="151"/>
      <c r="Y61" s="151"/>
      <c r="Z61" s="151"/>
      <c r="AA61" s="151"/>
      <c r="AB61" s="151"/>
      <c r="AC61" s="151"/>
    </row>
    <row r="62" spans="1:29" x14ac:dyDescent="0.2">
      <c r="A62" s="151"/>
      <c r="B62" s="151"/>
      <c r="C62" s="151"/>
      <c r="D62" s="151"/>
      <c r="E62" s="151"/>
      <c r="F62" s="151"/>
      <c r="G62" s="151"/>
      <c r="H62" s="151"/>
      <c r="I62" s="151"/>
      <c r="J62" s="151"/>
      <c r="K62" s="151"/>
      <c r="L62" s="151"/>
      <c r="M62" s="151"/>
      <c r="N62" s="151"/>
      <c r="O62" s="151"/>
      <c r="P62" s="151"/>
      <c r="Q62" s="151"/>
      <c r="R62" s="151"/>
      <c r="S62" s="151"/>
      <c r="T62" s="151"/>
      <c r="U62" s="151"/>
      <c r="V62" s="151"/>
      <c r="W62" s="151"/>
      <c r="X62" s="151"/>
      <c r="Y62" s="151"/>
      <c r="Z62" s="151"/>
      <c r="AA62" s="151"/>
      <c r="AB62" s="151"/>
      <c r="AC62" s="151"/>
    </row>
    <row r="63" spans="1:29" x14ac:dyDescent="0.2">
      <c r="A63" s="151"/>
      <c r="B63" s="151"/>
      <c r="C63" s="151"/>
      <c r="D63" s="151"/>
      <c r="E63" s="151"/>
      <c r="F63" s="151"/>
      <c r="G63" s="151"/>
      <c r="H63" s="151"/>
      <c r="I63" s="151"/>
      <c r="J63" s="151"/>
      <c r="K63" s="151"/>
      <c r="L63" s="151"/>
      <c r="M63" s="151"/>
      <c r="N63" s="151"/>
      <c r="O63" s="151"/>
      <c r="P63" s="151"/>
      <c r="Q63" s="151"/>
      <c r="R63" s="151"/>
      <c r="S63" s="151"/>
      <c r="T63" s="151"/>
      <c r="U63" s="151"/>
      <c r="V63" s="151"/>
      <c r="W63" s="151"/>
      <c r="X63" s="151"/>
      <c r="Y63" s="151"/>
      <c r="Z63" s="151"/>
      <c r="AA63" s="151"/>
      <c r="AB63" s="151"/>
      <c r="AC63" s="151"/>
    </row>
    <row r="64" spans="1:29" x14ac:dyDescent="0.2">
      <c r="A64" s="151"/>
      <c r="B64" s="151"/>
      <c r="C64" s="151"/>
      <c r="D64" s="151"/>
      <c r="E64" s="151"/>
      <c r="F64" s="151"/>
      <c r="G64" s="151"/>
      <c r="H64" s="151"/>
      <c r="I64" s="151"/>
      <c r="J64" s="151"/>
      <c r="K64" s="151"/>
      <c r="L64" s="151"/>
      <c r="M64" s="151"/>
      <c r="N64" s="151"/>
      <c r="O64" s="151"/>
      <c r="P64" s="151"/>
      <c r="Q64" s="151"/>
      <c r="R64" s="151"/>
      <c r="S64" s="151"/>
      <c r="T64" s="151"/>
      <c r="U64" s="151"/>
      <c r="V64" s="151"/>
      <c r="W64" s="151"/>
      <c r="X64" s="151"/>
      <c r="Y64" s="151"/>
      <c r="Z64" s="151"/>
      <c r="AA64" s="151"/>
      <c r="AB64" s="151"/>
      <c r="AC64" s="151"/>
    </row>
    <row r="65" s="151" customFormat="1" x14ac:dyDescent="0.2"/>
    <row r="66" s="151" customFormat="1" x14ac:dyDescent="0.2"/>
    <row r="67" s="151" customFormat="1" x14ac:dyDescent="0.2"/>
    <row r="68" s="151" customFormat="1" x14ac:dyDescent="0.2"/>
    <row r="69" s="151" customFormat="1" x14ac:dyDescent="0.2"/>
    <row r="70" s="151" customFormat="1" x14ac:dyDescent="0.2"/>
    <row r="71" s="151" customFormat="1" x14ac:dyDescent="0.2"/>
    <row r="72" s="151" customFormat="1" x14ac:dyDescent="0.2"/>
    <row r="73" s="151" customFormat="1" x14ac:dyDescent="0.2"/>
    <row r="74" s="151" customFormat="1" x14ac:dyDescent="0.2"/>
    <row r="75" s="151" customFormat="1" x14ac:dyDescent="0.2"/>
    <row r="76" s="151" customFormat="1" x14ac:dyDescent="0.2"/>
    <row r="77" s="151" customFormat="1" x14ac:dyDescent="0.2"/>
    <row r="78" s="151" customFormat="1" x14ac:dyDescent="0.2"/>
    <row r="79" s="151" customFormat="1" x14ac:dyDescent="0.2"/>
    <row r="80" s="151" customFormat="1" x14ac:dyDescent="0.2"/>
    <row r="81" s="151" customFormat="1" x14ac:dyDescent="0.2"/>
    <row r="82" s="151" customFormat="1" x14ac:dyDescent="0.2"/>
    <row r="83" s="151" customFormat="1" x14ac:dyDescent="0.2"/>
    <row r="84" s="151" customFormat="1" x14ac:dyDescent="0.2"/>
    <row r="85" s="151" customFormat="1" x14ac:dyDescent="0.2"/>
    <row r="86" s="151" customFormat="1" x14ac:dyDescent="0.2"/>
    <row r="87" s="151" customFormat="1" x14ac:dyDescent="0.2"/>
    <row r="88" s="151" customFormat="1" x14ac:dyDescent="0.2"/>
    <row r="89" s="151" customFormat="1" x14ac:dyDescent="0.2"/>
    <row r="90" s="151" customFormat="1" x14ac:dyDescent="0.2"/>
    <row r="91" s="151" customFormat="1" x14ac:dyDescent="0.2"/>
    <row r="92" s="151" customFormat="1" x14ac:dyDescent="0.2"/>
    <row r="93" s="151" customFormat="1" x14ac:dyDescent="0.2"/>
    <row r="94" s="151" customFormat="1" x14ac:dyDescent="0.2"/>
  </sheetData>
  <mergeCells count="49">
    <mergeCell ref="B43:C43"/>
    <mergeCell ref="B41:C41"/>
    <mergeCell ref="B27:C27"/>
    <mergeCell ref="Q24:AB24"/>
    <mergeCell ref="B36:C36"/>
    <mergeCell ref="B39:C39"/>
    <mergeCell ref="B40:C40"/>
    <mergeCell ref="B42:C42"/>
    <mergeCell ref="Q38:AB38"/>
    <mergeCell ref="B28:C28"/>
    <mergeCell ref="B29:C29"/>
    <mergeCell ref="B30:C30"/>
    <mergeCell ref="B38:O38"/>
    <mergeCell ref="Q10:AB10"/>
    <mergeCell ref="B11:C11"/>
    <mergeCell ref="B12:C12"/>
    <mergeCell ref="B13:C13"/>
    <mergeCell ref="B20:C20"/>
    <mergeCell ref="B16:C16"/>
    <mergeCell ref="B14:C14"/>
    <mergeCell ref="B50:C50"/>
    <mergeCell ref="B44:C44"/>
    <mergeCell ref="B46:C46"/>
    <mergeCell ref="B47:C47"/>
    <mergeCell ref="B48:C48"/>
    <mergeCell ref="B22:C22"/>
    <mergeCell ref="B33:C33"/>
    <mergeCell ref="B34:C34"/>
    <mergeCell ref="B32:C32"/>
    <mergeCell ref="B19:C19"/>
    <mergeCell ref="B25:C25"/>
    <mergeCell ref="B26:C26"/>
    <mergeCell ref="B24:O24"/>
    <mergeCell ref="B52:AB52"/>
    <mergeCell ref="R3:AB3"/>
    <mergeCell ref="Q6:AB6"/>
    <mergeCell ref="D6:O6"/>
    <mergeCell ref="Q7:S7"/>
    <mergeCell ref="T7:V7"/>
    <mergeCell ref="W7:Y7"/>
    <mergeCell ref="Z7:AB7"/>
    <mergeCell ref="D7:F7"/>
    <mergeCell ref="M7:O7"/>
    <mergeCell ref="J7:L7"/>
    <mergeCell ref="G7:I7"/>
    <mergeCell ref="B8:C8"/>
    <mergeCell ref="B18:C18"/>
    <mergeCell ref="B10:O10"/>
    <mergeCell ref="B15:C15"/>
  </mergeCells>
  <phoneticPr fontId="0" type="noConversion"/>
  <printOptions horizontalCentered="1" verticalCentered="1"/>
  <pageMargins left="0.25" right="0.25" top="0.25" bottom="0.25" header="0" footer="0"/>
  <pageSetup scale="67" orientation="landscape" r:id="rId1"/>
  <headerFooter alignWithMargins="0"/>
  <rowBreaks count="1" manualBreakCount="1">
    <brk id="54" max="16383" man="1"/>
  </rowBreaks>
  <colBreaks count="1" manualBreakCount="1">
    <brk id="30"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4">
    <pageSetUpPr fitToPage="1"/>
  </sheetPr>
  <dimension ref="A1:AW86"/>
  <sheetViews>
    <sheetView showGridLines="0" zoomScale="75" workbookViewId="0"/>
  </sheetViews>
  <sheetFormatPr defaultRowHeight="12.75" x14ac:dyDescent="0.2"/>
  <cols>
    <col min="1" max="1" width="1.7109375" customWidth="1"/>
    <col min="2" max="2" width="6.7109375" customWidth="1"/>
    <col min="3" max="3" width="6.7109375" style="23" customWidth="1"/>
    <col min="4" max="15" width="8.7109375" customWidth="1"/>
    <col min="16" max="16" width="1.42578125" customWidth="1"/>
    <col min="17" max="28" width="7.7109375" customWidth="1"/>
    <col min="29" max="29" width="1.42578125" customWidth="1"/>
    <col min="30" max="33" width="7.7109375" customWidth="1"/>
    <col min="34" max="34" width="1.7109375" customWidth="1"/>
    <col min="35" max="49" width="9.140625" style="151" customWidth="1"/>
  </cols>
  <sheetData>
    <row r="1" spans="1:33" ht="39.950000000000003" customHeight="1" x14ac:dyDescent="0.2">
      <c r="B1" s="365" t="s">
        <v>124</v>
      </c>
      <c r="AD1" s="3"/>
      <c r="AG1" s="386"/>
    </row>
    <row r="2" spans="1:33" ht="21" customHeight="1" x14ac:dyDescent="0.2">
      <c r="B2" s="8" t="s">
        <v>131</v>
      </c>
    </row>
    <row r="3" spans="1:33" ht="21" customHeight="1" x14ac:dyDescent="0.2">
      <c r="B3" s="8" t="s">
        <v>132</v>
      </c>
      <c r="U3" s="562" t="s">
        <v>210</v>
      </c>
      <c r="V3" s="562"/>
      <c r="W3" s="562"/>
      <c r="X3" s="562"/>
      <c r="Y3" s="562"/>
      <c r="Z3" s="562"/>
      <c r="AA3" s="562"/>
      <c r="AB3" s="562"/>
      <c r="AC3" s="562"/>
      <c r="AD3" s="562"/>
      <c r="AE3" s="562"/>
      <c r="AF3" s="562"/>
      <c r="AG3" s="562"/>
    </row>
    <row r="4" spans="1:33" ht="21" customHeight="1" x14ac:dyDescent="0.2">
      <c r="B4" s="142" t="s">
        <v>133</v>
      </c>
      <c r="C4" s="3"/>
      <c r="D4" s="3"/>
      <c r="E4" s="3"/>
      <c r="F4" s="3"/>
      <c r="G4" s="3"/>
      <c r="H4" s="143"/>
      <c r="I4" s="143"/>
      <c r="J4" s="143"/>
      <c r="K4" s="143"/>
      <c r="L4" s="143"/>
      <c r="M4" s="143"/>
      <c r="N4" s="143"/>
      <c r="O4" s="143"/>
      <c r="P4" s="143"/>
      <c r="Q4" s="143"/>
      <c r="R4" s="143"/>
      <c r="S4" s="143"/>
      <c r="T4" s="143"/>
      <c r="U4" s="143"/>
      <c r="V4" s="143"/>
      <c r="W4" s="143"/>
      <c r="AC4" s="143"/>
    </row>
    <row r="5" spans="1:33" ht="24.95" customHeight="1" x14ac:dyDescent="0.2"/>
    <row r="6" spans="1:33" ht="24.95" customHeight="1" x14ac:dyDescent="0.25">
      <c r="D6" s="563" t="s">
        <v>79</v>
      </c>
      <c r="E6" s="563"/>
      <c r="F6" s="563"/>
      <c r="G6" s="563"/>
      <c r="H6" s="563"/>
      <c r="I6" s="563"/>
      <c r="J6" s="563"/>
      <c r="K6" s="563"/>
      <c r="L6" s="563"/>
      <c r="M6" s="563"/>
      <c r="N6" s="563"/>
      <c r="O6" s="546"/>
      <c r="Q6" s="563" t="s">
        <v>69</v>
      </c>
      <c r="R6" s="563"/>
      <c r="S6" s="563"/>
      <c r="T6" s="563"/>
      <c r="U6" s="563"/>
      <c r="V6" s="563"/>
      <c r="W6" s="563"/>
      <c r="X6" s="563"/>
      <c r="Y6" s="563"/>
      <c r="Z6" s="563"/>
      <c r="AA6" s="563"/>
      <c r="AB6" s="546"/>
      <c r="AD6" s="563" t="s">
        <v>75</v>
      </c>
      <c r="AE6" s="563"/>
      <c r="AF6" s="563"/>
      <c r="AG6" s="546"/>
    </row>
    <row r="7" spans="1:33" ht="24.95" customHeight="1" x14ac:dyDescent="0.25">
      <c r="D7" s="564" t="s">
        <v>20</v>
      </c>
      <c r="E7" s="564"/>
      <c r="F7" s="543"/>
      <c r="G7" s="564" t="s">
        <v>18</v>
      </c>
      <c r="H7" s="564"/>
      <c r="I7" s="543"/>
      <c r="J7" s="564" t="s">
        <v>17</v>
      </c>
      <c r="K7" s="564"/>
      <c r="L7" s="543"/>
      <c r="M7" s="564" t="s">
        <v>86</v>
      </c>
      <c r="N7" s="564"/>
      <c r="O7" s="543"/>
      <c r="Q7" s="564" t="s">
        <v>20</v>
      </c>
      <c r="R7" s="564"/>
      <c r="S7" s="543"/>
      <c r="T7" s="564" t="s">
        <v>18</v>
      </c>
      <c r="U7" s="564"/>
      <c r="V7" s="543"/>
      <c r="W7" s="564" t="s">
        <v>17</v>
      </c>
      <c r="X7" s="564"/>
      <c r="Y7" s="543"/>
      <c r="Z7" s="564" t="s">
        <v>86</v>
      </c>
      <c r="AA7" s="564"/>
      <c r="AB7" s="543"/>
      <c r="AD7" s="564" t="s">
        <v>76</v>
      </c>
      <c r="AE7" s="564"/>
      <c r="AF7" s="564"/>
      <c r="AG7" s="543"/>
    </row>
    <row r="8" spans="1:33" ht="30" customHeight="1" x14ac:dyDescent="0.25">
      <c r="A8" s="42"/>
      <c r="B8" s="462" t="s">
        <v>42</v>
      </c>
      <c r="C8" s="460"/>
      <c r="D8" s="250" t="s">
        <v>25</v>
      </c>
      <c r="E8" s="251" t="s">
        <v>15</v>
      </c>
      <c r="F8" s="252" t="s">
        <v>26</v>
      </c>
      <c r="G8" s="250" t="s">
        <v>25</v>
      </c>
      <c r="H8" s="251" t="s">
        <v>15</v>
      </c>
      <c r="I8" s="252" t="s">
        <v>26</v>
      </c>
      <c r="J8" s="250" t="s">
        <v>25</v>
      </c>
      <c r="K8" s="251" t="s">
        <v>15</v>
      </c>
      <c r="L8" s="252" t="s">
        <v>26</v>
      </c>
      <c r="M8" s="250" t="s">
        <v>25</v>
      </c>
      <c r="N8" s="251" t="s">
        <v>15</v>
      </c>
      <c r="O8" s="252" t="s">
        <v>26</v>
      </c>
      <c r="P8" s="45"/>
      <c r="Q8" s="250" t="s">
        <v>25</v>
      </c>
      <c r="R8" s="251" t="s">
        <v>15</v>
      </c>
      <c r="S8" s="252" t="s">
        <v>26</v>
      </c>
      <c r="T8" s="250" t="s">
        <v>25</v>
      </c>
      <c r="U8" s="251" t="s">
        <v>15</v>
      </c>
      <c r="V8" s="252" t="s">
        <v>26</v>
      </c>
      <c r="W8" s="250" t="s">
        <v>25</v>
      </c>
      <c r="X8" s="251" t="s">
        <v>15</v>
      </c>
      <c r="Y8" s="252" t="s">
        <v>26</v>
      </c>
      <c r="Z8" s="250" t="s">
        <v>25</v>
      </c>
      <c r="AA8" s="251" t="s">
        <v>15</v>
      </c>
      <c r="AB8" s="252" t="s">
        <v>26</v>
      </c>
      <c r="AC8" s="45"/>
      <c r="AD8" s="250" t="s">
        <v>20</v>
      </c>
      <c r="AE8" s="251" t="s">
        <v>18</v>
      </c>
      <c r="AF8" s="251" t="s">
        <v>17</v>
      </c>
      <c r="AG8" s="252" t="s">
        <v>12</v>
      </c>
    </row>
    <row r="9" spans="1:33" ht="20.100000000000001" customHeight="1" x14ac:dyDescent="0.25">
      <c r="A9" s="42"/>
      <c r="B9" s="183">
        <v>2021</v>
      </c>
      <c r="C9" s="184" t="s">
        <v>141</v>
      </c>
      <c r="D9" s="266"/>
      <c r="E9" s="267">
        <v>166.33990561256809</v>
      </c>
      <c r="F9" s="268">
        <v>159.90427512453883</v>
      </c>
      <c r="G9" s="266"/>
      <c r="H9" s="267"/>
      <c r="I9" s="268">
        <v>16.804570393056682</v>
      </c>
      <c r="J9" s="266"/>
      <c r="K9" s="267"/>
      <c r="L9" s="268">
        <v>6.616292123230668</v>
      </c>
      <c r="M9" s="266"/>
      <c r="N9" s="267"/>
      <c r="O9" s="268">
        <v>183.32513764082617</v>
      </c>
      <c r="P9" s="3"/>
      <c r="Q9" s="253"/>
      <c r="R9" s="254">
        <v>69.697145010693973</v>
      </c>
      <c r="S9" s="255">
        <v>78.466369290502342</v>
      </c>
      <c r="T9" s="253"/>
      <c r="U9" s="254"/>
      <c r="V9" s="255">
        <v>-31.654486587451601</v>
      </c>
      <c r="W9" s="253"/>
      <c r="X9" s="254"/>
      <c r="Y9" s="255">
        <v>-1.4079264790915911</v>
      </c>
      <c r="Z9" s="253"/>
      <c r="AA9" s="254"/>
      <c r="AB9" s="255">
        <v>51.636762429766243</v>
      </c>
      <c r="AC9" s="3"/>
      <c r="AD9" s="260"/>
      <c r="AE9" s="261"/>
      <c r="AF9" s="261"/>
      <c r="AG9" s="262"/>
    </row>
    <row r="10" spans="1:33" ht="20.100000000000001" customHeight="1" x14ac:dyDescent="0.25">
      <c r="A10" s="43"/>
      <c r="B10" s="185"/>
      <c r="C10" s="186" t="s">
        <v>142</v>
      </c>
      <c r="D10" s="179">
        <v>144.02788844621514</v>
      </c>
      <c r="E10" s="65">
        <v>137.94143199880043</v>
      </c>
      <c r="F10" s="180">
        <v>129.2001226206051</v>
      </c>
      <c r="G10" s="179"/>
      <c r="H10" s="65"/>
      <c r="I10" s="180">
        <v>19.967715845437937</v>
      </c>
      <c r="J10" s="179"/>
      <c r="K10" s="65"/>
      <c r="L10" s="180">
        <v>6.7973135074332021</v>
      </c>
      <c r="M10" s="179"/>
      <c r="N10" s="65"/>
      <c r="O10" s="180">
        <v>155.96515197347622</v>
      </c>
      <c r="P10" s="3"/>
      <c r="Q10" s="174"/>
      <c r="R10" s="64">
        <v>48.83951655829572</v>
      </c>
      <c r="S10" s="175">
        <v>48.340212983244811</v>
      </c>
      <c r="T10" s="174"/>
      <c r="U10" s="64"/>
      <c r="V10" s="175">
        <v>-17.162739340256461</v>
      </c>
      <c r="W10" s="174"/>
      <c r="X10" s="64"/>
      <c r="Y10" s="175">
        <v>-13.616514211413341</v>
      </c>
      <c r="Z10" s="174"/>
      <c r="AA10" s="64"/>
      <c r="AB10" s="175">
        <v>30.985350642515023</v>
      </c>
      <c r="AC10" s="3"/>
      <c r="AD10" s="174" t="s">
        <v>144</v>
      </c>
      <c r="AE10" s="64"/>
      <c r="AF10" s="64"/>
      <c r="AG10" s="175"/>
    </row>
    <row r="11" spans="1:33" ht="20.100000000000001" customHeight="1" x14ac:dyDescent="0.25">
      <c r="A11" s="43"/>
      <c r="B11" s="187"/>
      <c r="C11" s="188" t="s">
        <v>145</v>
      </c>
      <c r="D11" s="269">
        <v>145.30765027322406</v>
      </c>
      <c r="E11" s="66">
        <v>124.62299280222477</v>
      </c>
      <c r="F11" s="272">
        <v>117.63471339651694</v>
      </c>
      <c r="G11" s="269"/>
      <c r="H11" s="66"/>
      <c r="I11" s="272">
        <v>23.049052669563292</v>
      </c>
      <c r="J11" s="269"/>
      <c r="K11" s="66"/>
      <c r="L11" s="272">
        <v>8.4473738890251457</v>
      </c>
      <c r="M11" s="269"/>
      <c r="N11" s="66"/>
      <c r="O11" s="272">
        <v>149.1311399551054</v>
      </c>
      <c r="P11" s="3"/>
      <c r="Q11" s="298"/>
      <c r="R11" s="145">
        <v>38.199762023526446</v>
      </c>
      <c r="S11" s="299">
        <v>44.739767347167636</v>
      </c>
      <c r="T11" s="298"/>
      <c r="U11" s="145"/>
      <c r="V11" s="299">
        <v>-14.078633144036029</v>
      </c>
      <c r="W11" s="298"/>
      <c r="X11" s="145"/>
      <c r="Y11" s="299">
        <v>30.593093368030903</v>
      </c>
      <c r="Z11" s="298"/>
      <c r="AA11" s="145"/>
      <c r="AB11" s="299">
        <v>30.168832668698013</v>
      </c>
      <c r="AC11" s="3"/>
      <c r="AD11" s="256" t="s">
        <v>146</v>
      </c>
      <c r="AE11" s="63"/>
      <c r="AF11" s="63"/>
      <c r="AG11" s="257"/>
    </row>
    <row r="12" spans="1:33" ht="20.100000000000001" customHeight="1" x14ac:dyDescent="0.25">
      <c r="A12" s="43"/>
      <c r="B12" s="185">
        <v>2022</v>
      </c>
      <c r="C12" s="186" t="s">
        <v>148</v>
      </c>
      <c r="D12" s="179">
        <v>149.82391163092919</v>
      </c>
      <c r="E12" s="65">
        <v>125.40304268662756</v>
      </c>
      <c r="F12" s="180">
        <v>120.48498330781395</v>
      </c>
      <c r="G12" s="179"/>
      <c r="H12" s="65"/>
      <c r="I12" s="180">
        <v>22.421555796548148</v>
      </c>
      <c r="J12" s="179"/>
      <c r="K12" s="65"/>
      <c r="L12" s="180">
        <v>7.0401461920844071</v>
      </c>
      <c r="M12" s="179"/>
      <c r="N12" s="65"/>
      <c r="O12" s="180">
        <v>149.9466852964465</v>
      </c>
      <c r="P12" s="3"/>
      <c r="Q12" s="174"/>
      <c r="R12" s="64">
        <v>43.722469210284977</v>
      </c>
      <c r="S12" s="175">
        <v>46.38249969802844</v>
      </c>
      <c r="T12" s="174"/>
      <c r="U12" s="64"/>
      <c r="V12" s="175">
        <v>5.9472022005365206</v>
      </c>
      <c r="W12" s="174"/>
      <c r="X12" s="64"/>
      <c r="Y12" s="175">
        <v>33.700346316477571</v>
      </c>
      <c r="Z12" s="174"/>
      <c r="AA12" s="64"/>
      <c r="AB12" s="175">
        <v>37.898630134124524</v>
      </c>
      <c r="AC12" s="3"/>
      <c r="AD12" s="174" t="s">
        <v>146</v>
      </c>
      <c r="AE12" s="64"/>
      <c r="AF12" s="64"/>
      <c r="AG12" s="175"/>
    </row>
    <row r="13" spans="1:33" ht="20.100000000000001" customHeight="1" x14ac:dyDescent="0.25">
      <c r="A13" s="43"/>
      <c r="B13" s="187"/>
      <c r="C13" s="188" t="s">
        <v>150</v>
      </c>
      <c r="D13" s="269">
        <v>160.00041718815186</v>
      </c>
      <c r="E13" s="66">
        <v>135.89835712286595</v>
      </c>
      <c r="F13" s="272">
        <v>132.65542848733932</v>
      </c>
      <c r="G13" s="269"/>
      <c r="H13" s="66"/>
      <c r="I13" s="272">
        <v>19.600233146750206</v>
      </c>
      <c r="J13" s="269"/>
      <c r="K13" s="66"/>
      <c r="L13" s="272">
        <v>6.8634354463766751</v>
      </c>
      <c r="M13" s="269"/>
      <c r="N13" s="66"/>
      <c r="O13" s="272">
        <v>159.11909708046619</v>
      </c>
      <c r="P13" s="3"/>
      <c r="Q13" s="256"/>
      <c r="R13" s="63">
        <v>41.262363231743613</v>
      </c>
      <c r="S13" s="299">
        <v>46.170091069995259</v>
      </c>
      <c r="T13" s="256"/>
      <c r="U13" s="63"/>
      <c r="V13" s="299">
        <v>3.3472326138726505</v>
      </c>
      <c r="W13" s="256"/>
      <c r="X13" s="63"/>
      <c r="Y13" s="299">
        <v>35.621892313898698</v>
      </c>
      <c r="Z13" s="256"/>
      <c r="AA13" s="63"/>
      <c r="AB13" s="299">
        <v>38.629294558808098</v>
      </c>
      <c r="AC13" s="3"/>
      <c r="AD13" s="256" t="s">
        <v>146</v>
      </c>
      <c r="AE13" s="63"/>
      <c r="AF13" s="63"/>
      <c r="AG13" s="257"/>
    </row>
    <row r="14" spans="1:33" ht="20.100000000000001" customHeight="1" x14ac:dyDescent="0.25">
      <c r="A14" s="43"/>
      <c r="B14" s="185"/>
      <c r="C14" s="186" t="s">
        <v>151</v>
      </c>
      <c r="D14" s="179">
        <v>202.42742382271467</v>
      </c>
      <c r="E14" s="65">
        <v>166.82776025835867</v>
      </c>
      <c r="F14" s="180">
        <v>167.85807131094174</v>
      </c>
      <c r="G14" s="179">
        <v>24.272853185595569</v>
      </c>
      <c r="H14" s="65"/>
      <c r="I14" s="180">
        <v>19.793569794339966</v>
      </c>
      <c r="J14" s="179">
        <v>3.8357340720221607</v>
      </c>
      <c r="K14" s="65"/>
      <c r="L14" s="180">
        <v>5.9902742646264864</v>
      </c>
      <c r="M14" s="179">
        <v>230.5360110803324</v>
      </c>
      <c r="N14" s="65"/>
      <c r="O14" s="180">
        <v>193.64191536990819</v>
      </c>
      <c r="P14" s="3"/>
      <c r="Q14" s="174"/>
      <c r="R14" s="64">
        <v>64.53953880840011</v>
      </c>
      <c r="S14" s="175">
        <v>73.025102043866383</v>
      </c>
      <c r="T14" s="174"/>
      <c r="U14" s="64"/>
      <c r="V14" s="175">
        <v>26.999217364954283</v>
      </c>
      <c r="W14" s="174"/>
      <c r="X14" s="64"/>
      <c r="Y14" s="175">
        <v>-23.066800065791629</v>
      </c>
      <c r="Z14" s="174"/>
      <c r="AA14" s="64"/>
      <c r="AB14" s="175">
        <v>60.851358547665505</v>
      </c>
      <c r="AC14" s="3"/>
      <c r="AD14" s="174" t="s">
        <v>146</v>
      </c>
      <c r="AE14" s="64"/>
      <c r="AF14" s="64"/>
      <c r="AG14" s="175"/>
    </row>
    <row r="15" spans="1:33" ht="20.100000000000001" customHeight="1" x14ac:dyDescent="0.25">
      <c r="A15" s="43"/>
      <c r="B15" s="187"/>
      <c r="C15" s="188" t="s">
        <v>153</v>
      </c>
      <c r="D15" s="269">
        <v>211.35947338294218</v>
      </c>
      <c r="E15" s="66">
        <v>163.33968844485344</v>
      </c>
      <c r="F15" s="272">
        <v>158.9675095096043</v>
      </c>
      <c r="G15" s="269">
        <v>25.172867773325702</v>
      </c>
      <c r="H15" s="66"/>
      <c r="I15" s="272">
        <v>19.91767064331648</v>
      </c>
      <c r="J15" s="269">
        <v>3.3380080137378365</v>
      </c>
      <c r="K15" s="66"/>
      <c r="L15" s="272">
        <v>5.6334982476119579</v>
      </c>
      <c r="M15" s="269">
        <v>239.87034917000571</v>
      </c>
      <c r="N15" s="66"/>
      <c r="O15" s="272">
        <v>184.51867840053274</v>
      </c>
      <c r="P15" s="3"/>
      <c r="Q15" s="256"/>
      <c r="R15" s="63">
        <v>40.791464613075362</v>
      </c>
      <c r="S15" s="299">
        <v>50.463803820905156</v>
      </c>
      <c r="T15" s="256"/>
      <c r="U15" s="63"/>
      <c r="V15" s="299">
        <v>11.374223504434614</v>
      </c>
      <c r="W15" s="256"/>
      <c r="X15" s="63"/>
      <c r="Y15" s="299">
        <v>-4.1527634228631856</v>
      </c>
      <c r="Z15" s="256"/>
      <c r="AA15" s="63"/>
      <c r="AB15" s="299">
        <v>42.581477332414345</v>
      </c>
      <c r="AC15" s="3"/>
      <c r="AD15" s="256" t="s">
        <v>152</v>
      </c>
      <c r="AE15" s="63"/>
      <c r="AF15" s="63"/>
      <c r="AG15" s="257"/>
    </row>
    <row r="16" spans="1:33" ht="20.100000000000001" customHeight="1" x14ac:dyDescent="0.25">
      <c r="A16" s="43"/>
      <c r="B16" s="185"/>
      <c r="C16" s="186" t="s">
        <v>154</v>
      </c>
      <c r="D16" s="179">
        <v>219.06970665117629</v>
      </c>
      <c r="E16" s="65">
        <v>163.90523122380264</v>
      </c>
      <c r="F16" s="180">
        <v>163.09350331735192</v>
      </c>
      <c r="G16" s="179">
        <v>25.115596863200697</v>
      </c>
      <c r="H16" s="65"/>
      <c r="I16" s="180">
        <v>20.995391945913997</v>
      </c>
      <c r="J16" s="179">
        <v>2.8632006970665116</v>
      </c>
      <c r="K16" s="65"/>
      <c r="L16" s="180">
        <v>5.5954661543071245</v>
      </c>
      <c r="M16" s="179">
        <v>247.04850421144351</v>
      </c>
      <c r="N16" s="65"/>
      <c r="O16" s="180">
        <v>189.68436141757306</v>
      </c>
      <c r="P16" s="3"/>
      <c r="Q16" s="174"/>
      <c r="R16" s="64">
        <v>28.146964899307758</v>
      </c>
      <c r="S16" s="175">
        <v>38.554917037646149</v>
      </c>
      <c r="T16" s="174"/>
      <c r="U16" s="64"/>
      <c r="V16" s="175">
        <v>23.064042890865181</v>
      </c>
      <c r="W16" s="174"/>
      <c r="X16" s="64"/>
      <c r="Y16" s="175">
        <v>-9.3271346594258873</v>
      </c>
      <c r="Z16" s="174"/>
      <c r="AA16" s="64"/>
      <c r="AB16" s="175">
        <v>34.583316580920815</v>
      </c>
      <c r="AC16" s="3"/>
      <c r="AD16" s="174" t="s">
        <v>152</v>
      </c>
      <c r="AE16" s="64"/>
      <c r="AF16" s="64"/>
      <c r="AG16" s="175"/>
    </row>
    <row r="17" spans="1:34" ht="20.100000000000001" customHeight="1" x14ac:dyDescent="0.25">
      <c r="A17" s="43"/>
      <c r="B17" s="187"/>
      <c r="C17" s="188" t="s">
        <v>155</v>
      </c>
      <c r="D17" s="269">
        <v>199.57423767455114</v>
      </c>
      <c r="E17" s="66">
        <v>159.82830332020259</v>
      </c>
      <c r="F17" s="272">
        <v>161.12522464296885</v>
      </c>
      <c r="G17" s="269">
        <v>29.405243659162153</v>
      </c>
      <c r="H17" s="66"/>
      <c r="I17" s="272">
        <v>21.181761828399576</v>
      </c>
      <c r="J17" s="269">
        <v>2.6563123396979198</v>
      </c>
      <c r="K17" s="66"/>
      <c r="L17" s="272">
        <v>7.0571614330139258</v>
      </c>
      <c r="M17" s="269">
        <v>231.63579367341123</v>
      </c>
      <c r="N17" s="66"/>
      <c r="O17" s="272">
        <v>189.36414790438232</v>
      </c>
      <c r="P17" s="3"/>
      <c r="Q17" s="256"/>
      <c r="R17" s="63">
        <v>24.290813332190023</v>
      </c>
      <c r="S17" s="299">
        <v>38.14336816058772</v>
      </c>
      <c r="T17" s="256"/>
      <c r="U17" s="63"/>
      <c r="V17" s="299">
        <v>12.690852598274185</v>
      </c>
      <c r="W17" s="256"/>
      <c r="X17" s="63"/>
      <c r="Y17" s="299">
        <v>1.9188853708149101</v>
      </c>
      <c r="Z17" s="256"/>
      <c r="AA17" s="63"/>
      <c r="AB17" s="299">
        <v>33.020727019508165</v>
      </c>
      <c r="AC17" s="3"/>
      <c r="AD17" s="256" t="s">
        <v>152</v>
      </c>
      <c r="AE17" s="63"/>
      <c r="AF17" s="63"/>
      <c r="AG17" s="257"/>
    </row>
    <row r="18" spans="1:34" ht="20.100000000000001" customHeight="1" x14ac:dyDescent="0.25">
      <c r="A18" s="43"/>
      <c r="B18" s="185"/>
      <c r="C18" s="186" t="s">
        <v>156</v>
      </c>
      <c r="D18" s="179">
        <v>171.32376915552658</v>
      </c>
      <c r="E18" s="65">
        <v>143.25319725746709</v>
      </c>
      <c r="F18" s="180">
        <v>138.22746319678006</v>
      </c>
      <c r="G18" s="179">
        <v>26.305184219106618</v>
      </c>
      <c r="H18" s="65"/>
      <c r="I18" s="180">
        <v>18.519181592975244</v>
      </c>
      <c r="J18" s="179">
        <v>7.240299967394848</v>
      </c>
      <c r="K18" s="65"/>
      <c r="L18" s="180">
        <v>7.204249692735532</v>
      </c>
      <c r="M18" s="179">
        <v>204.86925334202803</v>
      </c>
      <c r="N18" s="65"/>
      <c r="O18" s="180">
        <v>163.95089448249084</v>
      </c>
      <c r="P18" s="3"/>
      <c r="Q18" s="174"/>
      <c r="R18" s="64">
        <v>9.6806782619612708</v>
      </c>
      <c r="S18" s="175">
        <v>16.115094579450528</v>
      </c>
      <c r="T18" s="174"/>
      <c r="U18" s="64"/>
      <c r="V18" s="175">
        <v>7.0441519483448634</v>
      </c>
      <c r="W18" s="174"/>
      <c r="X18" s="64"/>
      <c r="Y18" s="175">
        <v>8.7368606343167805</v>
      </c>
      <c r="Z18" s="174"/>
      <c r="AA18" s="64"/>
      <c r="AB18" s="175">
        <v>14.675516242545019</v>
      </c>
      <c r="AC18" s="3"/>
      <c r="AD18" s="174" t="s">
        <v>146</v>
      </c>
      <c r="AE18" s="64"/>
      <c r="AF18" s="64"/>
      <c r="AG18" s="175"/>
    </row>
    <row r="19" spans="1:34" ht="20.100000000000001" customHeight="1" x14ac:dyDescent="0.25">
      <c r="A19" s="43"/>
      <c r="B19" s="187"/>
      <c r="C19" s="188" t="s">
        <v>157</v>
      </c>
      <c r="D19" s="269">
        <v>170.50032552083334</v>
      </c>
      <c r="E19" s="66">
        <v>131.32774627864191</v>
      </c>
      <c r="F19" s="272">
        <v>134.7070767060745</v>
      </c>
      <c r="G19" s="269">
        <v>23.114583333333332</v>
      </c>
      <c r="H19" s="66"/>
      <c r="I19" s="272">
        <v>18.348312402323202</v>
      </c>
      <c r="J19" s="269">
        <v>0.775390625</v>
      </c>
      <c r="K19" s="66"/>
      <c r="L19" s="272">
        <v>7.0118891127578111</v>
      </c>
      <c r="M19" s="269">
        <v>194.39029947916666</v>
      </c>
      <c r="N19" s="66"/>
      <c r="O19" s="272">
        <v>160.0672782211555</v>
      </c>
      <c r="P19" s="3"/>
      <c r="Q19" s="256"/>
      <c r="R19" s="63">
        <v>1.1130460370776518</v>
      </c>
      <c r="S19" s="299">
        <v>14.222384151096772</v>
      </c>
      <c r="T19" s="256"/>
      <c r="U19" s="63"/>
      <c r="V19" s="299">
        <v>0.86057269914266077</v>
      </c>
      <c r="W19" s="256"/>
      <c r="X19" s="63"/>
      <c r="Y19" s="299">
        <v>5.4427783058211583</v>
      </c>
      <c r="Z19" s="256"/>
      <c r="AA19" s="63"/>
      <c r="AB19" s="299">
        <v>12.110969783020716</v>
      </c>
      <c r="AC19" s="3"/>
      <c r="AD19" s="256" t="s">
        <v>152</v>
      </c>
      <c r="AE19" s="63"/>
      <c r="AF19" s="63"/>
      <c r="AG19" s="257"/>
    </row>
    <row r="20" spans="1:34" ht="20.100000000000001" customHeight="1" x14ac:dyDescent="0.25">
      <c r="A20" s="43"/>
      <c r="B20" s="185"/>
      <c r="C20" s="186" t="s">
        <v>158</v>
      </c>
      <c r="D20" s="179">
        <v>206.27929277794425</v>
      </c>
      <c r="E20" s="65">
        <v>159.6603787018102</v>
      </c>
      <c r="F20" s="180">
        <v>162.59565952845983</v>
      </c>
      <c r="G20" s="179">
        <v>27.29457596643692</v>
      </c>
      <c r="H20" s="65"/>
      <c r="I20" s="180">
        <v>20.64241184735306</v>
      </c>
      <c r="J20" s="179">
        <v>3.4399160922984717</v>
      </c>
      <c r="K20" s="65"/>
      <c r="L20" s="180">
        <v>24.040564534675635</v>
      </c>
      <c r="M20" s="179">
        <v>237.01378483667966</v>
      </c>
      <c r="N20" s="65"/>
      <c r="O20" s="180">
        <v>207.2786359104885</v>
      </c>
      <c r="P20" s="3"/>
      <c r="Q20" s="174"/>
      <c r="R20" s="64">
        <v>10.752692050830134</v>
      </c>
      <c r="S20" s="175">
        <v>25.127131938585258</v>
      </c>
      <c r="T20" s="174"/>
      <c r="U20" s="64"/>
      <c r="V20" s="175">
        <v>6.8384013850273995</v>
      </c>
      <c r="W20" s="174"/>
      <c r="X20" s="64"/>
      <c r="Y20" s="175">
        <v>280.94292203380201</v>
      </c>
      <c r="Z20" s="174"/>
      <c r="AA20" s="64"/>
      <c r="AB20" s="175">
        <v>33.232762127933938</v>
      </c>
      <c r="AC20" s="3"/>
      <c r="AD20" s="174" t="s">
        <v>152</v>
      </c>
      <c r="AE20" s="64"/>
      <c r="AF20" s="64"/>
      <c r="AG20" s="175"/>
    </row>
    <row r="21" spans="1:34" ht="20.100000000000001" customHeight="1" x14ac:dyDescent="0.25">
      <c r="A21" s="43"/>
      <c r="B21" s="187"/>
      <c r="C21" s="188" t="s">
        <v>141</v>
      </c>
      <c r="D21" s="269">
        <v>252.29332206255282</v>
      </c>
      <c r="E21" s="66">
        <v>190.99288574187318</v>
      </c>
      <c r="F21" s="272">
        <v>197.70755191437249</v>
      </c>
      <c r="G21" s="269">
        <v>27.707805015497325</v>
      </c>
      <c r="H21" s="66"/>
      <c r="I21" s="272">
        <v>18.25070400450236</v>
      </c>
      <c r="J21" s="269">
        <v>9.9847844463229087</v>
      </c>
      <c r="K21" s="66"/>
      <c r="L21" s="272">
        <v>5.3652993855393492</v>
      </c>
      <c r="M21" s="269">
        <v>289.98591152437308</v>
      </c>
      <c r="N21" s="66"/>
      <c r="O21" s="272">
        <v>221.32355530441419</v>
      </c>
      <c r="P21" s="3"/>
      <c r="Q21" s="256"/>
      <c r="R21" s="63">
        <v>14.820845327812764</v>
      </c>
      <c r="S21" s="299">
        <v>23.641192057209974</v>
      </c>
      <c r="T21" s="256"/>
      <c r="U21" s="63"/>
      <c r="V21" s="299">
        <v>8.6055970344600201</v>
      </c>
      <c r="W21" s="256"/>
      <c r="X21" s="63"/>
      <c r="Y21" s="299">
        <v>-18.907761543267569</v>
      </c>
      <c r="Z21" s="256"/>
      <c r="AA21" s="63"/>
      <c r="AB21" s="299">
        <v>20.727336224924471</v>
      </c>
      <c r="AC21" s="3"/>
      <c r="AD21" s="256" t="s">
        <v>152</v>
      </c>
      <c r="AE21" s="63"/>
      <c r="AF21" s="63"/>
      <c r="AG21" s="257"/>
    </row>
    <row r="22" spans="1:34" ht="20.100000000000001" customHeight="1" x14ac:dyDescent="0.25">
      <c r="A22" s="43"/>
      <c r="B22" s="185"/>
      <c r="C22" s="186" t="s">
        <v>142</v>
      </c>
      <c r="D22" s="179">
        <v>198.3713004484305</v>
      </c>
      <c r="E22" s="65">
        <v>150.57645297215953</v>
      </c>
      <c r="F22" s="180">
        <v>157.2094000245317</v>
      </c>
      <c r="G22" s="179">
        <v>23.161136023916292</v>
      </c>
      <c r="H22" s="65"/>
      <c r="I22" s="180">
        <v>18.93688072413925</v>
      </c>
      <c r="J22" s="179">
        <v>2.3730941704035873</v>
      </c>
      <c r="K22" s="65"/>
      <c r="L22" s="180">
        <v>6.4998411112633949</v>
      </c>
      <c r="M22" s="179">
        <v>223.90553064275036</v>
      </c>
      <c r="N22" s="65"/>
      <c r="O22" s="180">
        <v>182.64612185993434</v>
      </c>
      <c r="P22" s="3"/>
      <c r="Q22" s="174">
        <v>37.73117316965309</v>
      </c>
      <c r="R22" s="64">
        <v>9.1596997292803479</v>
      </c>
      <c r="S22" s="175">
        <v>21.678986703582151</v>
      </c>
      <c r="T22" s="174"/>
      <c r="U22" s="64"/>
      <c r="V22" s="175">
        <v>-5.162508968186394</v>
      </c>
      <c r="W22" s="174"/>
      <c r="X22" s="64"/>
      <c r="Y22" s="175">
        <v>-4.3763230254534644</v>
      </c>
      <c r="Z22" s="174"/>
      <c r="AA22" s="64"/>
      <c r="AB22" s="175">
        <v>17.107007269782745</v>
      </c>
      <c r="AC22" s="3"/>
      <c r="AD22" s="174" t="s">
        <v>152</v>
      </c>
      <c r="AE22" s="64"/>
      <c r="AF22" s="64"/>
      <c r="AG22" s="175"/>
    </row>
    <row r="23" spans="1:34" ht="20.100000000000001" customHeight="1" x14ac:dyDescent="0.25">
      <c r="A23" s="43"/>
      <c r="B23" s="187"/>
      <c r="C23" s="188" t="s">
        <v>145</v>
      </c>
      <c r="D23" s="269">
        <v>172.11698841698842</v>
      </c>
      <c r="E23" s="66">
        <v>133.35183522531821</v>
      </c>
      <c r="F23" s="272">
        <v>128.06221199410251</v>
      </c>
      <c r="G23" s="269">
        <v>24.934749034749036</v>
      </c>
      <c r="H23" s="66"/>
      <c r="I23" s="272">
        <v>21.175279074566369</v>
      </c>
      <c r="J23" s="269">
        <v>4.608880308880309</v>
      </c>
      <c r="K23" s="66"/>
      <c r="L23" s="272">
        <v>6.3827996853578197</v>
      </c>
      <c r="M23" s="269">
        <v>201.66061776061775</v>
      </c>
      <c r="N23" s="66"/>
      <c r="O23" s="272">
        <v>155.62029075402671</v>
      </c>
      <c r="P23" s="3"/>
      <c r="Q23" s="256">
        <v>18.450052762798705</v>
      </c>
      <c r="R23" s="63">
        <v>7.0041990060152886</v>
      </c>
      <c r="S23" s="299">
        <v>8.8643039937161614</v>
      </c>
      <c r="T23" s="256"/>
      <c r="U23" s="63"/>
      <c r="V23" s="299">
        <v>-8.1295037236172405</v>
      </c>
      <c r="W23" s="256"/>
      <c r="X23" s="63"/>
      <c r="Y23" s="299">
        <v>-24.440426465917731</v>
      </c>
      <c r="Z23" s="256"/>
      <c r="AA23" s="63"/>
      <c r="AB23" s="299">
        <v>4.3513050331945662</v>
      </c>
      <c r="AC23" s="3"/>
      <c r="AD23" s="256" t="s">
        <v>152</v>
      </c>
      <c r="AE23" s="63"/>
      <c r="AF23" s="63"/>
      <c r="AG23" s="257"/>
    </row>
    <row r="24" spans="1:34" ht="20.100000000000001" customHeight="1" x14ac:dyDescent="0.25">
      <c r="A24" s="43"/>
      <c r="B24" s="185">
        <v>2023</v>
      </c>
      <c r="C24" s="186" t="s">
        <v>148</v>
      </c>
      <c r="D24" s="179">
        <v>197.1399564902103</v>
      </c>
      <c r="E24" s="65">
        <v>138.72068583273253</v>
      </c>
      <c r="F24" s="180">
        <v>143.08453916286985</v>
      </c>
      <c r="G24" s="179">
        <v>21.783538796229152</v>
      </c>
      <c r="H24" s="65"/>
      <c r="I24" s="180">
        <v>16.33523026116433</v>
      </c>
      <c r="J24" s="179">
        <v>3.5638143582306019</v>
      </c>
      <c r="K24" s="65"/>
      <c r="L24" s="180">
        <v>9.3043631992952971</v>
      </c>
      <c r="M24" s="179">
        <v>222.48730964467006</v>
      </c>
      <c r="N24" s="65"/>
      <c r="O24" s="180">
        <v>168.72413262332947</v>
      </c>
      <c r="P24" s="3"/>
      <c r="Q24" s="174">
        <v>31.58110367314141</v>
      </c>
      <c r="R24" s="64">
        <v>10.619872421608777</v>
      </c>
      <c r="S24" s="175">
        <v>18.757155650953884</v>
      </c>
      <c r="T24" s="174"/>
      <c r="U24" s="64"/>
      <c r="V24" s="175">
        <v>-27.144974196151647</v>
      </c>
      <c r="W24" s="174"/>
      <c r="X24" s="64"/>
      <c r="Y24" s="175">
        <v>32.16150553430348</v>
      </c>
      <c r="Z24" s="174"/>
      <c r="AA24" s="64"/>
      <c r="AB24" s="175">
        <v>12.522749195697157</v>
      </c>
      <c r="AC24" s="3"/>
      <c r="AD24" s="174" t="s">
        <v>152</v>
      </c>
      <c r="AE24" s="64"/>
      <c r="AF24" s="64"/>
      <c r="AG24" s="175"/>
    </row>
    <row r="25" spans="1:34" ht="20.100000000000001" customHeight="1" x14ac:dyDescent="0.2">
      <c r="A25" s="44"/>
      <c r="B25" s="187"/>
      <c r="C25" s="188" t="s">
        <v>150</v>
      </c>
      <c r="D25" s="269">
        <v>203.61353711790392</v>
      </c>
      <c r="E25" s="66">
        <v>151.99206303221843</v>
      </c>
      <c r="F25" s="272">
        <v>155.92644585157069</v>
      </c>
      <c r="G25" s="269">
        <v>19.580162195882721</v>
      </c>
      <c r="H25" s="66"/>
      <c r="I25" s="272">
        <v>24.222172355512409</v>
      </c>
      <c r="J25" s="269">
        <v>3.0892077354959451</v>
      </c>
      <c r="K25" s="66"/>
      <c r="L25" s="272">
        <v>8.4715686264062615</v>
      </c>
      <c r="M25" s="269">
        <v>226.28290704928258</v>
      </c>
      <c r="N25" s="66"/>
      <c r="O25" s="272">
        <v>188.62018683348936</v>
      </c>
      <c r="P25" s="3"/>
      <c r="Q25" s="256">
        <v>27.258128882504181</v>
      </c>
      <c r="R25" s="63">
        <v>11.842458032633932</v>
      </c>
      <c r="S25" s="299">
        <v>17.542453881937128</v>
      </c>
      <c r="T25" s="256"/>
      <c r="U25" s="63"/>
      <c r="V25" s="299">
        <v>23.581041991161225</v>
      </c>
      <c r="W25" s="256"/>
      <c r="X25" s="63"/>
      <c r="Y25" s="299">
        <v>23.430440812986109</v>
      </c>
      <c r="Z25" s="256"/>
      <c r="AA25" s="63"/>
      <c r="AB25" s="299">
        <v>18.540257137120662</v>
      </c>
      <c r="AC25" s="3"/>
      <c r="AD25" s="256" t="s">
        <v>152</v>
      </c>
      <c r="AE25" s="63"/>
      <c r="AF25" s="63"/>
      <c r="AG25" s="257"/>
    </row>
    <row r="26" spans="1:34" ht="20.100000000000001" customHeight="1" x14ac:dyDescent="0.2">
      <c r="A26" s="44"/>
      <c r="B26" s="189"/>
      <c r="C26" s="190" t="s">
        <v>151</v>
      </c>
      <c r="D26" s="273">
        <v>227.75391806433873</v>
      </c>
      <c r="E26" s="274">
        <v>179.83589888026378</v>
      </c>
      <c r="F26" s="275">
        <v>192.81800355323588</v>
      </c>
      <c r="G26" s="273">
        <v>22.695903216937037</v>
      </c>
      <c r="H26" s="274"/>
      <c r="I26" s="275">
        <v>20.834004196387664</v>
      </c>
      <c r="J26" s="273">
        <v>2.7877371459994502</v>
      </c>
      <c r="K26" s="274"/>
      <c r="L26" s="275">
        <v>7.3814381041604715</v>
      </c>
      <c r="M26" s="273">
        <v>253.23755842727522</v>
      </c>
      <c r="N26" s="274"/>
      <c r="O26" s="275">
        <v>221.033445853784</v>
      </c>
      <c r="P26" s="126"/>
      <c r="Q26" s="176">
        <v>12.511394831473746</v>
      </c>
      <c r="R26" s="177">
        <v>7.7973465577404184</v>
      </c>
      <c r="S26" s="178">
        <v>14.869664620479339</v>
      </c>
      <c r="T26" s="176">
        <v>-6.4967639222507962</v>
      </c>
      <c r="U26" s="177"/>
      <c r="V26" s="178">
        <v>5.256426268228183</v>
      </c>
      <c r="W26" s="176">
        <v>-27.321939068995757</v>
      </c>
      <c r="X26" s="177"/>
      <c r="Y26" s="178">
        <v>23.223708600149813</v>
      </c>
      <c r="Z26" s="176">
        <v>9.8472890376626907</v>
      </c>
      <c r="AA26" s="177"/>
      <c r="AB26" s="178">
        <v>14.145455249995836</v>
      </c>
      <c r="AC26" s="126"/>
      <c r="AD26" s="176" t="s">
        <v>152</v>
      </c>
      <c r="AE26" s="177"/>
      <c r="AF26" s="177"/>
      <c r="AG26" s="178"/>
    </row>
    <row r="27" spans="1:34" ht="21" customHeight="1" x14ac:dyDescent="0.2">
      <c r="A27" s="76"/>
      <c r="B27" s="78"/>
      <c r="C27" s="78"/>
      <c r="D27" s="77"/>
      <c r="E27" s="77"/>
      <c r="F27" s="77"/>
      <c r="G27" s="77"/>
      <c r="H27" s="77"/>
      <c r="I27" s="77"/>
      <c r="J27" s="77"/>
      <c r="K27" s="77"/>
      <c r="L27" s="77"/>
      <c r="M27" s="77"/>
      <c r="N27" s="77"/>
      <c r="O27" s="77"/>
      <c r="P27" s="79"/>
      <c r="Q27" s="77"/>
      <c r="R27" s="77"/>
      <c r="S27" s="77"/>
      <c r="T27" s="77"/>
      <c r="U27" s="77"/>
      <c r="V27" s="77"/>
      <c r="W27" s="77"/>
      <c r="X27" s="77"/>
      <c r="Y27" s="77"/>
      <c r="Z27" s="77"/>
      <c r="AA27" s="77"/>
      <c r="AB27" s="77"/>
      <c r="AC27" s="79"/>
      <c r="AD27" s="77"/>
      <c r="AE27" s="77"/>
      <c r="AF27" s="77"/>
      <c r="AG27" s="77"/>
      <c r="AH27" s="1"/>
    </row>
    <row r="28" spans="1:34" ht="24.95" customHeight="1" x14ac:dyDescent="0.25">
      <c r="A28" s="76"/>
      <c r="B28" s="567" t="s">
        <v>58</v>
      </c>
      <c r="C28" s="567"/>
      <c r="D28" s="567"/>
      <c r="E28" s="567"/>
      <c r="F28" s="567"/>
      <c r="G28" s="567"/>
      <c r="H28" s="567"/>
      <c r="I28" s="567"/>
      <c r="J28" s="567"/>
      <c r="K28" s="567"/>
      <c r="L28" s="567"/>
      <c r="M28" s="567"/>
      <c r="N28" s="567"/>
      <c r="O28" s="545"/>
      <c r="P28" s="249"/>
      <c r="Q28" s="566"/>
      <c r="R28" s="566"/>
      <c r="S28" s="566"/>
      <c r="T28" s="566"/>
      <c r="U28" s="566"/>
      <c r="V28" s="566"/>
      <c r="W28" s="566"/>
      <c r="X28" s="566"/>
      <c r="Y28" s="566"/>
      <c r="Z28" s="566"/>
      <c r="AA28" s="566"/>
      <c r="AB28" s="542"/>
      <c r="AC28" s="249"/>
      <c r="AD28" s="566"/>
      <c r="AE28" s="566"/>
      <c r="AF28" s="566"/>
      <c r="AG28" s="542"/>
      <c r="AH28" s="1"/>
    </row>
    <row r="29" spans="1:34" ht="20.100000000000001" customHeight="1" x14ac:dyDescent="0.25">
      <c r="A29" s="43"/>
      <c r="B29" s="183">
        <v>2021</v>
      </c>
      <c r="C29" s="184"/>
      <c r="D29" s="277"/>
      <c r="E29" s="278">
        <v>96.359191514612078</v>
      </c>
      <c r="F29" s="268">
        <v>91.402724737831122</v>
      </c>
      <c r="G29" s="277"/>
      <c r="H29" s="278"/>
      <c r="I29" s="268">
        <v>18.020499071462385</v>
      </c>
      <c r="J29" s="277"/>
      <c r="K29" s="278"/>
      <c r="L29" s="268">
        <v>6.3203701250453932</v>
      </c>
      <c r="M29" s="277"/>
      <c r="N29" s="278"/>
      <c r="O29" s="268">
        <v>115.7435939343389</v>
      </c>
      <c r="P29" s="109"/>
      <c r="Q29" s="260"/>
      <c r="R29" s="261">
        <v>-27.15765055615876</v>
      </c>
      <c r="S29" s="255">
        <v>-35.821082157776267</v>
      </c>
      <c r="T29" s="260"/>
      <c r="U29" s="261"/>
      <c r="V29" s="255">
        <v>-20.912916914913374</v>
      </c>
      <c r="W29" s="260"/>
      <c r="X29" s="261"/>
      <c r="Y29" s="255">
        <v>-53.841413606269583</v>
      </c>
      <c r="Z29" s="260"/>
      <c r="AA29" s="261"/>
      <c r="AB29" s="255">
        <v>-35.301539626911286</v>
      </c>
      <c r="AC29" s="3"/>
      <c r="AD29" s="260"/>
      <c r="AE29" s="261"/>
      <c r="AF29" s="261"/>
      <c r="AG29" s="262"/>
    </row>
    <row r="30" spans="1:34" ht="20.100000000000001" customHeight="1" x14ac:dyDescent="0.25">
      <c r="A30" s="43"/>
      <c r="B30" s="185">
        <v>2022</v>
      </c>
      <c r="C30" s="186"/>
      <c r="D30" s="179">
        <v>178.22197190564538</v>
      </c>
      <c r="E30" s="65">
        <v>146.46737258565267</v>
      </c>
      <c r="F30" s="180">
        <v>144.53008645250026</v>
      </c>
      <c r="G30" s="179"/>
      <c r="H30" s="65"/>
      <c r="I30" s="180">
        <v>20.419037915118682</v>
      </c>
      <c r="J30" s="179"/>
      <c r="K30" s="65"/>
      <c r="L30" s="180">
        <v>6.5362402428959951</v>
      </c>
      <c r="M30" s="179"/>
      <c r="N30" s="65"/>
      <c r="O30" s="180">
        <v>171.48536461051492</v>
      </c>
      <c r="P30" s="109"/>
      <c r="Q30" s="174"/>
      <c r="R30" s="64">
        <v>52.001454436716038</v>
      </c>
      <c r="S30" s="175">
        <v>58.124483561187745</v>
      </c>
      <c r="T30" s="174"/>
      <c r="U30" s="64"/>
      <c r="V30" s="175">
        <v>13.310057807511273</v>
      </c>
      <c r="W30" s="174"/>
      <c r="X30" s="64"/>
      <c r="Y30" s="175">
        <v>3.4154663987497931</v>
      </c>
      <c r="Z30" s="174"/>
      <c r="AA30" s="64"/>
      <c r="AB30" s="175">
        <v>48.15970265089215</v>
      </c>
      <c r="AC30" s="3"/>
      <c r="AD30" s="174" t="s">
        <v>146</v>
      </c>
      <c r="AE30" s="64"/>
      <c r="AF30" s="64"/>
      <c r="AG30" s="175"/>
    </row>
    <row r="31" spans="1:34" ht="20.100000000000001" customHeight="1" x14ac:dyDescent="0.25">
      <c r="A31" s="43"/>
      <c r="B31" s="258">
        <v>2023</v>
      </c>
      <c r="C31" s="259"/>
      <c r="D31" s="280">
        <v>210.89865638995937</v>
      </c>
      <c r="E31" s="281">
        <v>158.9584683079581</v>
      </c>
      <c r="F31" s="300">
        <v>166.50802591703865</v>
      </c>
      <c r="G31" s="280">
        <v>21.393396521195708</v>
      </c>
      <c r="H31" s="281"/>
      <c r="I31" s="300">
        <v>20.634231381604078</v>
      </c>
      <c r="J31" s="280">
        <v>3.1113425684824496</v>
      </c>
      <c r="K31" s="281"/>
      <c r="L31" s="300">
        <v>8.2896939982980378</v>
      </c>
      <c r="M31" s="280">
        <v>235.40339547963754</v>
      </c>
      <c r="N31" s="281"/>
      <c r="O31" s="300">
        <v>195.43195129694075</v>
      </c>
      <c r="P31" s="297"/>
      <c r="Q31" s="263">
        <v>18.3348237790049</v>
      </c>
      <c r="R31" s="264">
        <v>8.5282445514951792</v>
      </c>
      <c r="S31" s="301">
        <v>15.206480535636929</v>
      </c>
      <c r="T31" s="263"/>
      <c r="U31" s="264"/>
      <c r="V31" s="301">
        <v>1.0538864142317883</v>
      </c>
      <c r="W31" s="263"/>
      <c r="X31" s="264"/>
      <c r="Y31" s="301">
        <v>26.82664177319262</v>
      </c>
      <c r="Z31" s="263"/>
      <c r="AA31" s="264"/>
      <c r="AB31" s="301">
        <v>13.964215978915387</v>
      </c>
      <c r="AC31" s="126"/>
      <c r="AD31" s="263" t="s">
        <v>152</v>
      </c>
      <c r="AE31" s="264"/>
      <c r="AF31" s="264"/>
      <c r="AG31" s="265"/>
    </row>
    <row r="32" spans="1:34" ht="21" customHeight="1" x14ac:dyDescent="0.2"/>
    <row r="33" spans="1:34" ht="24.95" customHeight="1" x14ac:dyDescent="0.25">
      <c r="A33" s="76"/>
      <c r="B33" s="565" t="s">
        <v>44</v>
      </c>
      <c r="C33" s="565"/>
      <c r="D33" s="565"/>
      <c r="E33" s="565"/>
      <c r="F33" s="565"/>
      <c r="G33" s="565"/>
      <c r="H33" s="565"/>
      <c r="I33" s="565"/>
      <c r="J33" s="565"/>
      <c r="K33" s="565"/>
      <c r="L33" s="565"/>
      <c r="M33" s="565"/>
      <c r="N33" s="565"/>
      <c r="O33" s="544"/>
      <c r="P33" s="249"/>
      <c r="Q33" s="566"/>
      <c r="R33" s="566"/>
      <c r="S33" s="566"/>
      <c r="T33" s="566"/>
      <c r="U33" s="566"/>
      <c r="V33" s="566"/>
      <c r="W33" s="566"/>
      <c r="X33" s="566"/>
      <c r="Y33" s="566"/>
      <c r="Z33" s="566"/>
      <c r="AA33" s="566"/>
      <c r="AB33" s="542"/>
      <c r="AC33" s="249"/>
      <c r="AD33" s="566"/>
      <c r="AE33" s="566"/>
      <c r="AF33" s="566"/>
      <c r="AG33" s="542"/>
      <c r="AH33" s="1"/>
    </row>
    <row r="34" spans="1:34" ht="20.100000000000001" customHeight="1" x14ac:dyDescent="0.25">
      <c r="A34" s="43"/>
      <c r="B34" s="183">
        <v>2021</v>
      </c>
      <c r="C34" s="184"/>
      <c r="D34" s="277"/>
      <c r="E34" s="278">
        <v>96.359191514612078</v>
      </c>
      <c r="F34" s="268">
        <v>91.402724737831122</v>
      </c>
      <c r="G34" s="277"/>
      <c r="H34" s="278"/>
      <c r="I34" s="268">
        <v>18.020499071462385</v>
      </c>
      <c r="J34" s="277"/>
      <c r="K34" s="278"/>
      <c r="L34" s="268">
        <v>6.3203701250453932</v>
      </c>
      <c r="M34" s="277"/>
      <c r="N34" s="278"/>
      <c r="O34" s="268">
        <v>115.7435939343389</v>
      </c>
      <c r="P34" s="3"/>
      <c r="Q34" s="260"/>
      <c r="R34" s="261">
        <v>-27.15765055615876</v>
      </c>
      <c r="S34" s="255">
        <v>-35.821082157776267</v>
      </c>
      <c r="T34" s="260"/>
      <c r="U34" s="261"/>
      <c r="V34" s="255">
        <v>-20.912916914913374</v>
      </c>
      <c r="W34" s="260"/>
      <c r="X34" s="261"/>
      <c r="Y34" s="255">
        <v>-53.841413606269583</v>
      </c>
      <c r="Z34" s="260"/>
      <c r="AA34" s="261"/>
      <c r="AB34" s="255">
        <v>-35.301539626911286</v>
      </c>
      <c r="AC34" s="3"/>
      <c r="AD34" s="260"/>
      <c r="AE34" s="261"/>
      <c r="AF34" s="261"/>
      <c r="AG34" s="262"/>
    </row>
    <row r="35" spans="1:34" ht="20.100000000000001" customHeight="1" x14ac:dyDescent="0.25">
      <c r="A35" s="43"/>
      <c r="B35" s="185">
        <v>2022</v>
      </c>
      <c r="C35" s="186"/>
      <c r="D35" s="179">
        <v>178.22197190564538</v>
      </c>
      <c r="E35" s="65">
        <v>146.46737258565267</v>
      </c>
      <c r="F35" s="180">
        <v>144.53008645250026</v>
      </c>
      <c r="G35" s="179"/>
      <c r="H35" s="65"/>
      <c r="I35" s="180">
        <v>20.419037915118682</v>
      </c>
      <c r="J35" s="179"/>
      <c r="K35" s="65"/>
      <c r="L35" s="180">
        <v>6.5362402428959951</v>
      </c>
      <c r="M35" s="179"/>
      <c r="N35" s="65"/>
      <c r="O35" s="180">
        <v>171.48536461051492</v>
      </c>
      <c r="P35" s="3"/>
      <c r="Q35" s="174"/>
      <c r="R35" s="64">
        <v>52.001454436716038</v>
      </c>
      <c r="S35" s="175">
        <v>58.124483561187745</v>
      </c>
      <c r="T35" s="174"/>
      <c r="U35" s="64"/>
      <c r="V35" s="175">
        <v>13.310057807511273</v>
      </c>
      <c r="W35" s="174"/>
      <c r="X35" s="64"/>
      <c r="Y35" s="175">
        <v>3.4154663987497931</v>
      </c>
      <c r="Z35" s="174"/>
      <c r="AA35" s="64"/>
      <c r="AB35" s="175">
        <v>48.15970265089215</v>
      </c>
      <c r="AC35" s="3"/>
      <c r="AD35" s="174" t="s">
        <v>146</v>
      </c>
      <c r="AE35" s="64"/>
      <c r="AF35" s="64"/>
      <c r="AG35" s="175"/>
    </row>
    <row r="36" spans="1:34" ht="20.100000000000001" customHeight="1" x14ac:dyDescent="0.25">
      <c r="A36" s="43"/>
      <c r="B36" s="258">
        <v>2023</v>
      </c>
      <c r="C36" s="259"/>
      <c r="D36" s="280">
        <v>210.89865638995937</v>
      </c>
      <c r="E36" s="281">
        <v>158.9584683079581</v>
      </c>
      <c r="F36" s="300">
        <v>166.50802591703865</v>
      </c>
      <c r="G36" s="280">
        <v>21.393396521195708</v>
      </c>
      <c r="H36" s="281"/>
      <c r="I36" s="300">
        <v>20.634231381604078</v>
      </c>
      <c r="J36" s="280">
        <v>3.1113425684824496</v>
      </c>
      <c r="K36" s="281"/>
      <c r="L36" s="300">
        <v>8.2896939982980378</v>
      </c>
      <c r="M36" s="280">
        <v>235.40339547963754</v>
      </c>
      <c r="N36" s="281"/>
      <c r="O36" s="300">
        <v>195.43195129694075</v>
      </c>
      <c r="P36" s="126"/>
      <c r="Q36" s="263">
        <v>18.3348237790049</v>
      </c>
      <c r="R36" s="264">
        <v>8.5282445514951792</v>
      </c>
      <c r="S36" s="301">
        <v>15.206480535636929</v>
      </c>
      <c r="T36" s="263"/>
      <c r="U36" s="264"/>
      <c r="V36" s="301">
        <v>1.0538864142317883</v>
      </c>
      <c r="W36" s="263"/>
      <c r="X36" s="264"/>
      <c r="Y36" s="301">
        <v>26.82664177319262</v>
      </c>
      <c r="Z36" s="263"/>
      <c r="AA36" s="264"/>
      <c r="AB36" s="301">
        <v>13.964215978915387</v>
      </c>
      <c r="AC36" s="126"/>
      <c r="AD36" s="263" t="s">
        <v>152</v>
      </c>
      <c r="AE36" s="264"/>
      <c r="AF36" s="264"/>
      <c r="AG36" s="265"/>
    </row>
    <row r="37" spans="1:34" ht="21" customHeight="1" x14ac:dyDescent="0.2"/>
    <row r="38" spans="1:34" ht="24.95" customHeight="1" x14ac:dyDescent="0.25">
      <c r="A38" s="76"/>
      <c r="B38" s="565" t="s">
        <v>45</v>
      </c>
      <c r="C38" s="565"/>
      <c r="D38" s="565"/>
      <c r="E38" s="565"/>
      <c r="F38" s="565"/>
      <c r="G38" s="565"/>
      <c r="H38" s="565"/>
      <c r="I38" s="565"/>
      <c r="J38" s="565"/>
      <c r="K38" s="565"/>
      <c r="L38" s="565"/>
      <c r="M38" s="565"/>
      <c r="N38" s="565"/>
      <c r="O38" s="544"/>
      <c r="P38" s="249"/>
      <c r="Q38" s="566"/>
      <c r="R38" s="566"/>
      <c r="S38" s="566"/>
      <c r="T38" s="566"/>
      <c r="U38" s="566"/>
      <c r="V38" s="566"/>
      <c r="W38" s="566"/>
      <c r="X38" s="566"/>
      <c r="Y38" s="566"/>
      <c r="Z38" s="566"/>
      <c r="AA38" s="566"/>
      <c r="AB38" s="542"/>
      <c r="AC38" s="249"/>
      <c r="AD38" s="566"/>
      <c r="AE38" s="566"/>
      <c r="AF38" s="566"/>
      <c r="AG38" s="542"/>
      <c r="AH38" s="1"/>
    </row>
    <row r="39" spans="1:34" ht="20.100000000000001" customHeight="1" x14ac:dyDescent="0.25">
      <c r="A39" s="43"/>
      <c r="B39" s="183">
        <v>2021</v>
      </c>
      <c r="C39" s="184"/>
      <c r="D39" s="277"/>
      <c r="E39" s="278">
        <v>92.219854801219554</v>
      </c>
      <c r="F39" s="268">
        <v>90.312199021436271</v>
      </c>
      <c r="G39" s="277"/>
      <c r="H39" s="278"/>
      <c r="I39" s="268">
        <v>25.071993609461753</v>
      </c>
      <c r="J39" s="277"/>
      <c r="K39" s="278"/>
      <c r="L39" s="268">
        <v>6.4972475133305228</v>
      </c>
      <c r="M39" s="277"/>
      <c r="N39" s="278"/>
      <c r="O39" s="268">
        <v>121.88144014422855</v>
      </c>
      <c r="P39" s="3"/>
      <c r="Q39" s="260"/>
      <c r="R39" s="261">
        <v>-32.13555245800876</v>
      </c>
      <c r="S39" s="255">
        <v>-37.28565241516452</v>
      </c>
      <c r="T39" s="260"/>
      <c r="U39" s="261"/>
      <c r="V39" s="255">
        <v>15.711326145737045</v>
      </c>
      <c r="W39" s="260"/>
      <c r="X39" s="261"/>
      <c r="Y39" s="255">
        <v>-25.539745801615911</v>
      </c>
      <c r="Z39" s="260"/>
      <c r="AA39" s="261"/>
      <c r="AB39" s="255">
        <v>-30.113510196586173</v>
      </c>
      <c r="AC39" s="3"/>
      <c r="AD39" s="260"/>
      <c r="AE39" s="261"/>
      <c r="AF39" s="261"/>
      <c r="AG39" s="262"/>
    </row>
    <row r="40" spans="1:34" ht="20.100000000000001" customHeight="1" x14ac:dyDescent="0.25">
      <c r="A40" s="43"/>
      <c r="B40" s="185">
        <v>2022</v>
      </c>
      <c r="C40" s="186"/>
      <c r="D40" s="179">
        <v>169.73333991509526</v>
      </c>
      <c r="E40" s="65">
        <v>137.18539660717508</v>
      </c>
      <c r="F40" s="180">
        <v>129.44657009041475</v>
      </c>
      <c r="G40" s="179"/>
      <c r="H40" s="65"/>
      <c r="I40" s="180">
        <v>19.066933772812469</v>
      </c>
      <c r="J40" s="179"/>
      <c r="K40" s="65"/>
      <c r="L40" s="180">
        <v>6.6563394936279012</v>
      </c>
      <c r="M40" s="179"/>
      <c r="N40" s="65"/>
      <c r="O40" s="180">
        <v>155.16984335685513</v>
      </c>
      <c r="P40" s="3"/>
      <c r="Q40" s="174"/>
      <c r="R40" s="64">
        <v>48.759068101883372</v>
      </c>
      <c r="S40" s="175">
        <v>43.332319988954808</v>
      </c>
      <c r="T40" s="174"/>
      <c r="U40" s="64"/>
      <c r="V40" s="175">
        <v>-23.951265823600728</v>
      </c>
      <c r="W40" s="174"/>
      <c r="X40" s="64"/>
      <c r="Y40" s="175">
        <v>2.4486058134962025</v>
      </c>
      <c r="Z40" s="174"/>
      <c r="AA40" s="64"/>
      <c r="AB40" s="175">
        <v>27.312118377721053</v>
      </c>
      <c r="AC40" s="3"/>
      <c r="AD40" s="174" t="s">
        <v>146</v>
      </c>
      <c r="AE40" s="64"/>
      <c r="AF40" s="64"/>
      <c r="AG40" s="175"/>
    </row>
    <row r="41" spans="1:34" ht="20.100000000000001" customHeight="1" x14ac:dyDescent="0.25">
      <c r="A41" s="43"/>
      <c r="B41" s="258">
        <v>2023</v>
      </c>
      <c r="C41" s="259"/>
      <c r="D41" s="280">
        <v>204.07096162227293</v>
      </c>
      <c r="E41" s="281">
        <v>157.19540061507564</v>
      </c>
      <c r="F41" s="300">
        <v>159.65927104521646</v>
      </c>
      <c r="G41" s="280">
        <v>24.769041454097984</v>
      </c>
      <c r="H41" s="281"/>
      <c r="I41" s="300">
        <v>19.978491221660121</v>
      </c>
      <c r="J41" s="280">
        <v>3.8990950342246262</v>
      </c>
      <c r="K41" s="281"/>
      <c r="L41" s="300">
        <v>8.2695517551700046</v>
      </c>
      <c r="M41" s="280">
        <v>232.73909811059553</v>
      </c>
      <c r="N41" s="281"/>
      <c r="O41" s="300">
        <v>187.90731402204659</v>
      </c>
      <c r="P41" s="126"/>
      <c r="Q41" s="263">
        <v>20.230334078354012</v>
      </c>
      <c r="R41" s="264">
        <v>14.586103552384547</v>
      </c>
      <c r="S41" s="301">
        <v>23.33990072793523</v>
      </c>
      <c r="T41" s="263"/>
      <c r="U41" s="264"/>
      <c r="V41" s="301">
        <v>4.7808287358741781</v>
      </c>
      <c r="W41" s="263"/>
      <c r="X41" s="264"/>
      <c r="Y41" s="301">
        <v>24.235726905472461</v>
      </c>
      <c r="Z41" s="263"/>
      <c r="AA41" s="264"/>
      <c r="AB41" s="301">
        <v>21.097830581583064</v>
      </c>
      <c r="AC41" s="126"/>
      <c r="AD41" s="263" t="s">
        <v>152</v>
      </c>
      <c r="AE41" s="264"/>
      <c r="AF41" s="264"/>
      <c r="AG41" s="265"/>
    </row>
    <row r="42" spans="1:34" ht="14.1" customHeight="1" x14ac:dyDescent="0.2"/>
    <row r="43" spans="1:34" ht="20.100000000000001" customHeight="1" x14ac:dyDescent="0.2">
      <c r="B43" s="5" t="s">
        <v>87</v>
      </c>
    </row>
    <row r="44" spans="1:34" ht="14.1" customHeight="1" x14ac:dyDescent="0.2">
      <c r="B44" s="5"/>
    </row>
    <row r="45" spans="1:34" ht="24" customHeight="1" x14ac:dyDescent="0.2">
      <c r="B45" s="524" t="s">
        <v>107</v>
      </c>
      <c r="C45" s="524"/>
      <c r="D45" s="524"/>
      <c r="E45" s="524"/>
      <c r="F45" s="524"/>
      <c r="G45" s="524"/>
      <c r="H45" s="524"/>
      <c r="I45" s="524"/>
      <c r="J45" s="524"/>
      <c r="K45" s="524"/>
      <c r="L45" s="524"/>
      <c r="M45" s="524"/>
      <c r="N45" s="524"/>
      <c r="O45" s="524"/>
      <c r="P45" s="524"/>
      <c r="Q45" s="524"/>
      <c r="R45" s="524"/>
      <c r="S45" s="524"/>
      <c r="T45" s="524"/>
      <c r="U45" s="524"/>
      <c r="V45" s="524"/>
      <c r="W45" s="524"/>
      <c r="X45" s="524"/>
      <c r="Y45" s="524"/>
      <c r="Z45" s="524"/>
      <c r="AA45" s="524"/>
      <c r="AB45" s="524"/>
      <c r="AC45" s="524"/>
      <c r="AD45" s="524"/>
      <c r="AE45" s="524"/>
      <c r="AF45" s="524"/>
      <c r="AG45" s="524"/>
    </row>
    <row r="46" spans="1:34" ht="14.1" customHeight="1" x14ac:dyDescent="0.2"/>
    <row r="47" spans="1:34" x14ac:dyDescent="0.2">
      <c r="A47" s="151"/>
      <c r="B47" s="151"/>
      <c r="C47" s="151"/>
      <c r="D47" s="151"/>
      <c r="E47" s="151"/>
      <c r="F47" s="151"/>
      <c r="G47" s="151"/>
      <c r="H47" s="151"/>
      <c r="I47" s="151"/>
      <c r="J47" s="151"/>
      <c r="K47" s="151"/>
      <c r="L47" s="151"/>
      <c r="M47" s="151"/>
      <c r="N47" s="151"/>
      <c r="O47" s="151"/>
      <c r="P47" s="151"/>
      <c r="Q47" s="151"/>
      <c r="R47" s="151"/>
      <c r="S47" s="151"/>
      <c r="T47" s="151"/>
      <c r="U47" s="151"/>
      <c r="V47" s="151"/>
      <c r="W47" s="151"/>
      <c r="X47" s="151"/>
      <c r="Y47" s="151"/>
      <c r="Z47" s="151"/>
      <c r="AA47" s="151"/>
      <c r="AB47" s="151"/>
      <c r="AC47" s="151"/>
      <c r="AD47" s="151"/>
      <c r="AE47" s="151"/>
      <c r="AF47" s="151"/>
      <c r="AG47" s="151"/>
      <c r="AH47" s="151"/>
    </row>
    <row r="48" spans="1:34" x14ac:dyDescent="0.2">
      <c r="A48" s="151"/>
      <c r="B48" s="151"/>
      <c r="C48" s="151"/>
      <c r="D48" s="151"/>
      <c r="E48" s="151"/>
      <c r="F48" s="151"/>
      <c r="G48" s="151"/>
      <c r="H48" s="151"/>
      <c r="I48" s="151"/>
      <c r="J48" s="151"/>
      <c r="K48" s="151"/>
      <c r="L48" s="151"/>
      <c r="M48" s="151"/>
      <c r="N48" s="151"/>
      <c r="O48" s="151"/>
      <c r="P48" s="151"/>
      <c r="Q48" s="151"/>
      <c r="R48" s="151"/>
      <c r="S48" s="151"/>
      <c r="T48" s="151"/>
      <c r="U48" s="151"/>
      <c r="V48" s="151"/>
      <c r="W48" s="151"/>
      <c r="X48" s="151"/>
      <c r="Y48" s="151"/>
      <c r="Z48" s="151"/>
      <c r="AA48" s="151"/>
      <c r="AB48" s="151"/>
      <c r="AC48" s="151"/>
      <c r="AD48" s="151"/>
      <c r="AE48" s="151"/>
      <c r="AF48" s="151"/>
      <c r="AG48" s="151"/>
      <c r="AH48" s="151"/>
    </row>
    <row r="49" spans="1:34" x14ac:dyDescent="0.2">
      <c r="A49" s="151"/>
      <c r="B49" s="151"/>
      <c r="C49" s="151"/>
      <c r="D49" s="151"/>
      <c r="E49" s="151"/>
      <c r="F49" s="151"/>
      <c r="G49" s="151"/>
      <c r="H49" s="151"/>
      <c r="I49" s="151"/>
      <c r="J49" s="151"/>
      <c r="K49" s="151"/>
      <c r="L49" s="151"/>
      <c r="M49" s="151"/>
      <c r="N49" s="151"/>
      <c r="O49" s="151"/>
      <c r="P49" s="151"/>
      <c r="Q49" s="151"/>
      <c r="R49" s="151"/>
      <c r="S49" s="151"/>
      <c r="T49" s="151"/>
      <c r="U49" s="151"/>
      <c r="V49" s="151"/>
      <c r="W49" s="151"/>
      <c r="X49" s="151"/>
      <c r="Y49" s="151"/>
      <c r="Z49" s="151"/>
      <c r="AA49" s="151"/>
      <c r="AB49" s="151"/>
      <c r="AC49" s="151"/>
      <c r="AD49" s="151"/>
      <c r="AE49" s="151"/>
      <c r="AF49" s="151"/>
      <c r="AG49" s="151"/>
      <c r="AH49" s="151"/>
    </row>
    <row r="50" spans="1:34" x14ac:dyDescent="0.2">
      <c r="A50" s="151"/>
      <c r="B50" s="151"/>
      <c r="C50" s="151"/>
      <c r="D50" s="151"/>
      <c r="E50" s="151"/>
      <c r="F50" s="151"/>
      <c r="G50" s="151"/>
      <c r="H50" s="151"/>
      <c r="I50" s="151"/>
      <c r="J50" s="151"/>
      <c r="K50" s="151"/>
      <c r="L50" s="151"/>
      <c r="M50" s="151"/>
      <c r="N50" s="151"/>
      <c r="O50" s="151"/>
      <c r="P50" s="151"/>
      <c r="Q50" s="151"/>
      <c r="R50" s="151"/>
      <c r="S50" s="151"/>
      <c r="T50" s="151"/>
      <c r="U50" s="151"/>
      <c r="V50" s="151"/>
      <c r="W50" s="151"/>
      <c r="X50" s="151"/>
      <c r="Y50" s="151"/>
      <c r="Z50" s="151"/>
      <c r="AA50" s="151"/>
      <c r="AB50" s="151"/>
      <c r="AC50" s="151"/>
      <c r="AD50" s="151"/>
      <c r="AE50" s="151"/>
      <c r="AF50" s="151"/>
      <c r="AG50" s="151"/>
      <c r="AH50" s="151"/>
    </row>
    <row r="51" spans="1:34" x14ac:dyDescent="0.2">
      <c r="A51" s="151"/>
      <c r="B51" s="151"/>
      <c r="C51" s="151"/>
      <c r="D51" s="151"/>
      <c r="E51" s="151"/>
      <c r="F51" s="151"/>
      <c r="G51" s="151"/>
      <c r="H51" s="151"/>
      <c r="I51" s="151"/>
      <c r="J51" s="151"/>
      <c r="K51" s="151"/>
      <c r="L51" s="151"/>
      <c r="M51" s="151"/>
      <c r="N51" s="151"/>
      <c r="O51" s="151"/>
      <c r="P51" s="151"/>
      <c r="Q51" s="151"/>
      <c r="R51" s="151"/>
      <c r="S51" s="151"/>
      <c r="T51" s="151"/>
      <c r="U51" s="151"/>
      <c r="V51" s="151"/>
      <c r="W51" s="151"/>
      <c r="X51" s="151"/>
      <c r="Y51" s="151"/>
      <c r="Z51" s="151"/>
      <c r="AA51" s="151"/>
      <c r="AB51" s="151"/>
      <c r="AC51" s="151"/>
      <c r="AD51" s="151"/>
      <c r="AE51" s="151"/>
      <c r="AF51" s="151"/>
      <c r="AG51" s="151"/>
      <c r="AH51" s="151"/>
    </row>
    <row r="52" spans="1:34" x14ac:dyDescent="0.2">
      <c r="A52" s="151"/>
      <c r="B52" s="151"/>
      <c r="C52" s="151"/>
      <c r="D52" s="151"/>
      <c r="E52" s="151"/>
      <c r="F52" s="151"/>
      <c r="G52" s="151"/>
      <c r="H52" s="151"/>
      <c r="I52" s="151"/>
      <c r="J52" s="151"/>
      <c r="K52" s="151"/>
      <c r="L52" s="151"/>
      <c r="M52" s="151"/>
      <c r="N52" s="151"/>
      <c r="O52" s="151"/>
      <c r="P52" s="151"/>
      <c r="Q52" s="151"/>
      <c r="R52" s="151"/>
      <c r="S52" s="151"/>
      <c r="T52" s="151"/>
      <c r="U52" s="151"/>
      <c r="V52" s="151"/>
      <c r="W52" s="151"/>
      <c r="X52" s="151"/>
      <c r="Y52" s="151"/>
      <c r="Z52" s="151"/>
      <c r="AA52" s="151"/>
      <c r="AB52" s="151"/>
      <c r="AC52" s="151"/>
      <c r="AD52" s="151"/>
      <c r="AE52" s="151"/>
      <c r="AF52" s="151"/>
      <c r="AG52" s="151"/>
      <c r="AH52" s="151"/>
    </row>
    <row r="53" spans="1:34" x14ac:dyDescent="0.2">
      <c r="A53" s="151"/>
      <c r="B53" s="151"/>
      <c r="C53" s="151"/>
      <c r="D53" s="151"/>
      <c r="E53" s="151"/>
      <c r="F53" s="151"/>
      <c r="G53" s="151"/>
      <c r="H53" s="151"/>
      <c r="I53" s="151"/>
      <c r="J53" s="151"/>
      <c r="K53" s="151"/>
      <c r="L53" s="151"/>
      <c r="M53" s="151"/>
      <c r="N53" s="151"/>
      <c r="O53" s="151"/>
      <c r="P53" s="151"/>
      <c r="Q53" s="151"/>
      <c r="R53" s="151"/>
      <c r="S53" s="151"/>
      <c r="T53" s="151"/>
      <c r="U53" s="151"/>
      <c r="V53" s="151"/>
      <c r="W53" s="151"/>
      <c r="X53" s="151"/>
      <c r="Y53" s="151"/>
      <c r="Z53" s="151"/>
      <c r="AA53" s="151"/>
      <c r="AB53" s="151"/>
      <c r="AC53" s="151"/>
      <c r="AD53" s="151"/>
      <c r="AE53" s="151"/>
      <c r="AF53" s="151"/>
      <c r="AG53" s="151"/>
      <c r="AH53" s="151"/>
    </row>
    <row r="54" spans="1:34" x14ac:dyDescent="0.2">
      <c r="A54" s="151"/>
      <c r="B54" s="151"/>
      <c r="C54" s="151"/>
      <c r="D54" s="151"/>
      <c r="E54" s="151"/>
      <c r="F54" s="151"/>
      <c r="G54" s="151"/>
      <c r="H54" s="151"/>
      <c r="I54" s="151"/>
      <c r="J54" s="151"/>
      <c r="K54" s="151"/>
      <c r="L54" s="151"/>
      <c r="M54" s="151"/>
      <c r="N54" s="151"/>
      <c r="O54" s="151"/>
      <c r="P54" s="151"/>
      <c r="Q54" s="151"/>
      <c r="R54" s="151"/>
      <c r="S54" s="151"/>
      <c r="T54" s="151"/>
      <c r="U54" s="151"/>
      <c r="V54" s="151"/>
      <c r="W54" s="151"/>
      <c r="X54" s="151"/>
      <c r="Y54" s="151"/>
      <c r="Z54" s="151"/>
      <c r="AA54" s="151"/>
      <c r="AB54" s="151"/>
      <c r="AC54" s="151"/>
      <c r="AD54" s="151"/>
      <c r="AE54" s="151"/>
      <c r="AF54" s="151"/>
      <c r="AG54" s="151"/>
      <c r="AH54" s="151"/>
    </row>
    <row r="55" spans="1:34" x14ac:dyDescent="0.2">
      <c r="A55" s="151"/>
      <c r="B55" s="151"/>
      <c r="C55" s="151"/>
      <c r="D55" s="151"/>
      <c r="E55" s="151"/>
      <c r="F55" s="151"/>
      <c r="G55" s="151"/>
      <c r="H55" s="151"/>
      <c r="I55" s="151"/>
      <c r="J55" s="151"/>
      <c r="K55" s="151"/>
      <c r="L55" s="151"/>
      <c r="M55" s="151"/>
      <c r="N55" s="151"/>
      <c r="O55" s="151"/>
      <c r="P55" s="151"/>
      <c r="Q55" s="151"/>
      <c r="R55" s="151"/>
      <c r="S55" s="151"/>
      <c r="T55" s="151"/>
      <c r="U55" s="151"/>
      <c r="V55" s="151"/>
      <c r="W55" s="151"/>
      <c r="X55" s="151"/>
      <c r="Y55" s="151"/>
      <c r="Z55" s="151"/>
      <c r="AA55" s="151"/>
      <c r="AB55" s="151"/>
      <c r="AC55" s="151"/>
      <c r="AD55" s="151"/>
      <c r="AE55" s="151"/>
      <c r="AF55" s="151"/>
      <c r="AG55" s="151"/>
      <c r="AH55" s="151"/>
    </row>
    <row r="56" spans="1:34" x14ac:dyDescent="0.2">
      <c r="A56" s="151"/>
      <c r="B56" s="151"/>
      <c r="C56" s="151"/>
      <c r="D56" s="151"/>
      <c r="E56" s="151"/>
      <c r="F56" s="151"/>
      <c r="G56" s="151"/>
      <c r="H56" s="151"/>
      <c r="I56" s="151"/>
      <c r="J56" s="151"/>
      <c r="K56" s="151"/>
      <c r="L56" s="151"/>
      <c r="M56" s="151"/>
      <c r="N56" s="151"/>
      <c r="O56" s="151"/>
      <c r="P56" s="151"/>
      <c r="Q56" s="151"/>
      <c r="R56" s="151"/>
      <c r="S56" s="151"/>
      <c r="T56" s="151"/>
      <c r="U56" s="151"/>
      <c r="V56" s="151"/>
      <c r="W56" s="151"/>
      <c r="X56" s="151"/>
      <c r="Y56" s="151"/>
      <c r="Z56" s="151"/>
      <c r="AA56" s="151"/>
      <c r="AB56" s="151"/>
      <c r="AC56" s="151"/>
      <c r="AD56" s="151"/>
      <c r="AE56" s="151"/>
      <c r="AF56" s="151"/>
      <c r="AG56" s="151"/>
      <c r="AH56" s="151"/>
    </row>
    <row r="57" spans="1:34" x14ac:dyDescent="0.2">
      <c r="A57" s="151"/>
      <c r="B57" s="151"/>
      <c r="C57" s="151"/>
      <c r="D57" s="151"/>
      <c r="E57" s="151"/>
      <c r="F57" s="151"/>
      <c r="G57" s="151"/>
      <c r="H57" s="151"/>
      <c r="I57" s="151"/>
      <c r="J57" s="151"/>
      <c r="K57" s="151"/>
      <c r="L57" s="151"/>
      <c r="M57" s="151"/>
      <c r="N57" s="151"/>
      <c r="O57" s="151"/>
      <c r="P57" s="151"/>
      <c r="Q57" s="151"/>
      <c r="R57" s="151"/>
      <c r="S57" s="151"/>
      <c r="T57" s="151"/>
      <c r="U57" s="151"/>
      <c r="V57" s="151"/>
      <c r="W57" s="151"/>
      <c r="X57" s="151"/>
      <c r="Y57" s="151"/>
      <c r="Z57" s="151"/>
      <c r="AA57" s="151"/>
      <c r="AB57" s="151"/>
      <c r="AC57" s="151"/>
      <c r="AD57" s="151"/>
      <c r="AE57" s="151"/>
      <c r="AF57" s="151"/>
      <c r="AG57" s="151"/>
      <c r="AH57" s="151"/>
    </row>
    <row r="58" spans="1:34" x14ac:dyDescent="0.2">
      <c r="A58" s="151"/>
      <c r="B58" s="151"/>
      <c r="C58" s="151"/>
      <c r="D58" s="151"/>
      <c r="E58" s="151"/>
      <c r="F58" s="151"/>
      <c r="G58" s="151"/>
      <c r="H58" s="151"/>
      <c r="I58" s="151"/>
      <c r="J58" s="151"/>
      <c r="K58" s="151"/>
      <c r="L58" s="151"/>
      <c r="M58" s="151"/>
      <c r="N58" s="151"/>
      <c r="O58" s="151"/>
      <c r="P58" s="151"/>
      <c r="Q58" s="151"/>
      <c r="R58" s="151"/>
      <c r="S58" s="151"/>
      <c r="T58" s="151"/>
      <c r="U58" s="151"/>
      <c r="V58" s="151"/>
      <c r="W58" s="151"/>
      <c r="X58" s="151"/>
      <c r="Y58" s="151"/>
      <c r="Z58" s="151"/>
      <c r="AA58" s="151"/>
      <c r="AB58" s="151"/>
      <c r="AC58" s="151"/>
      <c r="AD58" s="151"/>
      <c r="AE58" s="151"/>
      <c r="AF58" s="151"/>
      <c r="AG58" s="151"/>
      <c r="AH58" s="151"/>
    </row>
    <row r="59" spans="1:34" x14ac:dyDescent="0.2">
      <c r="A59" s="151"/>
      <c r="B59" s="151"/>
      <c r="C59" s="151"/>
      <c r="D59" s="151"/>
      <c r="E59" s="151"/>
      <c r="F59" s="151"/>
      <c r="G59" s="151"/>
      <c r="H59" s="151"/>
      <c r="I59" s="151"/>
      <c r="J59" s="151"/>
      <c r="K59" s="151"/>
      <c r="L59" s="151"/>
      <c r="M59" s="151"/>
      <c r="N59" s="151"/>
      <c r="O59" s="151"/>
      <c r="P59" s="151"/>
      <c r="Q59" s="151"/>
      <c r="R59" s="151"/>
      <c r="S59" s="151"/>
      <c r="T59" s="151"/>
      <c r="U59" s="151"/>
      <c r="V59" s="151"/>
      <c r="W59" s="151"/>
      <c r="X59" s="151"/>
      <c r="Y59" s="151"/>
      <c r="Z59" s="151"/>
      <c r="AA59" s="151"/>
      <c r="AB59" s="151"/>
      <c r="AC59" s="151"/>
      <c r="AD59" s="151"/>
      <c r="AE59" s="151"/>
      <c r="AF59" s="151"/>
      <c r="AG59" s="151"/>
      <c r="AH59" s="151"/>
    </row>
    <row r="60" spans="1:34" x14ac:dyDescent="0.2">
      <c r="A60" s="151"/>
      <c r="B60" s="151"/>
      <c r="C60" s="151"/>
      <c r="D60" s="151"/>
      <c r="E60" s="151"/>
      <c r="F60" s="151"/>
      <c r="G60" s="151"/>
      <c r="H60" s="151"/>
      <c r="I60" s="151"/>
      <c r="J60" s="151"/>
      <c r="K60" s="151"/>
      <c r="L60" s="151"/>
      <c r="M60" s="151"/>
      <c r="N60" s="151"/>
      <c r="O60" s="151"/>
      <c r="P60" s="151"/>
      <c r="Q60" s="151"/>
      <c r="R60" s="151"/>
      <c r="S60" s="151"/>
      <c r="T60" s="151"/>
      <c r="U60" s="151"/>
      <c r="V60" s="151"/>
      <c r="W60" s="151"/>
      <c r="X60" s="151"/>
      <c r="Y60" s="151"/>
      <c r="Z60" s="151"/>
      <c r="AA60" s="151"/>
      <c r="AB60" s="151"/>
      <c r="AC60" s="151"/>
      <c r="AD60" s="151"/>
      <c r="AE60" s="151"/>
      <c r="AF60" s="151"/>
      <c r="AG60" s="151"/>
      <c r="AH60" s="151"/>
    </row>
    <row r="61" spans="1:34" x14ac:dyDescent="0.2">
      <c r="A61" s="151"/>
      <c r="B61" s="151"/>
      <c r="C61" s="151"/>
      <c r="D61" s="151"/>
      <c r="E61" s="151"/>
      <c r="F61" s="151"/>
      <c r="G61" s="151"/>
      <c r="H61" s="151"/>
      <c r="I61" s="151"/>
      <c r="J61" s="151"/>
      <c r="K61" s="151"/>
      <c r="L61" s="151"/>
      <c r="M61" s="151"/>
      <c r="N61" s="151"/>
      <c r="O61" s="151"/>
      <c r="P61" s="151"/>
      <c r="Q61" s="151"/>
      <c r="R61" s="151"/>
      <c r="S61" s="151"/>
      <c r="T61" s="151"/>
      <c r="U61" s="151"/>
      <c r="V61" s="151"/>
      <c r="W61" s="151"/>
      <c r="X61" s="151"/>
      <c r="Y61" s="151"/>
      <c r="Z61" s="151"/>
      <c r="AA61" s="151"/>
      <c r="AB61" s="151"/>
      <c r="AC61" s="151"/>
      <c r="AD61" s="151"/>
      <c r="AE61" s="151"/>
      <c r="AF61" s="151"/>
      <c r="AG61" s="151"/>
      <c r="AH61" s="151"/>
    </row>
    <row r="62" spans="1:34" x14ac:dyDescent="0.2">
      <c r="A62" s="151"/>
      <c r="B62" s="151"/>
      <c r="C62" s="151"/>
      <c r="D62" s="151"/>
      <c r="E62" s="151"/>
      <c r="F62" s="151"/>
      <c r="G62" s="151"/>
      <c r="H62" s="151"/>
      <c r="I62" s="151"/>
      <c r="J62" s="151"/>
      <c r="K62" s="151"/>
      <c r="L62" s="151"/>
      <c r="M62" s="151"/>
      <c r="N62" s="151"/>
      <c r="O62" s="151"/>
      <c r="P62" s="151"/>
      <c r="Q62" s="151"/>
      <c r="R62" s="151"/>
      <c r="S62" s="151"/>
      <c r="T62" s="151"/>
      <c r="U62" s="151"/>
      <c r="V62" s="151"/>
      <c r="W62" s="151"/>
      <c r="X62" s="151"/>
      <c r="Y62" s="151"/>
      <c r="Z62" s="151"/>
      <c r="AA62" s="151"/>
      <c r="AB62" s="151"/>
      <c r="AC62" s="151"/>
      <c r="AD62" s="151"/>
      <c r="AE62" s="151"/>
      <c r="AF62" s="151"/>
      <c r="AG62" s="151"/>
      <c r="AH62" s="151"/>
    </row>
    <row r="63" spans="1:34" x14ac:dyDescent="0.2">
      <c r="A63" s="151"/>
      <c r="B63" s="151"/>
      <c r="C63" s="151"/>
      <c r="D63" s="151"/>
      <c r="E63" s="151"/>
      <c r="F63" s="151"/>
      <c r="G63" s="151"/>
      <c r="H63" s="151"/>
      <c r="I63" s="151"/>
      <c r="J63" s="151"/>
      <c r="K63" s="151"/>
      <c r="L63" s="151"/>
      <c r="M63" s="151"/>
      <c r="N63" s="151"/>
      <c r="O63" s="151"/>
      <c r="P63" s="151"/>
      <c r="Q63" s="151"/>
      <c r="R63" s="151"/>
      <c r="S63" s="151"/>
      <c r="T63" s="151"/>
      <c r="U63" s="151"/>
      <c r="V63" s="151"/>
      <c r="W63" s="151"/>
      <c r="X63" s="151"/>
      <c r="Y63" s="151"/>
      <c r="Z63" s="151"/>
      <c r="AA63" s="151"/>
      <c r="AB63" s="151"/>
      <c r="AC63" s="151"/>
      <c r="AD63" s="151"/>
      <c r="AE63" s="151"/>
      <c r="AF63" s="151"/>
      <c r="AG63" s="151"/>
      <c r="AH63" s="151"/>
    </row>
    <row r="64" spans="1:34" x14ac:dyDescent="0.2">
      <c r="A64" s="151"/>
      <c r="B64" s="151"/>
      <c r="C64" s="151"/>
      <c r="D64" s="151"/>
      <c r="E64" s="151"/>
      <c r="F64" s="151"/>
      <c r="G64" s="151"/>
      <c r="H64" s="151"/>
      <c r="I64" s="151"/>
      <c r="J64" s="151"/>
      <c r="K64" s="151"/>
      <c r="L64" s="151"/>
      <c r="M64" s="151"/>
      <c r="N64" s="151"/>
      <c r="O64" s="151"/>
      <c r="P64" s="151"/>
      <c r="Q64" s="151"/>
      <c r="R64" s="151"/>
      <c r="S64" s="151"/>
      <c r="T64" s="151"/>
      <c r="U64" s="151"/>
      <c r="V64" s="151"/>
      <c r="W64" s="151"/>
      <c r="X64" s="151"/>
      <c r="Y64" s="151"/>
      <c r="Z64" s="151"/>
      <c r="AA64" s="151"/>
      <c r="AB64" s="151"/>
      <c r="AC64" s="151"/>
      <c r="AD64" s="151"/>
      <c r="AE64" s="151"/>
      <c r="AF64" s="151"/>
      <c r="AG64" s="151"/>
      <c r="AH64" s="151"/>
    </row>
    <row r="65" s="151" customFormat="1" x14ac:dyDescent="0.2"/>
    <row r="66" s="151" customFormat="1" x14ac:dyDescent="0.2"/>
    <row r="67" s="151" customFormat="1" x14ac:dyDescent="0.2"/>
    <row r="68" s="151" customFormat="1" x14ac:dyDescent="0.2"/>
    <row r="69" s="151" customFormat="1" x14ac:dyDescent="0.2"/>
    <row r="70" s="151" customFormat="1" x14ac:dyDescent="0.2"/>
    <row r="71" s="151" customFormat="1" x14ac:dyDescent="0.2"/>
    <row r="72" s="151" customFormat="1" x14ac:dyDescent="0.2"/>
    <row r="73" s="151" customFormat="1" x14ac:dyDescent="0.2"/>
    <row r="74" s="151" customFormat="1" x14ac:dyDescent="0.2"/>
    <row r="75" s="151" customFormat="1" x14ac:dyDescent="0.2"/>
    <row r="76" s="151" customFormat="1" x14ac:dyDescent="0.2"/>
    <row r="77" s="151" customFormat="1" x14ac:dyDescent="0.2"/>
    <row r="78" s="151" customFormat="1" x14ac:dyDescent="0.2"/>
    <row r="79" s="151" customFormat="1" x14ac:dyDescent="0.2"/>
    <row r="80" s="151" customFormat="1" x14ac:dyDescent="0.2"/>
    <row r="81" s="151" customFormat="1" x14ac:dyDescent="0.2"/>
    <row r="82" s="151" customFormat="1" x14ac:dyDescent="0.2"/>
    <row r="83" s="151" customFormat="1" x14ac:dyDescent="0.2"/>
    <row r="84" s="151" customFormat="1" x14ac:dyDescent="0.2"/>
    <row r="85" s="151" customFormat="1" x14ac:dyDescent="0.2"/>
    <row r="86" s="151" customFormat="1" x14ac:dyDescent="0.2"/>
  </sheetData>
  <mergeCells count="24">
    <mergeCell ref="B8:C8"/>
    <mergeCell ref="AD38:AG38"/>
    <mergeCell ref="AD33:AG33"/>
    <mergeCell ref="AD28:AG28"/>
    <mergeCell ref="Q38:AB38"/>
    <mergeCell ref="B45:AG45"/>
    <mergeCell ref="B33:O33"/>
    <mergeCell ref="Q28:AB28"/>
    <mergeCell ref="B38:O38"/>
    <mergeCell ref="B28:O28"/>
    <mergeCell ref="Q33:AB33"/>
    <mergeCell ref="M7:O7"/>
    <mergeCell ref="T7:V7"/>
    <mergeCell ref="W7:Y7"/>
    <mergeCell ref="D6:O6"/>
    <mergeCell ref="Z7:AB7"/>
    <mergeCell ref="D7:F7"/>
    <mergeCell ref="G7:I7"/>
    <mergeCell ref="J7:L7"/>
    <mergeCell ref="U3:AG3"/>
    <mergeCell ref="AD6:AG6"/>
    <mergeCell ref="Q6:AB6"/>
    <mergeCell ref="Q7:S7"/>
    <mergeCell ref="AD7:AG7"/>
  </mergeCells>
  <phoneticPr fontId="0" type="noConversion"/>
  <printOptions horizontalCentered="1" verticalCentered="1"/>
  <pageMargins left="0.25" right="0.25" top="0.25" bottom="0.25" header="0" footer="0"/>
  <pageSetup scale="59" orientation="landscape" r:id="rId1"/>
  <headerFooter alignWithMargins="0"/>
  <rowBreaks count="1" manualBreakCount="1">
    <brk id="47" max="16383" man="1"/>
  </rowBreaks>
  <colBreaks count="1" manualBreakCount="1">
    <brk id="35"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5">
    <pageSetUpPr fitToPage="1"/>
  </sheetPr>
  <dimension ref="A1:AW78"/>
  <sheetViews>
    <sheetView showGridLines="0" zoomScale="75" workbookViewId="0"/>
  </sheetViews>
  <sheetFormatPr defaultRowHeight="12.75" x14ac:dyDescent="0.2"/>
  <cols>
    <col min="1" max="1" width="1.7109375" customWidth="1"/>
    <col min="2" max="2" width="6.7109375" customWidth="1"/>
    <col min="3" max="3" width="6.7109375" style="23" customWidth="1"/>
    <col min="4" max="15" width="8.7109375" customWidth="1"/>
    <col min="16" max="16" width="1.42578125" customWidth="1"/>
    <col min="17" max="28" width="7.7109375" customWidth="1"/>
    <col min="29" max="29" width="1.42578125" customWidth="1"/>
    <col min="30" max="33" width="7.7109375" customWidth="1"/>
    <col min="34" max="34" width="1.7109375" customWidth="1"/>
    <col min="35" max="48" width="9.140625" style="151" customWidth="1"/>
  </cols>
  <sheetData>
    <row r="1" spans="1:33" ht="39.950000000000003" customHeight="1" x14ac:dyDescent="0.2">
      <c r="B1" s="365" t="s">
        <v>125</v>
      </c>
      <c r="AD1" s="3"/>
      <c r="AG1" s="386"/>
    </row>
    <row r="2" spans="1:33" ht="21" customHeight="1" x14ac:dyDescent="0.2">
      <c r="B2" s="8" t="s">
        <v>131</v>
      </c>
    </row>
    <row r="3" spans="1:33" ht="21" customHeight="1" x14ac:dyDescent="0.2">
      <c r="B3" s="8" t="s">
        <v>132</v>
      </c>
      <c r="U3" s="562" t="s">
        <v>210</v>
      </c>
      <c r="V3" s="562"/>
      <c r="W3" s="562"/>
      <c r="X3" s="562"/>
      <c r="Y3" s="562"/>
      <c r="Z3" s="562"/>
      <c r="AA3" s="562"/>
      <c r="AB3" s="562"/>
      <c r="AC3" s="562"/>
      <c r="AD3" s="562"/>
      <c r="AE3" s="562"/>
      <c r="AF3" s="562"/>
      <c r="AG3" s="562"/>
    </row>
    <row r="4" spans="1:33" ht="21" customHeight="1" x14ac:dyDescent="0.2">
      <c r="B4" s="142" t="s">
        <v>133</v>
      </c>
      <c r="C4" s="3"/>
      <c r="D4" s="3"/>
      <c r="E4" s="3"/>
      <c r="F4" s="3"/>
      <c r="G4" s="3"/>
      <c r="H4" s="143"/>
      <c r="I4" s="143"/>
      <c r="J4" s="143"/>
      <c r="K4" s="143"/>
      <c r="L4" s="143"/>
      <c r="M4" s="143"/>
      <c r="N4" s="143"/>
      <c r="O4" s="143"/>
      <c r="P4" s="143"/>
      <c r="Q4" s="143"/>
      <c r="R4" s="143"/>
      <c r="S4" s="143"/>
      <c r="T4" s="143"/>
      <c r="U4" s="143"/>
      <c r="V4" s="143"/>
      <c r="W4" s="143"/>
      <c r="AC4" s="143"/>
    </row>
    <row r="5" spans="1:33" ht="24.95" customHeight="1" x14ac:dyDescent="0.2"/>
    <row r="6" spans="1:33" ht="24.95" customHeight="1" x14ac:dyDescent="0.25">
      <c r="D6" s="563" t="s">
        <v>80</v>
      </c>
      <c r="E6" s="563"/>
      <c r="F6" s="563"/>
      <c r="G6" s="563"/>
      <c r="H6" s="563"/>
      <c r="I6" s="563"/>
      <c r="J6" s="563"/>
      <c r="K6" s="563"/>
      <c r="L6" s="563"/>
      <c r="M6" s="563"/>
      <c r="N6" s="563"/>
      <c r="O6" s="546"/>
      <c r="Q6" s="563" t="s">
        <v>69</v>
      </c>
      <c r="R6" s="563"/>
      <c r="S6" s="563"/>
      <c r="T6" s="563"/>
      <c r="U6" s="563"/>
      <c r="V6" s="563"/>
      <c r="W6" s="563"/>
      <c r="X6" s="563"/>
      <c r="Y6" s="563"/>
      <c r="Z6" s="563"/>
      <c r="AA6" s="563"/>
      <c r="AB6" s="546"/>
      <c r="AD6" s="563" t="s">
        <v>75</v>
      </c>
      <c r="AE6" s="563"/>
      <c r="AF6" s="563"/>
      <c r="AG6" s="546"/>
    </row>
    <row r="7" spans="1:33" ht="24.95" customHeight="1" x14ac:dyDescent="0.25">
      <c r="D7" s="564" t="s">
        <v>20</v>
      </c>
      <c r="E7" s="564"/>
      <c r="F7" s="543"/>
      <c r="G7" s="564" t="s">
        <v>18</v>
      </c>
      <c r="H7" s="564"/>
      <c r="I7" s="543"/>
      <c r="J7" s="564" t="s">
        <v>17</v>
      </c>
      <c r="K7" s="564"/>
      <c r="L7" s="543"/>
      <c r="M7" s="564" t="s">
        <v>88</v>
      </c>
      <c r="N7" s="564"/>
      <c r="O7" s="543"/>
      <c r="Q7" s="564" t="s">
        <v>20</v>
      </c>
      <c r="R7" s="564"/>
      <c r="S7" s="543"/>
      <c r="T7" s="564" t="s">
        <v>18</v>
      </c>
      <c r="U7" s="564"/>
      <c r="V7" s="543"/>
      <c r="W7" s="564" t="s">
        <v>17</v>
      </c>
      <c r="X7" s="564"/>
      <c r="Y7" s="543"/>
      <c r="Z7" s="564" t="s">
        <v>88</v>
      </c>
      <c r="AA7" s="564"/>
      <c r="AB7" s="543"/>
      <c r="AD7" s="564" t="s">
        <v>76</v>
      </c>
      <c r="AE7" s="564"/>
      <c r="AF7" s="564"/>
      <c r="AG7" s="543"/>
    </row>
    <row r="8" spans="1:33" ht="30" customHeight="1" x14ac:dyDescent="0.25">
      <c r="A8" s="42"/>
      <c r="B8" s="462" t="s">
        <v>42</v>
      </c>
      <c r="C8" s="460"/>
      <c r="D8" s="250" t="s">
        <v>25</v>
      </c>
      <c r="E8" s="251" t="s">
        <v>15</v>
      </c>
      <c r="F8" s="252" t="s">
        <v>26</v>
      </c>
      <c r="G8" s="250" t="s">
        <v>25</v>
      </c>
      <c r="H8" s="251" t="s">
        <v>15</v>
      </c>
      <c r="I8" s="252" t="s">
        <v>26</v>
      </c>
      <c r="J8" s="250" t="s">
        <v>25</v>
      </c>
      <c r="K8" s="251" t="s">
        <v>15</v>
      </c>
      <c r="L8" s="252" t="s">
        <v>26</v>
      </c>
      <c r="M8" s="250" t="s">
        <v>25</v>
      </c>
      <c r="N8" s="251" t="s">
        <v>15</v>
      </c>
      <c r="O8" s="252" t="s">
        <v>26</v>
      </c>
      <c r="P8" s="45"/>
      <c r="Q8" s="250" t="s">
        <v>25</v>
      </c>
      <c r="R8" s="251" t="s">
        <v>15</v>
      </c>
      <c r="S8" s="252" t="s">
        <v>26</v>
      </c>
      <c r="T8" s="250" t="s">
        <v>25</v>
      </c>
      <c r="U8" s="251" t="s">
        <v>15</v>
      </c>
      <c r="V8" s="252" t="s">
        <v>26</v>
      </c>
      <c r="W8" s="250" t="s">
        <v>25</v>
      </c>
      <c r="X8" s="251" t="s">
        <v>15</v>
      </c>
      <c r="Y8" s="252" t="s">
        <v>26</v>
      </c>
      <c r="Z8" s="250" t="s">
        <v>25</v>
      </c>
      <c r="AA8" s="251" t="s">
        <v>15</v>
      </c>
      <c r="AB8" s="252" t="s">
        <v>26</v>
      </c>
      <c r="AC8" s="45"/>
      <c r="AD8" s="250" t="s">
        <v>20</v>
      </c>
      <c r="AE8" s="251" t="s">
        <v>18</v>
      </c>
      <c r="AF8" s="251" t="s">
        <v>17</v>
      </c>
      <c r="AG8" s="252" t="s">
        <v>12</v>
      </c>
    </row>
    <row r="9" spans="1:33" ht="20.100000000000001" customHeight="1" x14ac:dyDescent="0.25">
      <c r="A9" s="42"/>
      <c r="B9" s="183">
        <v>2021</v>
      </c>
      <c r="C9" s="184" t="s">
        <v>141</v>
      </c>
      <c r="D9" s="266"/>
      <c r="E9" s="267">
        <v>133.1832902211402</v>
      </c>
      <c r="F9" s="268">
        <v>123.88321434686969</v>
      </c>
      <c r="G9" s="266"/>
      <c r="H9" s="267"/>
      <c r="I9" s="268">
        <v>13.019065277577614</v>
      </c>
      <c r="J9" s="266"/>
      <c r="K9" s="267"/>
      <c r="L9" s="268">
        <v>5.1258637997346934</v>
      </c>
      <c r="M9" s="266"/>
      <c r="N9" s="267"/>
      <c r="O9" s="268">
        <v>142.02814342418199</v>
      </c>
      <c r="P9" s="3"/>
      <c r="Q9" s="253"/>
      <c r="R9" s="254">
        <v>152.36355451136134</v>
      </c>
      <c r="S9" s="255">
        <v>223.19154524345089</v>
      </c>
      <c r="T9" s="253"/>
      <c r="U9" s="254"/>
      <c r="V9" s="255">
        <v>23.769493255393215</v>
      </c>
      <c r="W9" s="253"/>
      <c r="X9" s="254"/>
      <c r="Y9" s="255">
        <v>78.544140928918551</v>
      </c>
      <c r="Z9" s="253"/>
      <c r="AA9" s="254"/>
      <c r="AB9" s="255">
        <v>174.60478834290384</v>
      </c>
      <c r="AC9" s="3"/>
      <c r="AD9" s="260"/>
      <c r="AE9" s="261"/>
      <c r="AF9" s="261"/>
      <c r="AG9" s="262"/>
    </row>
    <row r="10" spans="1:33" ht="20.100000000000001" customHeight="1" x14ac:dyDescent="0.25">
      <c r="A10" s="43"/>
      <c r="B10" s="185"/>
      <c r="C10" s="186" t="s">
        <v>142</v>
      </c>
      <c r="D10" s="179">
        <v>26.778518518518517</v>
      </c>
      <c r="E10" s="65">
        <v>96.428868972746329</v>
      </c>
      <c r="F10" s="180">
        <v>89.829493505185781</v>
      </c>
      <c r="G10" s="179"/>
      <c r="H10" s="65"/>
      <c r="I10" s="180">
        <v>13.883034818150406</v>
      </c>
      <c r="J10" s="179"/>
      <c r="K10" s="65"/>
      <c r="L10" s="180">
        <v>4.7259957435311506</v>
      </c>
      <c r="M10" s="179"/>
      <c r="N10" s="65"/>
      <c r="O10" s="180">
        <v>108.43852406686734</v>
      </c>
      <c r="P10" s="3"/>
      <c r="Q10" s="174"/>
      <c r="R10" s="64">
        <v>125.67028212494616</v>
      </c>
      <c r="S10" s="175">
        <v>155.63761548528021</v>
      </c>
      <c r="T10" s="174"/>
      <c r="U10" s="64"/>
      <c r="V10" s="175">
        <v>42.755085506084278</v>
      </c>
      <c r="W10" s="174"/>
      <c r="X10" s="64"/>
      <c r="Y10" s="175">
        <v>48.866365230607606</v>
      </c>
      <c r="Z10" s="174"/>
      <c r="AA10" s="64"/>
      <c r="AB10" s="175">
        <v>125.72963883738471</v>
      </c>
      <c r="AC10" s="3"/>
      <c r="AD10" s="174" t="s">
        <v>143</v>
      </c>
      <c r="AE10" s="64"/>
      <c r="AF10" s="64"/>
      <c r="AG10" s="175"/>
    </row>
    <row r="11" spans="1:33" ht="20.100000000000001" customHeight="1" x14ac:dyDescent="0.25">
      <c r="A11" s="43"/>
      <c r="B11" s="187"/>
      <c r="C11" s="188" t="s">
        <v>145</v>
      </c>
      <c r="D11" s="269">
        <v>63.539545997610517</v>
      </c>
      <c r="E11" s="66">
        <v>77.27940302292555</v>
      </c>
      <c r="F11" s="272">
        <v>70.473609843403352</v>
      </c>
      <c r="G11" s="269"/>
      <c r="H11" s="66"/>
      <c r="I11" s="272">
        <v>13.808423535828101</v>
      </c>
      <c r="J11" s="269"/>
      <c r="K11" s="66"/>
      <c r="L11" s="272">
        <v>5.0607249719719025</v>
      </c>
      <c r="M11" s="269"/>
      <c r="N11" s="66"/>
      <c r="O11" s="272">
        <v>89.342758351203358</v>
      </c>
      <c r="P11" s="3"/>
      <c r="Q11" s="298"/>
      <c r="R11" s="145">
        <v>114.82902612812265</v>
      </c>
      <c r="S11" s="299">
        <v>152.62551522537782</v>
      </c>
      <c r="T11" s="298"/>
      <c r="U11" s="145"/>
      <c r="V11" s="299">
        <v>49.965209760547268</v>
      </c>
      <c r="W11" s="298"/>
      <c r="X11" s="145"/>
      <c r="Y11" s="299">
        <v>127.93423052625597</v>
      </c>
      <c r="Z11" s="298"/>
      <c r="AA11" s="145"/>
      <c r="AB11" s="299">
        <v>127.19373550134064</v>
      </c>
      <c r="AC11" s="3"/>
      <c r="AD11" s="256" t="s">
        <v>147</v>
      </c>
      <c r="AE11" s="63"/>
      <c r="AF11" s="63"/>
      <c r="AG11" s="257"/>
    </row>
    <row r="12" spans="1:33" ht="20.100000000000001" customHeight="1" x14ac:dyDescent="0.25">
      <c r="A12" s="43"/>
      <c r="B12" s="185">
        <v>2022</v>
      </c>
      <c r="C12" s="186" t="s">
        <v>148</v>
      </c>
      <c r="D12" s="179">
        <v>55.096535244922343</v>
      </c>
      <c r="E12" s="65">
        <v>62.87961452627308</v>
      </c>
      <c r="F12" s="180">
        <v>61.407396391037082</v>
      </c>
      <c r="G12" s="179"/>
      <c r="H12" s="65"/>
      <c r="I12" s="180">
        <v>11.427559905825152</v>
      </c>
      <c r="J12" s="179"/>
      <c r="K12" s="65"/>
      <c r="L12" s="180">
        <v>3.5881404968426462</v>
      </c>
      <c r="M12" s="179"/>
      <c r="N12" s="65"/>
      <c r="O12" s="180">
        <v>76.423096793704872</v>
      </c>
      <c r="P12" s="3"/>
      <c r="Q12" s="174"/>
      <c r="R12" s="64">
        <v>65.831037653291276</v>
      </c>
      <c r="S12" s="175">
        <v>85.215989121847898</v>
      </c>
      <c r="T12" s="174"/>
      <c r="U12" s="64"/>
      <c r="V12" s="175">
        <v>34.053701028215009</v>
      </c>
      <c r="W12" s="174"/>
      <c r="X12" s="64"/>
      <c r="Y12" s="175">
        <v>69.169415337574975</v>
      </c>
      <c r="Z12" s="174"/>
      <c r="AA12" s="64"/>
      <c r="AB12" s="175">
        <v>74.48145257462923</v>
      </c>
      <c r="AC12" s="3"/>
      <c r="AD12" s="174" t="s">
        <v>149</v>
      </c>
      <c r="AE12" s="64"/>
      <c r="AF12" s="64"/>
      <c r="AG12" s="175"/>
    </row>
    <row r="13" spans="1:33" ht="20.100000000000001" customHeight="1" x14ac:dyDescent="0.25">
      <c r="A13" s="43"/>
      <c r="B13" s="187"/>
      <c r="C13" s="188" t="s">
        <v>150</v>
      </c>
      <c r="D13" s="269">
        <v>101.46058201058202</v>
      </c>
      <c r="E13" s="66">
        <v>81.80000505390835</v>
      </c>
      <c r="F13" s="272">
        <v>89.377351208181068</v>
      </c>
      <c r="G13" s="269"/>
      <c r="H13" s="66"/>
      <c r="I13" s="272">
        <v>13.205768822996333</v>
      </c>
      <c r="J13" s="269"/>
      <c r="K13" s="66"/>
      <c r="L13" s="272">
        <v>4.6242787602471447</v>
      </c>
      <c r="M13" s="269"/>
      <c r="N13" s="66"/>
      <c r="O13" s="272">
        <v>107.20739879142455</v>
      </c>
      <c r="P13" s="3"/>
      <c r="Q13" s="256"/>
      <c r="R13" s="63">
        <v>62.101624181718968</v>
      </c>
      <c r="S13" s="299">
        <v>85.239858677294677</v>
      </c>
      <c r="T13" s="256"/>
      <c r="U13" s="63"/>
      <c r="V13" s="299">
        <v>30.970888940985084</v>
      </c>
      <c r="W13" s="256"/>
      <c r="X13" s="63"/>
      <c r="Y13" s="299">
        <v>71.872234472441463</v>
      </c>
      <c r="Z13" s="256"/>
      <c r="AA13" s="63"/>
      <c r="AB13" s="299">
        <v>75.683484525534098</v>
      </c>
      <c r="AC13" s="3"/>
      <c r="AD13" s="256" t="s">
        <v>146</v>
      </c>
      <c r="AE13" s="63"/>
      <c r="AF13" s="63"/>
      <c r="AG13" s="257"/>
    </row>
    <row r="14" spans="1:33" ht="20.100000000000001" customHeight="1" x14ac:dyDescent="0.25">
      <c r="A14" s="43"/>
      <c r="B14" s="185"/>
      <c r="C14" s="186" t="s">
        <v>151</v>
      </c>
      <c r="D14" s="179">
        <v>174.61481481481482</v>
      </c>
      <c r="E14" s="65">
        <v>133.62466981132076</v>
      </c>
      <c r="F14" s="180">
        <v>137.10747578768238</v>
      </c>
      <c r="G14" s="179">
        <v>20.937873357228195</v>
      </c>
      <c r="H14" s="65"/>
      <c r="I14" s="180">
        <v>16.167506096874636</v>
      </c>
      <c r="J14" s="179">
        <v>3.3087216248506572</v>
      </c>
      <c r="K14" s="65"/>
      <c r="L14" s="180">
        <v>4.8928918179778709</v>
      </c>
      <c r="M14" s="179">
        <v>198.86140979689367</v>
      </c>
      <c r="N14" s="65"/>
      <c r="O14" s="180">
        <v>158.16787370253488</v>
      </c>
      <c r="P14" s="3"/>
      <c r="Q14" s="174"/>
      <c r="R14" s="64">
        <v>64.497872680598846</v>
      </c>
      <c r="S14" s="175">
        <v>102.56387694029914</v>
      </c>
      <c r="T14" s="174"/>
      <c r="U14" s="64"/>
      <c r="V14" s="175">
        <v>48.680471988999336</v>
      </c>
      <c r="W14" s="174"/>
      <c r="X14" s="64"/>
      <c r="Y14" s="175">
        <v>-9.9327955307562945</v>
      </c>
      <c r="Z14" s="174"/>
      <c r="AA14" s="64"/>
      <c r="AB14" s="175">
        <v>88.311836916181051</v>
      </c>
      <c r="AC14" s="3"/>
      <c r="AD14" s="174" t="s">
        <v>152</v>
      </c>
      <c r="AE14" s="64"/>
      <c r="AF14" s="64"/>
      <c r="AG14" s="175"/>
    </row>
    <row r="15" spans="1:33" ht="20.100000000000001" customHeight="1" x14ac:dyDescent="0.25">
      <c r="A15" s="43"/>
      <c r="B15" s="187"/>
      <c r="C15" s="188" t="s">
        <v>153</v>
      </c>
      <c r="D15" s="269">
        <v>182.3432098765432</v>
      </c>
      <c r="E15" s="66">
        <v>130.24371174004193</v>
      </c>
      <c r="F15" s="272">
        <v>130.22633178174294</v>
      </c>
      <c r="G15" s="269">
        <v>21.717037037037038</v>
      </c>
      <c r="H15" s="66"/>
      <c r="I15" s="272">
        <v>16.31657433344456</v>
      </c>
      <c r="J15" s="269">
        <v>2.8797530864197531</v>
      </c>
      <c r="K15" s="66"/>
      <c r="L15" s="272">
        <v>4.6149670089727284</v>
      </c>
      <c r="M15" s="269">
        <v>206.94</v>
      </c>
      <c r="N15" s="66"/>
      <c r="O15" s="272">
        <v>151.15787312416023</v>
      </c>
      <c r="P15" s="3"/>
      <c r="Q15" s="256"/>
      <c r="R15" s="63">
        <v>52.390533766563365</v>
      </c>
      <c r="S15" s="299">
        <v>79.416874773307711</v>
      </c>
      <c r="T15" s="256"/>
      <c r="U15" s="63"/>
      <c r="V15" s="299">
        <v>32.805462869155086</v>
      </c>
      <c r="W15" s="256"/>
      <c r="X15" s="63"/>
      <c r="Y15" s="299">
        <v>14.29068789683685</v>
      </c>
      <c r="Z15" s="256"/>
      <c r="AA15" s="63"/>
      <c r="AB15" s="299">
        <v>70.017787759716512</v>
      </c>
      <c r="AC15" s="3"/>
      <c r="AD15" s="256" t="s">
        <v>152</v>
      </c>
      <c r="AE15" s="63"/>
      <c r="AF15" s="63"/>
      <c r="AG15" s="257"/>
    </row>
    <row r="16" spans="1:33" ht="20.100000000000001" customHeight="1" x14ac:dyDescent="0.25">
      <c r="A16" s="43"/>
      <c r="B16" s="185"/>
      <c r="C16" s="186" t="s">
        <v>154</v>
      </c>
      <c r="D16" s="179">
        <v>180.22867383512545</v>
      </c>
      <c r="E16" s="65">
        <v>120.98360874416717</v>
      </c>
      <c r="F16" s="180">
        <v>126.41899509497235</v>
      </c>
      <c r="G16" s="179">
        <v>20.662604540023896</v>
      </c>
      <c r="H16" s="65"/>
      <c r="I16" s="180">
        <v>16.274200366294632</v>
      </c>
      <c r="J16" s="179">
        <v>2.3555555555555556</v>
      </c>
      <c r="K16" s="65"/>
      <c r="L16" s="180">
        <v>4.3372249288128266</v>
      </c>
      <c r="M16" s="179">
        <v>203.2468339307049</v>
      </c>
      <c r="N16" s="65"/>
      <c r="O16" s="180">
        <v>147.0304203900798</v>
      </c>
      <c r="P16" s="3"/>
      <c r="Q16" s="174"/>
      <c r="R16" s="64">
        <v>24.827495326533242</v>
      </c>
      <c r="S16" s="175">
        <v>49.020120829081407</v>
      </c>
      <c r="T16" s="174"/>
      <c r="U16" s="64"/>
      <c r="V16" s="175">
        <v>32.359204085702729</v>
      </c>
      <c r="W16" s="174"/>
      <c r="X16" s="64"/>
      <c r="Y16" s="175">
        <v>-2.4785143832339345</v>
      </c>
      <c r="Z16" s="174"/>
      <c r="AA16" s="64"/>
      <c r="AB16" s="175">
        <v>44.74854106429526</v>
      </c>
      <c r="AC16" s="3"/>
      <c r="AD16" s="174" t="s">
        <v>152</v>
      </c>
      <c r="AE16" s="64"/>
      <c r="AF16" s="64"/>
      <c r="AG16" s="175"/>
    </row>
    <row r="17" spans="1:34" ht="20.100000000000001" customHeight="1" x14ac:dyDescent="0.25">
      <c r="A17" s="43"/>
      <c r="B17" s="187"/>
      <c r="C17" s="188" t="s">
        <v>155</v>
      </c>
      <c r="D17" s="269">
        <v>172.91506172839507</v>
      </c>
      <c r="E17" s="66">
        <v>119.08381341719078</v>
      </c>
      <c r="F17" s="272">
        <v>121.89475726317782</v>
      </c>
      <c r="G17" s="269">
        <v>25.477283950617284</v>
      </c>
      <c r="H17" s="66"/>
      <c r="I17" s="272">
        <v>16.024466201368814</v>
      </c>
      <c r="J17" s="269">
        <v>2.3014814814814817</v>
      </c>
      <c r="K17" s="66"/>
      <c r="L17" s="272">
        <v>5.3388970085251719</v>
      </c>
      <c r="M17" s="269">
        <v>200.69382716049384</v>
      </c>
      <c r="N17" s="66"/>
      <c r="O17" s="272">
        <v>143.25812047307181</v>
      </c>
      <c r="P17" s="3"/>
      <c r="Q17" s="256"/>
      <c r="R17" s="63">
        <v>21.404301383152617</v>
      </c>
      <c r="S17" s="299">
        <v>48.124447584349397</v>
      </c>
      <c r="T17" s="256"/>
      <c r="U17" s="63"/>
      <c r="V17" s="299">
        <v>20.832947040014016</v>
      </c>
      <c r="W17" s="256"/>
      <c r="X17" s="63"/>
      <c r="Y17" s="299">
        <v>9.2826879428122258</v>
      </c>
      <c r="Z17" s="256"/>
      <c r="AA17" s="63"/>
      <c r="AB17" s="299">
        <v>42.631687422928039</v>
      </c>
      <c r="AC17" s="3"/>
      <c r="AD17" s="256" t="s">
        <v>152</v>
      </c>
      <c r="AE17" s="63"/>
      <c r="AF17" s="63"/>
      <c r="AG17" s="257"/>
    </row>
    <row r="18" spans="1:34" ht="20.100000000000001" customHeight="1" x14ac:dyDescent="0.25">
      <c r="A18" s="43"/>
      <c r="B18" s="185"/>
      <c r="C18" s="186" t="s">
        <v>156</v>
      </c>
      <c r="D18" s="179">
        <v>125.55555555555556</v>
      </c>
      <c r="E18" s="65">
        <v>92.196176709271654</v>
      </c>
      <c r="F18" s="180">
        <v>91.839103477960904</v>
      </c>
      <c r="G18" s="179">
        <v>19.277897252090799</v>
      </c>
      <c r="H18" s="65"/>
      <c r="I18" s="180">
        <v>12.304248340455844</v>
      </c>
      <c r="J18" s="179">
        <v>5.3060931899641579</v>
      </c>
      <c r="K18" s="65"/>
      <c r="L18" s="180">
        <v>4.7865439885148593</v>
      </c>
      <c r="M18" s="179">
        <v>150.13954599761053</v>
      </c>
      <c r="N18" s="65"/>
      <c r="O18" s="180">
        <v>108.92989580693161</v>
      </c>
      <c r="P18" s="3"/>
      <c r="Q18" s="174"/>
      <c r="R18" s="64">
        <v>-0.88041261547224448</v>
      </c>
      <c r="S18" s="175">
        <v>7.2025882570520565</v>
      </c>
      <c r="T18" s="174"/>
      <c r="U18" s="64"/>
      <c r="V18" s="175">
        <v>-1.1721069672864828</v>
      </c>
      <c r="W18" s="174"/>
      <c r="X18" s="64"/>
      <c r="Y18" s="175">
        <v>0.39067651919941837</v>
      </c>
      <c r="Z18" s="174"/>
      <c r="AA18" s="64"/>
      <c r="AB18" s="175">
        <v>5.873505898972148</v>
      </c>
      <c r="AC18" s="3"/>
      <c r="AD18" s="174" t="s">
        <v>146</v>
      </c>
      <c r="AE18" s="64"/>
      <c r="AF18" s="64"/>
      <c r="AG18" s="175"/>
    </row>
    <row r="19" spans="1:34" ht="20.100000000000001" customHeight="1" x14ac:dyDescent="0.25">
      <c r="A19" s="43"/>
      <c r="B19" s="187"/>
      <c r="C19" s="188" t="s">
        <v>157</v>
      </c>
      <c r="D19" s="269">
        <v>125.1557945041816</v>
      </c>
      <c r="E19" s="66">
        <v>79.651916717386896</v>
      </c>
      <c r="F19" s="272">
        <v>88.628346923013524</v>
      </c>
      <c r="G19" s="269">
        <v>16.967264038231779</v>
      </c>
      <c r="H19" s="66"/>
      <c r="I19" s="272">
        <v>12.07197600014136</v>
      </c>
      <c r="J19" s="269">
        <v>0.56917562724014337</v>
      </c>
      <c r="K19" s="66"/>
      <c r="L19" s="272">
        <v>4.6133592686239098</v>
      </c>
      <c r="M19" s="269">
        <v>142.69223416965352</v>
      </c>
      <c r="N19" s="66"/>
      <c r="O19" s="272">
        <v>105.3136821917788</v>
      </c>
      <c r="P19" s="3"/>
      <c r="Q19" s="256"/>
      <c r="R19" s="63">
        <v>-3.1084378145773877</v>
      </c>
      <c r="S19" s="299">
        <v>17.45731497531699</v>
      </c>
      <c r="T19" s="256"/>
      <c r="U19" s="63"/>
      <c r="V19" s="299">
        <v>3.7170791355983313</v>
      </c>
      <c r="W19" s="256"/>
      <c r="X19" s="63"/>
      <c r="Y19" s="299">
        <v>8.4290589407312417</v>
      </c>
      <c r="Z19" s="256"/>
      <c r="AA19" s="63"/>
      <c r="AB19" s="299">
        <v>15.286102525853487</v>
      </c>
      <c r="AC19" s="3"/>
      <c r="AD19" s="256" t="s">
        <v>152</v>
      </c>
      <c r="AE19" s="63"/>
      <c r="AF19" s="63"/>
      <c r="AG19" s="257"/>
    </row>
    <row r="20" spans="1:34" ht="20.100000000000001" customHeight="1" x14ac:dyDescent="0.25">
      <c r="A20" s="43"/>
      <c r="B20" s="185"/>
      <c r="C20" s="186" t="s">
        <v>158</v>
      </c>
      <c r="D20" s="179">
        <v>169.96395061728396</v>
      </c>
      <c r="E20" s="65">
        <v>110.48196960167715</v>
      </c>
      <c r="F20" s="180">
        <v>116.89560257013008</v>
      </c>
      <c r="G20" s="179">
        <v>22.489382716049384</v>
      </c>
      <c r="H20" s="65"/>
      <c r="I20" s="180">
        <v>14.840538661333508</v>
      </c>
      <c r="J20" s="179">
        <v>2.8343209876543209</v>
      </c>
      <c r="K20" s="65"/>
      <c r="L20" s="180">
        <v>17.283587308276942</v>
      </c>
      <c r="M20" s="179">
        <v>195.28765432098766</v>
      </c>
      <c r="N20" s="65"/>
      <c r="O20" s="180">
        <v>149.01972853974053</v>
      </c>
      <c r="P20" s="3"/>
      <c r="Q20" s="174"/>
      <c r="R20" s="64">
        <v>13.056115134293927</v>
      </c>
      <c r="S20" s="175">
        <v>37.531803178101498</v>
      </c>
      <c r="T20" s="174"/>
      <c r="U20" s="64"/>
      <c r="V20" s="175">
        <v>17.429991110263337</v>
      </c>
      <c r="W20" s="174"/>
      <c r="X20" s="64"/>
      <c r="Y20" s="175">
        <v>318.70828622877463</v>
      </c>
      <c r="Z20" s="174"/>
      <c r="AA20" s="64"/>
      <c r="AB20" s="175">
        <v>46.440997519612417</v>
      </c>
      <c r="AC20" s="3"/>
      <c r="AD20" s="174" t="s">
        <v>152</v>
      </c>
      <c r="AE20" s="64"/>
      <c r="AF20" s="64"/>
      <c r="AG20" s="175"/>
    </row>
    <row r="21" spans="1:34" ht="20.100000000000001" customHeight="1" x14ac:dyDescent="0.25">
      <c r="A21" s="43"/>
      <c r="B21" s="187"/>
      <c r="C21" s="188" t="s">
        <v>141</v>
      </c>
      <c r="D21" s="269">
        <v>213.95197132616488</v>
      </c>
      <c r="E21" s="66">
        <v>150.49069182389937</v>
      </c>
      <c r="F21" s="272">
        <v>154.59096558059113</v>
      </c>
      <c r="G21" s="269">
        <v>23.497013142174431</v>
      </c>
      <c r="H21" s="66"/>
      <c r="I21" s="272">
        <v>14.270542158164663</v>
      </c>
      <c r="J21" s="269">
        <v>8.4673835125448029</v>
      </c>
      <c r="K21" s="66"/>
      <c r="L21" s="272">
        <v>4.1952206914114569</v>
      </c>
      <c r="M21" s="269">
        <v>245.9163679808841</v>
      </c>
      <c r="N21" s="66"/>
      <c r="O21" s="272">
        <v>173.05672843016725</v>
      </c>
      <c r="P21" s="3"/>
      <c r="Q21" s="256"/>
      <c r="R21" s="63">
        <v>12.995174975829956</v>
      </c>
      <c r="S21" s="299">
        <v>24.787661020566297</v>
      </c>
      <c r="T21" s="256"/>
      <c r="U21" s="63"/>
      <c r="V21" s="299">
        <v>9.6126477122585392</v>
      </c>
      <c r="W21" s="256"/>
      <c r="X21" s="63"/>
      <c r="Y21" s="299">
        <v>-18.155829820195581</v>
      </c>
      <c r="Z21" s="256"/>
      <c r="AA21" s="63"/>
      <c r="AB21" s="299">
        <v>21.846786318464488</v>
      </c>
      <c r="AC21" s="3"/>
      <c r="AD21" s="256" t="s">
        <v>152</v>
      </c>
      <c r="AE21" s="63"/>
      <c r="AF21" s="63"/>
      <c r="AG21" s="257"/>
    </row>
    <row r="22" spans="1:34" ht="20.100000000000001" customHeight="1" x14ac:dyDescent="0.25">
      <c r="A22" s="43"/>
      <c r="B22" s="185"/>
      <c r="C22" s="186" t="s">
        <v>142</v>
      </c>
      <c r="D22" s="179">
        <v>163.84</v>
      </c>
      <c r="E22" s="65">
        <v>104.88265513626834</v>
      </c>
      <c r="F22" s="180">
        <v>109.8877242942005</v>
      </c>
      <c r="G22" s="179">
        <v>19.129382716049381</v>
      </c>
      <c r="H22" s="65"/>
      <c r="I22" s="180">
        <v>13.236681316013263</v>
      </c>
      <c r="J22" s="179">
        <v>1.96</v>
      </c>
      <c r="K22" s="65"/>
      <c r="L22" s="180">
        <v>4.5433208693574709</v>
      </c>
      <c r="M22" s="179">
        <v>184.92938271604939</v>
      </c>
      <c r="N22" s="65"/>
      <c r="O22" s="180">
        <v>127.66772647957123</v>
      </c>
      <c r="P22" s="3"/>
      <c r="Q22" s="174">
        <v>511.8336975468257</v>
      </c>
      <c r="R22" s="64">
        <v>8.7668623034059401</v>
      </c>
      <c r="S22" s="175">
        <v>22.329226188767706</v>
      </c>
      <c r="T22" s="174"/>
      <c r="U22" s="64"/>
      <c r="V22" s="175">
        <v>-4.6557075643100641</v>
      </c>
      <c r="W22" s="174"/>
      <c r="X22" s="64"/>
      <c r="Y22" s="175">
        <v>-3.8653203273357781</v>
      </c>
      <c r="Z22" s="174"/>
      <c r="AA22" s="64"/>
      <c r="AB22" s="175">
        <v>17.732814586085645</v>
      </c>
      <c r="AC22" s="3"/>
      <c r="AD22" s="174" t="s">
        <v>152</v>
      </c>
      <c r="AE22" s="64"/>
      <c r="AF22" s="64"/>
      <c r="AG22" s="175"/>
    </row>
    <row r="23" spans="1:34" ht="20.100000000000001" customHeight="1" x14ac:dyDescent="0.25">
      <c r="A23" s="43"/>
      <c r="B23" s="187"/>
      <c r="C23" s="188" t="s">
        <v>145</v>
      </c>
      <c r="D23" s="269">
        <v>106.51923536439665</v>
      </c>
      <c r="E23" s="66">
        <v>78.647552241834049</v>
      </c>
      <c r="F23" s="272">
        <v>69.751414957358662</v>
      </c>
      <c r="G23" s="269">
        <v>15.431541218637992</v>
      </c>
      <c r="H23" s="66"/>
      <c r="I23" s="272">
        <v>11.533501214518857</v>
      </c>
      <c r="J23" s="269">
        <v>2.8523297491039425</v>
      </c>
      <c r="K23" s="66"/>
      <c r="L23" s="272">
        <v>3.4765080386366769</v>
      </c>
      <c r="M23" s="269">
        <v>124.8031063321386</v>
      </c>
      <c r="N23" s="66"/>
      <c r="O23" s="272">
        <v>84.761424210514207</v>
      </c>
      <c r="P23" s="3"/>
      <c r="Q23" s="256">
        <v>67.642424401993793</v>
      </c>
      <c r="R23" s="63">
        <v>1.7703931001234874</v>
      </c>
      <c r="S23" s="299">
        <v>-1.0247735111712428</v>
      </c>
      <c r="T23" s="256"/>
      <c r="U23" s="63"/>
      <c r="V23" s="299">
        <v>-16.474888066571346</v>
      </c>
      <c r="W23" s="256"/>
      <c r="X23" s="63"/>
      <c r="Y23" s="299">
        <v>-31.304149941529822</v>
      </c>
      <c r="Z23" s="256"/>
      <c r="AA23" s="63"/>
      <c r="AB23" s="299">
        <v>-5.1278181077384044</v>
      </c>
      <c r="AC23" s="3"/>
      <c r="AD23" s="256" t="s">
        <v>152</v>
      </c>
      <c r="AE23" s="63"/>
      <c r="AF23" s="63"/>
      <c r="AG23" s="257"/>
    </row>
    <row r="24" spans="1:34" ht="20.100000000000001" customHeight="1" x14ac:dyDescent="0.25">
      <c r="A24" s="43"/>
      <c r="B24" s="185">
        <v>2023</v>
      </c>
      <c r="C24" s="186" t="s">
        <v>148</v>
      </c>
      <c r="D24" s="179">
        <v>129.91923536439666</v>
      </c>
      <c r="E24" s="65">
        <v>78.070842462974241</v>
      </c>
      <c r="F24" s="180">
        <v>84.658139446394131</v>
      </c>
      <c r="G24" s="179">
        <v>14.355794504181601</v>
      </c>
      <c r="H24" s="65"/>
      <c r="I24" s="180">
        <v>9.6649869331058351</v>
      </c>
      <c r="J24" s="179">
        <v>2.348626045400239</v>
      </c>
      <c r="K24" s="65"/>
      <c r="L24" s="180">
        <v>5.5050677158713111</v>
      </c>
      <c r="M24" s="179">
        <v>146.6236559139785</v>
      </c>
      <c r="N24" s="65"/>
      <c r="O24" s="180">
        <v>99.828194095371273</v>
      </c>
      <c r="P24" s="3"/>
      <c r="Q24" s="174">
        <v>135.80291353515301</v>
      </c>
      <c r="R24" s="64">
        <v>24.159225610901856</v>
      </c>
      <c r="S24" s="175">
        <v>37.863098619829785</v>
      </c>
      <c r="T24" s="174"/>
      <c r="U24" s="64"/>
      <c r="V24" s="175">
        <v>-15.423878651465923</v>
      </c>
      <c r="W24" s="174"/>
      <c r="X24" s="64"/>
      <c r="Y24" s="175">
        <v>53.423973246891478</v>
      </c>
      <c r="Z24" s="174"/>
      <c r="AA24" s="64"/>
      <c r="AB24" s="175">
        <v>30.625685536994219</v>
      </c>
      <c r="AC24" s="3"/>
      <c r="AD24" s="174" t="s">
        <v>152</v>
      </c>
      <c r="AE24" s="64"/>
      <c r="AF24" s="64"/>
      <c r="AG24" s="175"/>
    </row>
    <row r="25" spans="1:34" ht="20.100000000000001" customHeight="1" x14ac:dyDescent="0.2">
      <c r="A25" s="44"/>
      <c r="B25" s="187"/>
      <c r="C25" s="188" t="s">
        <v>150</v>
      </c>
      <c r="D25" s="269">
        <v>172.69444444444446</v>
      </c>
      <c r="E25" s="66">
        <v>97.222685871518422</v>
      </c>
      <c r="F25" s="272">
        <v>113.81062943535946</v>
      </c>
      <c r="G25" s="269">
        <v>16.606878306878308</v>
      </c>
      <c r="H25" s="66"/>
      <c r="I25" s="272">
        <v>17.679750647922958</v>
      </c>
      <c r="J25" s="269">
        <v>2.6201058201058203</v>
      </c>
      <c r="K25" s="66"/>
      <c r="L25" s="272">
        <v>6.1833934096973966</v>
      </c>
      <c r="M25" s="269">
        <v>191.92142857142858</v>
      </c>
      <c r="N25" s="66"/>
      <c r="O25" s="272">
        <v>137.67377349297982</v>
      </c>
      <c r="P25" s="3"/>
      <c r="Q25" s="256">
        <v>70.208411012665351</v>
      </c>
      <c r="R25" s="63">
        <v>18.85413186399688</v>
      </c>
      <c r="S25" s="299">
        <v>27.337214514495262</v>
      </c>
      <c r="T25" s="256"/>
      <c r="U25" s="63"/>
      <c r="V25" s="299">
        <v>33.878995497261684</v>
      </c>
      <c r="W25" s="256"/>
      <c r="X25" s="63"/>
      <c r="Y25" s="299">
        <v>33.715844791112126</v>
      </c>
      <c r="Z25" s="256"/>
      <c r="AA25" s="63"/>
      <c r="AB25" s="299">
        <v>28.41816427321411</v>
      </c>
      <c r="AC25" s="3"/>
      <c r="AD25" s="256" t="s">
        <v>152</v>
      </c>
      <c r="AE25" s="63"/>
      <c r="AF25" s="63"/>
      <c r="AG25" s="257"/>
    </row>
    <row r="26" spans="1:34" ht="20.100000000000001" customHeight="1" x14ac:dyDescent="0.2">
      <c r="A26" s="44"/>
      <c r="B26" s="189"/>
      <c r="C26" s="190" t="s">
        <v>151</v>
      </c>
      <c r="D26" s="273">
        <v>197.93094384707288</v>
      </c>
      <c r="E26" s="274">
        <v>132.77902109961454</v>
      </c>
      <c r="F26" s="275">
        <v>151.86113820571774</v>
      </c>
      <c r="G26" s="273">
        <v>19.724014336917563</v>
      </c>
      <c r="H26" s="274"/>
      <c r="I26" s="275">
        <v>16.408610878354022</v>
      </c>
      <c r="J26" s="273">
        <v>2.422700119474313</v>
      </c>
      <c r="K26" s="274"/>
      <c r="L26" s="275">
        <v>5.8135317835265106</v>
      </c>
      <c r="M26" s="273">
        <v>220.07765830346474</v>
      </c>
      <c r="N26" s="274"/>
      <c r="O26" s="275">
        <v>174.08328086759826</v>
      </c>
      <c r="P26" s="276"/>
      <c r="Q26" s="176">
        <v>13.35289279835874</v>
      </c>
      <c r="R26" s="177">
        <v>-0.63285373343086182</v>
      </c>
      <c r="S26" s="178">
        <v>10.76065497760502</v>
      </c>
      <c r="T26" s="176">
        <v>-5.7974322395307745</v>
      </c>
      <c r="U26" s="177"/>
      <c r="V26" s="178">
        <v>1.4912923490423204</v>
      </c>
      <c r="W26" s="176">
        <v>-26.778363545542014</v>
      </c>
      <c r="X26" s="177"/>
      <c r="Y26" s="178">
        <v>18.81586594945048</v>
      </c>
      <c r="Z26" s="176">
        <v>10.668861559531944</v>
      </c>
      <c r="AA26" s="177"/>
      <c r="AB26" s="178">
        <v>10.062351343885272</v>
      </c>
      <c r="AC26" s="276"/>
      <c r="AD26" s="176" t="s">
        <v>152</v>
      </c>
      <c r="AE26" s="177"/>
      <c r="AF26" s="177"/>
      <c r="AG26" s="178"/>
    </row>
    <row r="27" spans="1:34" ht="21" customHeight="1" x14ac:dyDescent="0.2">
      <c r="A27" s="76"/>
      <c r="B27" s="78"/>
      <c r="C27" s="78"/>
      <c r="D27" s="77"/>
      <c r="E27" s="77"/>
      <c r="F27" s="77"/>
      <c r="G27" s="77"/>
      <c r="H27" s="77"/>
      <c r="I27" s="77"/>
      <c r="J27" s="77"/>
      <c r="K27" s="77"/>
      <c r="L27" s="77"/>
      <c r="M27" s="77"/>
      <c r="N27" s="77"/>
      <c r="O27" s="77"/>
      <c r="P27" s="79"/>
      <c r="Q27" s="77"/>
      <c r="R27" s="77"/>
      <c r="S27" s="77"/>
      <c r="T27" s="77"/>
      <c r="U27" s="77"/>
      <c r="V27" s="77"/>
      <c r="W27" s="77"/>
      <c r="X27" s="77"/>
      <c r="Y27" s="77"/>
      <c r="Z27" s="77"/>
      <c r="AA27" s="77"/>
      <c r="AB27" s="77"/>
      <c r="AC27" s="79"/>
      <c r="AD27" s="77"/>
      <c r="AE27" s="77"/>
      <c r="AF27" s="77"/>
      <c r="AG27" s="77"/>
      <c r="AH27" s="1"/>
    </row>
    <row r="28" spans="1:34" ht="24.95" customHeight="1" x14ac:dyDescent="0.25">
      <c r="A28" s="76"/>
      <c r="B28" s="567" t="s">
        <v>58</v>
      </c>
      <c r="C28" s="567"/>
      <c r="D28" s="567"/>
      <c r="E28" s="567"/>
      <c r="F28" s="567"/>
      <c r="G28" s="567"/>
      <c r="H28" s="567"/>
      <c r="I28" s="567"/>
      <c r="J28" s="567"/>
      <c r="K28" s="567"/>
      <c r="L28" s="567"/>
      <c r="M28" s="567"/>
      <c r="N28" s="567"/>
      <c r="O28" s="545"/>
      <c r="P28" s="302"/>
      <c r="Q28" s="566"/>
      <c r="R28" s="566"/>
      <c r="S28" s="566"/>
      <c r="T28" s="566"/>
      <c r="U28" s="566"/>
      <c r="V28" s="566"/>
      <c r="W28" s="566"/>
      <c r="X28" s="566"/>
      <c r="Y28" s="566"/>
      <c r="Z28" s="566"/>
      <c r="AA28" s="566"/>
      <c r="AB28" s="542"/>
      <c r="AC28" s="302"/>
      <c r="AD28" s="566"/>
      <c r="AE28" s="566"/>
      <c r="AF28" s="566"/>
      <c r="AG28" s="542"/>
      <c r="AH28" s="1"/>
    </row>
    <row r="29" spans="1:34" ht="20.100000000000001" customHeight="1" x14ac:dyDescent="0.25">
      <c r="A29" s="43"/>
      <c r="B29" s="183">
        <v>2021</v>
      </c>
      <c r="C29" s="184"/>
      <c r="D29" s="277"/>
      <c r="E29" s="278">
        <v>56.739806953179595</v>
      </c>
      <c r="F29" s="268">
        <v>49.839023296168854</v>
      </c>
      <c r="G29" s="277"/>
      <c r="H29" s="278"/>
      <c r="I29" s="268">
        <v>9.826009843878035</v>
      </c>
      <c r="J29" s="277"/>
      <c r="K29" s="278"/>
      <c r="L29" s="268">
        <v>3.4462985081249955</v>
      </c>
      <c r="M29" s="277"/>
      <c r="N29" s="278"/>
      <c r="O29" s="268">
        <v>63.111331648171884</v>
      </c>
      <c r="P29" s="3"/>
      <c r="Q29" s="260"/>
      <c r="R29" s="261">
        <v>-30.362577142497209</v>
      </c>
      <c r="S29" s="255">
        <v>-39.64521611611066</v>
      </c>
      <c r="T29" s="260"/>
      <c r="U29" s="261"/>
      <c r="V29" s="255">
        <v>-25.625361596966687</v>
      </c>
      <c r="W29" s="260"/>
      <c r="X29" s="261"/>
      <c r="Y29" s="255">
        <v>-56.59179681047835</v>
      </c>
      <c r="Z29" s="260"/>
      <c r="AA29" s="261"/>
      <c r="AB29" s="255">
        <v>-39.156630795238016</v>
      </c>
      <c r="AC29" s="3"/>
      <c r="AD29" s="260"/>
      <c r="AE29" s="261"/>
      <c r="AF29" s="261"/>
      <c r="AG29" s="262"/>
    </row>
    <row r="30" spans="1:34" ht="20.100000000000001" customHeight="1" x14ac:dyDescent="0.25">
      <c r="A30" s="43"/>
      <c r="B30" s="185">
        <v>2022</v>
      </c>
      <c r="C30" s="186"/>
      <c r="D30" s="179">
        <v>110.68831275720164</v>
      </c>
      <c r="E30" s="65">
        <v>93.13369951083159</v>
      </c>
      <c r="F30" s="180">
        <v>96.497065852160048</v>
      </c>
      <c r="G30" s="179"/>
      <c r="H30" s="65"/>
      <c r="I30" s="180">
        <v>13.63299015932246</v>
      </c>
      <c r="J30" s="179"/>
      <c r="K30" s="65"/>
      <c r="L30" s="180">
        <v>4.3639910597546203</v>
      </c>
      <c r="M30" s="179"/>
      <c r="N30" s="65"/>
      <c r="O30" s="180">
        <v>114.49404707123713</v>
      </c>
      <c r="P30" s="3"/>
      <c r="Q30" s="174"/>
      <c r="R30" s="64">
        <v>64.141727848404415</v>
      </c>
      <c r="S30" s="175">
        <v>93.61748981047451</v>
      </c>
      <c r="T30" s="174"/>
      <c r="U30" s="64"/>
      <c r="V30" s="175">
        <v>38.743909032269485</v>
      </c>
      <c r="W30" s="174"/>
      <c r="X30" s="64"/>
      <c r="Y30" s="175">
        <v>26.628353565360747</v>
      </c>
      <c r="Z30" s="174"/>
      <c r="AA30" s="64"/>
      <c r="AB30" s="175">
        <v>81.415989935782989</v>
      </c>
      <c r="AC30" s="3"/>
      <c r="AD30" s="174" t="s">
        <v>146</v>
      </c>
      <c r="AE30" s="64"/>
      <c r="AF30" s="64"/>
      <c r="AG30" s="175"/>
    </row>
    <row r="31" spans="1:34" ht="20.100000000000001" customHeight="1" x14ac:dyDescent="0.25">
      <c r="A31" s="43"/>
      <c r="B31" s="258">
        <v>2023</v>
      </c>
      <c r="C31" s="259"/>
      <c r="D31" s="280">
        <v>166.65333333333334</v>
      </c>
      <c r="E31" s="281">
        <v>102.87312194269741</v>
      </c>
      <c r="F31" s="300">
        <v>116.96663755353424</v>
      </c>
      <c r="G31" s="280">
        <v>16.905185185185186</v>
      </c>
      <c r="H31" s="281"/>
      <c r="I31" s="300">
        <v>14.494896867075719</v>
      </c>
      <c r="J31" s="280">
        <v>2.4586008230452676</v>
      </c>
      <c r="K31" s="281"/>
      <c r="L31" s="300">
        <v>5.8232486271366843</v>
      </c>
      <c r="M31" s="280">
        <v>186.01711934156378</v>
      </c>
      <c r="N31" s="281"/>
      <c r="O31" s="300">
        <v>137.28478304774663</v>
      </c>
      <c r="P31" s="276"/>
      <c r="Q31" s="263">
        <v>50.560912152392483</v>
      </c>
      <c r="R31" s="264">
        <v>10.457463284563294</v>
      </c>
      <c r="S31" s="301">
        <v>21.212636384909892</v>
      </c>
      <c r="T31" s="263"/>
      <c r="U31" s="264"/>
      <c r="V31" s="301">
        <v>6.3222132320527891</v>
      </c>
      <c r="W31" s="263"/>
      <c r="X31" s="264"/>
      <c r="Y31" s="301">
        <v>33.43860121023166</v>
      </c>
      <c r="Z31" s="263"/>
      <c r="AA31" s="264"/>
      <c r="AB31" s="301">
        <v>19.905607810660975</v>
      </c>
      <c r="AC31" s="276"/>
      <c r="AD31" s="263" t="s">
        <v>152</v>
      </c>
      <c r="AE31" s="264"/>
      <c r="AF31" s="264"/>
      <c r="AG31" s="265"/>
    </row>
    <row r="32" spans="1:34" ht="21" customHeight="1" x14ac:dyDescent="0.2"/>
    <row r="33" spans="1:49" ht="24.95" customHeight="1" x14ac:dyDescent="0.25">
      <c r="A33" s="76"/>
      <c r="B33" s="565" t="s">
        <v>44</v>
      </c>
      <c r="C33" s="565"/>
      <c r="D33" s="565"/>
      <c r="E33" s="565"/>
      <c r="F33" s="565"/>
      <c r="G33" s="565"/>
      <c r="H33" s="565"/>
      <c r="I33" s="565"/>
      <c r="J33" s="565"/>
      <c r="K33" s="565"/>
      <c r="L33" s="565"/>
      <c r="M33" s="565"/>
      <c r="N33" s="565"/>
      <c r="O33" s="544"/>
      <c r="P33" s="302"/>
      <c r="Q33" s="566"/>
      <c r="R33" s="566"/>
      <c r="S33" s="566"/>
      <c r="T33" s="566"/>
      <c r="U33" s="566"/>
      <c r="V33" s="566"/>
      <c r="W33" s="566"/>
      <c r="X33" s="566"/>
      <c r="Y33" s="566"/>
      <c r="Z33" s="566"/>
      <c r="AA33" s="566"/>
      <c r="AB33" s="542"/>
      <c r="AC33" s="302"/>
      <c r="AD33" s="566"/>
      <c r="AE33" s="566"/>
      <c r="AF33" s="566"/>
      <c r="AG33" s="542"/>
      <c r="AH33" s="1"/>
    </row>
    <row r="34" spans="1:49" ht="20.100000000000001" customHeight="1" x14ac:dyDescent="0.25">
      <c r="A34" s="43"/>
      <c r="B34" s="183">
        <v>2021</v>
      </c>
      <c r="C34" s="184"/>
      <c r="D34" s="277"/>
      <c r="E34" s="278">
        <v>56.739806953179595</v>
      </c>
      <c r="F34" s="268">
        <v>49.839023296168854</v>
      </c>
      <c r="G34" s="277"/>
      <c r="H34" s="278"/>
      <c r="I34" s="268">
        <v>9.826009843878035</v>
      </c>
      <c r="J34" s="277"/>
      <c r="K34" s="278"/>
      <c r="L34" s="268">
        <v>3.4462985081249955</v>
      </c>
      <c r="M34" s="277"/>
      <c r="N34" s="278"/>
      <c r="O34" s="268">
        <v>63.111331648171884</v>
      </c>
      <c r="P34" s="3"/>
      <c r="Q34" s="260"/>
      <c r="R34" s="261">
        <v>-30.362577142497209</v>
      </c>
      <c r="S34" s="255">
        <v>-39.64521611611066</v>
      </c>
      <c r="T34" s="260"/>
      <c r="U34" s="261"/>
      <c r="V34" s="255">
        <v>-25.625361596966687</v>
      </c>
      <c r="W34" s="260"/>
      <c r="X34" s="261"/>
      <c r="Y34" s="255">
        <v>-56.59179681047835</v>
      </c>
      <c r="Z34" s="260"/>
      <c r="AA34" s="261"/>
      <c r="AB34" s="255">
        <v>-39.156630795238016</v>
      </c>
      <c r="AC34" s="3"/>
      <c r="AD34" s="260"/>
      <c r="AE34" s="261"/>
      <c r="AF34" s="261"/>
      <c r="AG34" s="262"/>
    </row>
    <row r="35" spans="1:49" ht="20.100000000000001" customHeight="1" x14ac:dyDescent="0.25">
      <c r="A35" s="43"/>
      <c r="B35" s="185">
        <v>2022</v>
      </c>
      <c r="C35" s="186"/>
      <c r="D35" s="179">
        <v>110.68831275720164</v>
      </c>
      <c r="E35" s="65">
        <v>93.13369951083159</v>
      </c>
      <c r="F35" s="180">
        <v>96.497065852160048</v>
      </c>
      <c r="G35" s="179"/>
      <c r="H35" s="65"/>
      <c r="I35" s="180">
        <v>13.63299015932246</v>
      </c>
      <c r="J35" s="179"/>
      <c r="K35" s="65"/>
      <c r="L35" s="180">
        <v>4.3639910597546203</v>
      </c>
      <c r="M35" s="179"/>
      <c r="N35" s="65"/>
      <c r="O35" s="180">
        <v>114.49404707123713</v>
      </c>
      <c r="P35" s="3"/>
      <c r="Q35" s="174"/>
      <c r="R35" s="64">
        <v>64.141727848404415</v>
      </c>
      <c r="S35" s="175">
        <v>93.61748981047451</v>
      </c>
      <c r="T35" s="174"/>
      <c r="U35" s="64"/>
      <c r="V35" s="175">
        <v>38.743909032269485</v>
      </c>
      <c r="W35" s="174"/>
      <c r="X35" s="64"/>
      <c r="Y35" s="175">
        <v>26.628353565360747</v>
      </c>
      <c r="Z35" s="174"/>
      <c r="AA35" s="64"/>
      <c r="AB35" s="175">
        <v>81.415989935782989</v>
      </c>
      <c r="AC35" s="3"/>
      <c r="AD35" s="174" t="s">
        <v>146</v>
      </c>
      <c r="AE35" s="64"/>
      <c r="AF35" s="64"/>
      <c r="AG35" s="175"/>
    </row>
    <row r="36" spans="1:49" ht="20.100000000000001" customHeight="1" x14ac:dyDescent="0.25">
      <c r="A36" s="43"/>
      <c r="B36" s="258">
        <v>2023</v>
      </c>
      <c r="C36" s="259"/>
      <c r="D36" s="280">
        <v>166.65333333333334</v>
      </c>
      <c r="E36" s="281">
        <v>102.87312194269741</v>
      </c>
      <c r="F36" s="300">
        <v>116.96663755353424</v>
      </c>
      <c r="G36" s="280">
        <v>16.905185185185186</v>
      </c>
      <c r="H36" s="281"/>
      <c r="I36" s="300">
        <v>14.494896867075719</v>
      </c>
      <c r="J36" s="280">
        <v>2.4586008230452676</v>
      </c>
      <c r="K36" s="281"/>
      <c r="L36" s="300">
        <v>5.8232486271366843</v>
      </c>
      <c r="M36" s="280">
        <v>186.01711934156378</v>
      </c>
      <c r="N36" s="281"/>
      <c r="O36" s="300">
        <v>137.28478304774663</v>
      </c>
      <c r="P36" s="276"/>
      <c r="Q36" s="263">
        <v>50.560912152392483</v>
      </c>
      <c r="R36" s="264">
        <v>10.457463284563294</v>
      </c>
      <c r="S36" s="301">
        <v>21.212636384909892</v>
      </c>
      <c r="T36" s="263"/>
      <c r="U36" s="264"/>
      <c r="V36" s="301">
        <v>6.3222132320527891</v>
      </c>
      <c r="W36" s="263"/>
      <c r="X36" s="264"/>
      <c r="Y36" s="301">
        <v>33.43860121023166</v>
      </c>
      <c r="Z36" s="263"/>
      <c r="AA36" s="264"/>
      <c r="AB36" s="301">
        <v>19.905607810660975</v>
      </c>
      <c r="AC36" s="276"/>
      <c r="AD36" s="263" t="s">
        <v>152</v>
      </c>
      <c r="AE36" s="264"/>
      <c r="AF36" s="264"/>
      <c r="AG36" s="265"/>
    </row>
    <row r="37" spans="1:49" ht="21" customHeight="1" x14ac:dyDescent="0.2"/>
    <row r="38" spans="1:49" ht="24.95" customHeight="1" x14ac:dyDescent="0.25">
      <c r="A38" s="76"/>
      <c r="B38" s="565" t="s">
        <v>45</v>
      </c>
      <c r="C38" s="565"/>
      <c r="D38" s="565"/>
      <c r="E38" s="565"/>
      <c r="F38" s="565"/>
      <c r="G38" s="565"/>
      <c r="H38" s="565"/>
      <c r="I38" s="565"/>
      <c r="J38" s="565"/>
      <c r="K38" s="565"/>
      <c r="L38" s="565"/>
      <c r="M38" s="565"/>
      <c r="N38" s="565"/>
      <c r="O38" s="544"/>
      <c r="P38" s="302"/>
      <c r="Q38" s="566"/>
      <c r="R38" s="566"/>
      <c r="S38" s="566"/>
      <c r="T38" s="566"/>
      <c r="U38" s="566"/>
      <c r="V38" s="566"/>
      <c r="W38" s="566"/>
      <c r="X38" s="566"/>
      <c r="Y38" s="566"/>
      <c r="Z38" s="566"/>
      <c r="AA38" s="566"/>
      <c r="AB38" s="542"/>
      <c r="AC38" s="302"/>
      <c r="AD38" s="566"/>
      <c r="AE38" s="566"/>
      <c r="AF38" s="566"/>
      <c r="AG38" s="542"/>
      <c r="AH38" s="1"/>
    </row>
    <row r="39" spans="1:49" ht="20.100000000000001" customHeight="1" x14ac:dyDescent="0.25">
      <c r="A39" s="43"/>
      <c r="B39" s="183">
        <v>2021</v>
      </c>
      <c r="C39" s="184"/>
      <c r="D39" s="277"/>
      <c r="E39" s="278">
        <v>43.988007631389486</v>
      </c>
      <c r="F39" s="268">
        <v>36.800965278279982</v>
      </c>
      <c r="G39" s="277"/>
      <c r="H39" s="278"/>
      <c r="I39" s="268">
        <v>10.21648876094863</v>
      </c>
      <c r="J39" s="277"/>
      <c r="K39" s="278"/>
      <c r="L39" s="268">
        <v>2.6475380151657495</v>
      </c>
      <c r="M39" s="277"/>
      <c r="N39" s="278"/>
      <c r="O39" s="268">
        <v>49.664992054394361</v>
      </c>
      <c r="P39" s="3"/>
      <c r="Q39" s="260"/>
      <c r="R39" s="261">
        <v>-56.282423907222125</v>
      </c>
      <c r="S39" s="255">
        <v>-63.655007674982244</v>
      </c>
      <c r="T39" s="260"/>
      <c r="U39" s="261"/>
      <c r="V39" s="255">
        <v>-32.941544915360701</v>
      </c>
      <c r="W39" s="260"/>
      <c r="X39" s="261"/>
      <c r="Y39" s="255">
        <v>-56.847874982675648</v>
      </c>
      <c r="Z39" s="260"/>
      <c r="AA39" s="261"/>
      <c r="AB39" s="255">
        <v>-59.498519344535978</v>
      </c>
      <c r="AC39" s="3"/>
      <c r="AD39" s="260"/>
      <c r="AE39" s="261"/>
      <c r="AF39" s="261"/>
      <c r="AG39" s="262"/>
    </row>
    <row r="40" spans="1:49" ht="20.100000000000001" customHeight="1" x14ac:dyDescent="0.25">
      <c r="A40" s="43"/>
      <c r="B40" s="185">
        <v>2022</v>
      </c>
      <c r="C40" s="186"/>
      <c r="D40" s="179">
        <v>84.337944567083639</v>
      </c>
      <c r="E40" s="65">
        <v>94.997370939950031</v>
      </c>
      <c r="F40" s="180">
        <v>88.40139721003851</v>
      </c>
      <c r="G40" s="179"/>
      <c r="H40" s="65"/>
      <c r="I40" s="180">
        <v>13.021152934763654</v>
      </c>
      <c r="J40" s="179"/>
      <c r="K40" s="65"/>
      <c r="L40" s="180">
        <v>4.5457342834967758</v>
      </c>
      <c r="M40" s="179"/>
      <c r="N40" s="65"/>
      <c r="O40" s="180">
        <v>105.96828442829894</v>
      </c>
      <c r="P40" s="3"/>
      <c r="Q40" s="174"/>
      <c r="R40" s="64">
        <v>115.96197703698216</v>
      </c>
      <c r="S40" s="175">
        <v>140.21488714092274</v>
      </c>
      <c r="T40" s="174"/>
      <c r="U40" s="64"/>
      <c r="V40" s="175">
        <v>27.452329655541877</v>
      </c>
      <c r="W40" s="174"/>
      <c r="X40" s="64"/>
      <c r="Y40" s="175">
        <v>71.696657702321318</v>
      </c>
      <c r="Z40" s="174"/>
      <c r="AA40" s="64"/>
      <c r="AB40" s="175">
        <v>113.36615600829604</v>
      </c>
      <c r="AC40" s="3"/>
      <c r="AD40" s="174" t="s">
        <v>147</v>
      </c>
      <c r="AE40" s="64"/>
      <c r="AF40" s="64"/>
      <c r="AG40" s="175"/>
    </row>
    <row r="41" spans="1:49" ht="20.100000000000001" customHeight="1" x14ac:dyDescent="0.25">
      <c r="A41" s="43"/>
      <c r="B41" s="258">
        <v>2023</v>
      </c>
      <c r="C41" s="259"/>
      <c r="D41" s="280">
        <v>161.54634195839677</v>
      </c>
      <c r="E41" s="281">
        <v>107.89154467131902</v>
      </c>
      <c r="F41" s="300">
        <v>113.24663107582056</v>
      </c>
      <c r="G41" s="280">
        <v>19.607630644342972</v>
      </c>
      <c r="H41" s="281"/>
      <c r="I41" s="300">
        <v>14.170782629905098</v>
      </c>
      <c r="J41" s="280">
        <v>3.086595636732623</v>
      </c>
      <c r="K41" s="281"/>
      <c r="L41" s="300">
        <v>5.8656091227857345</v>
      </c>
      <c r="M41" s="280">
        <v>184.24056823947234</v>
      </c>
      <c r="N41" s="281"/>
      <c r="O41" s="300">
        <v>133.28302282851138</v>
      </c>
      <c r="P41" s="276"/>
      <c r="Q41" s="263">
        <v>91.546453719735936</v>
      </c>
      <c r="R41" s="264">
        <v>13.573190082768654</v>
      </c>
      <c r="S41" s="301">
        <v>28.105023958840842</v>
      </c>
      <c r="T41" s="263"/>
      <c r="U41" s="264"/>
      <c r="V41" s="301">
        <v>8.8289393486242442</v>
      </c>
      <c r="W41" s="263"/>
      <c r="X41" s="264"/>
      <c r="Y41" s="301">
        <v>29.035459553291204</v>
      </c>
      <c r="Z41" s="263"/>
      <c r="AA41" s="264"/>
      <c r="AB41" s="301">
        <v>25.776333501645979</v>
      </c>
      <c r="AC41" s="276"/>
      <c r="AD41" s="263" t="s">
        <v>152</v>
      </c>
      <c r="AE41" s="264"/>
      <c r="AF41" s="264"/>
      <c r="AG41" s="265"/>
    </row>
    <row r="42" spans="1:49" ht="12.75" customHeight="1" x14ac:dyDescent="0.2"/>
    <row r="43" spans="1:49" ht="20.100000000000001" customHeight="1" x14ac:dyDescent="0.2">
      <c r="B43" s="5" t="s">
        <v>89</v>
      </c>
    </row>
    <row r="44" spans="1:49" ht="14.1" customHeight="1" x14ac:dyDescent="0.2">
      <c r="B44" s="5"/>
      <c r="AW44" s="151"/>
    </row>
    <row r="45" spans="1:49" ht="24" customHeight="1" x14ac:dyDescent="0.2">
      <c r="B45" s="524" t="s">
        <v>107</v>
      </c>
      <c r="C45" s="524"/>
      <c r="D45" s="524"/>
      <c r="E45" s="524"/>
      <c r="F45" s="524"/>
      <c r="G45" s="524"/>
      <c r="H45" s="524"/>
      <c r="I45" s="524"/>
      <c r="J45" s="524"/>
      <c r="K45" s="524"/>
      <c r="L45" s="524"/>
      <c r="M45" s="524"/>
      <c r="N45" s="524"/>
      <c r="O45" s="524"/>
      <c r="P45" s="524"/>
      <c r="Q45" s="524"/>
      <c r="R45" s="524"/>
      <c r="S45" s="524"/>
      <c r="T45" s="524"/>
      <c r="U45" s="524"/>
      <c r="V45" s="524"/>
      <c r="W45" s="524"/>
      <c r="X45" s="524"/>
      <c r="Y45" s="524"/>
      <c r="Z45" s="524"/>
      <c r="AA45" s="524"/>
      <c r="AB45" s="524"/>
      <c r="AC45" s="524"/>
      <c r="AD45" s="524"/>
      <c r="AE45" s="524"/>
      <c r="AF45" s="524"/>
      <c r="AG45" s="524"/>
      <c r="AW45" s="151"/>
    </row>
    <row r="46" spans="1:49" ht="14.1" customHeight="1" x14ac:dyDescent="0.2">
      <c r="AW46" s="151"/>
    </row>
    <row r="47" spans="1:49" x14ac:dyDescent="0.2">
      <c r="A47" s="151"/>
      <c r="B47" s="151"/>
      <c r="C47" s="151"/>
      <c r="D47" s="151"/>
      <c r="E47" s="151"/>
      <c r="F47" s="151"/>
      <c r="G47" s="151"/>
      <c r="H47" s="151"/>
      <c r="I47" s="151"/>
      <c r="J47" s="151"/>
      <c r="K47" s="151"/>
      <c r="L47" s="151"/>
      <c r="M47" s="151"/>
      <c r="N47" s="151"/>
      <c r="O47" s="151"/>
      <c r="P47" s="151"/>
      <c r="Q47" s="151"/>
      <c r="R47" s="151"/>
      <c r="S47" s="151"/>
      <c r="T47" s="151"/>
      <c r="U47" s="151"/>
      <c r="V47" s="151"/>
      <c r="W47" s="151"/>
      <c r="X47" s="151"/>
      <c r="Y47" s="151"/>
      <c r="Z47" s="151"/>
      <c r="AA47" s="151"/>
      <c r="AB47" s="151"/>
      <c r="AC47" s="151"/>
      <c r="AD47" s="151"/>
      <c r="AE47" s="151"/>
      <c r="AF47" s="151"/>
      <c r="AG47" s="151"/>
      <c r="AH47" s="151"/>
    </row>
    <row r="48" spans="1:49" x14ac:dyDescent="0.2">
      <c r="A48" s="151"/>
      <c r="B48" s="151"/>
      <c r="C48" s="151"/>
      <c r="D48" s="151"/>
      <c r="E48" s="151"/>
      <c r="F48" s="151"/>
      <c r="G48" s="151"/>
      <c r="H48" s="151"/>
      <c r="I48" s="151"/>
      <c r="J48" s="151"/>
      <c r="K48" s="151"/>
      <c r="L48" s="151"/>
      <c r="M48" s="151"/>
      <c r="N48" s="151"/>
      <c r="O48" s="151"/>
      <c r="P48" s="151"/>
      <c r="Q48" s="151"/>
      <c r="R48" s="151"/>
      <c r="S48" s="151"/>
      <c r="T48" s="151"/>
      <c r="U48" s="151"/>
      <c r="V48" s="151"/>
      <c r="W48" s="151"/>
      <c r="X48" s="151"/>
      <c r="Y48" s="151"/>
      <c r="Z48" s="151"/>
      <c r="AA48" s="151"/>
      <c r="AB48" s="151"/>
      <c r="AC48" s="151"/>
      <c r="AD48" s="151"/>
      <c r="AE48" s="151"/>
      <c r="AF48" s="151"/>
      <c r="AG48" s="151"/>
      <c r="AH48" s="151"/>
    </row>
    <row r="49" s="151" customFormat="1" x14ac:dyDescent="0.2"/>
    <row r="50" s="151" customFormat="1" x14ac:dyDescent="0.2"/>
    <row r="51" s="151" customFormat="1" x14ac:dyDescent="0.2"/>
    <row r="52" s="151" customFormat="1" x14ac:dyDescent="0.2"/>
    <row r="53" s="151" customFormat="1" x14ac:dyDescent="0.2"/>
    <row r="54" s="151" customFormat="1" x14ac:dyDescent="0.2"/>
    <row r="55" s="151" customFormat="1" x14ac:dyDescent="0.2"/>
    <row r="56" s="151" customFormat="1" x14ac:dyDescent="0.2"/>
    <row r="57" s="151" customFormat="1" x14ac:dyDescent="0.2"/>
    <row r="58" s="151" customFormat="1" x14ac:dyDescent="0.2"/>
    <row r="59" s="151" customFormat="1" x14ac:dyDescent="0.2"/>
    <row r="60" s="151" customFormat="1" x14ac:dyDescent="0.2"/>
    <row r="61" s="151" customFormat="1" x14ac:dyDescent="0.2"/>
    <row r="62" s="151" customFormat="1" x14ac:dyDescent="0.2"/>
    <row r="63" s="151" customFormat="1" x14ac:dyDescent="0.2"/>
    <row r="64" s="151" customFormat="1" x14ac:dyDescent="0.2"/>
    <row r="65" s="151" customFormat="1" x14ac:dyDescent="0.2"/>
    <row r="66" s="151" customFormat="1" x14ac:dyDescent="0.2"/>
    <row r="67" s="151" customFormat="1" x14ac:dyDescent="0.2"/>
    <row r="68" s="151" customFormat="1" x14ac:dyDescent="0.2"/>
    <row r="69" s="151" customFormat="1" x14ac:dyDescent="0.2"/>
    <row r="70" s="151" customFormat="1" x14ac:dyDescent="0.2"/>
    <row r="71" s="151" customFormat="1" x14ac:dyDescent="0.2"/>
    <row r="72" s="151" customFormat="1" x14ac:dyDescent="0.2"/>
    <row r="73" s="151" customFormat="1" x14ac:dyDescent="0.2"/>
    <row r="74" s="151" customFormat="1" x14ac:dyDescent="0.2"/>
    <row r="75" s="151" customFormat="1" x14ac:dyDescent="0.2"/>
    <row r="76" s="151" customFormat="1" x14ac:dyDescent="0.2"/>
    <row r="77" s="151" customFormat="1" x14ac:dyDescent="0.2"/>
    <row r="78" s="151" customFormat="1" x14ac:dyDescent="0.2"/>
  </sheetData>
  <mergeCells count="24">
    <mergeCell ref="U3:AG3"/>
    <mergeCell ref="Q6:AB6"/>
    <mergeCell ref="Q28:AB28"/>
    <mergeCell ref="Q33:AB33"/>
    <mergeCell ref="AD6:AG6"/>
    <mergeCell ref="AD7:AG7"/>
    <mergeCell ref="B8:C8"/>
    <mergeCell ref="Q7:S7"/>
    <mergeCell ref="Q38:AB38"/>
    <mergeCell ref="Z7:AB7"/>
    <mergeCell ref="T7:V7"/>
    <mergeCell ref="W7:Y7"/>
    <mergeCell ref="B38:O38"/>
    <mergeCell ref="B33:O33"/>
    <mergeCell ref="B45:AG45"/>
    <mergeCell ref="AD38:AG38"/>
    <mergeCell ref="AD33:AG33"/>
    <mergeCell ref="AD28:AG28"/>
    <mergeCell ref="B28:O28"/>
    <mergeCell ref="D6:O6"/>
    <mergeCell ref="D7:F7"/>
    <mergeCell ref="G7:I7"/>
    <mergeCell ref="J7:L7"/>
    <mergeCell ref="M7:O7"/>
  </mergeCells>
  <phoneticPr fontId="0" type="noConversion"/>
  <printOptions horizontalCentered="1" verticalCentered="1"/>
  <pageMargins left="0.25" right="0.25" top="0.25" bottom="0.25" header="0" footer="0"/>
  <pageSetup scale="59" orientation="landscape" r:id="rId1"/>
  <headerFooter alignWithMargins="0"/>
  <rowBreaks count="1" manualBreakCount="1">
    <brk id="46" max="16383" man="1"/>
  </rowBreaks>
  <colBreaks count="1" manualBreakCount="1">
    <brk id="3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AL64"/>
  <sheetViews>
    <sheetView showGridLines="0" workbookViewId="0"/>
  </sheetViews>
  <sheetFormatPr defaultRowHeight="12.75" x14ac:dyDescent="0.2"/>
  <cols>
    <col min="1" max="1" width="1.7109375" style="1" customWidth="1"/>
    <col min="2" max="2" width="8.7109375" customWidth="1"/>
    <col min="3" max="4" width="6.7109375" customWidth="1"/>
    <col min="5" max="6" width="3.7109375" customWidth="1"/>
    <col min="7" max="9" width="10.7109375" customWidth="1"/>
    <col min="10" max="11" width="3.7109375" customWidth="1"/>
    <col min="12" max="12" width="13.7109375" customWidth="1"/>
    <col min="13" max="13" width="13.7109375" style="74" customWidth="1"/>
    <col min="14" max="14" width="10.7109375" customWidth="1"/>
    <col min="15" max="16" width="3.7109375" customWidth="1"/>
    <col min="17" max="17" width="13.7109375" customWidth="1"/>
    <col min="18" max="18" width="13.7109375" style="74" customWidth="1"/>
    <col min="19" max="19" width="10.7109375" customWidth="1"/>
    <col min="20" max="20" width="3.7109375" customWidth="1"/>
    <col min="21" max="21" width="2.7109375" customWidth="1"/>
    <col min="22" max="24" width="7" style="151" customWidth="1"/>
    <col min="25" max="38" width="9.140625" style="151" customWidth="1"/>
  </cols>
  <sheetData>
    <row r="1" spans="1:21" ht="26.25" customHeight="1" x14ac:dyDescent="0.35">
      <c r="B1" s="17" t="s">
        <v>108</v>
      </c>
      <c r="C1" s="9"/>
      <c r="D1" s="9"/>
      <c r="E1" s="9"/>
      <c r="F1" s="9"/>
      <c r="G1" s="9"/>
      <c r="H1" s="9"/>
      <c r="I1" s="70"/>
      <c r="J1" s="9"/>
      <c r="K1" s="9"/>
      <c r="L1" s="9"/>
      <c r="M1" s="10"/>
      <c r="N1" s="37"/>
      <c r="O1" s="1"/>
      <c r="P1" s="1"/>
      <c r="Q1" s="1"/>
      <c r="R1" s="19"/>
      <c r="S1" s="37"/>
      <c r="T1" s="1"/>
      <c r="U1" s="1"/>
    </row>
    <row r="2" spans="1:21" ht="21.75" customHeight="1" x14ac:dyDescent="0.2">
      <c r="B2" s="421" t="s">
        <v>131</v>
      </c>
      <c r="C2" s="421"/>
      <c r="D2" s="421"/>
      <c r="E2" s="421"/>
      <c r="F2" s="421"/>
      <c r="G2" s="421"/>
      <c r="H2" s="421"/>
      <c r="I2" s="421"/>
      <c r="J2" s="421"/>
      <c r="K2" s="421"/>
      <c r="L2" s="421"/>
      <c r="M2" s="421"/>
      <c r="N2" s="421"/>
      <c r="O2" s="421"/>
      <c r="P2" s="421"/>
      <c r="Q2" s="421"/>
      <c r="R2" s="421"/>
      <c r="S2" s="421"/>
      <c r="T2" s="1"/>
      <c r="U2" s="1"/>
    </row>
    <row r="3" spans="1:21" ht="19.5" customHeight="1" x14ac:dyDescent="0.2">
      <c r="A3"/>
      <c r="B3" s="422" t="s">
        <v>132</v>
      </c>
      <c r="C3" s="422"/>
      <c r="D3" s="422"/>
      <c r="E3" s="422"/>
      <c r="F3" s="422"/>
      <c r="G3" s="422"/>
      <c r="H3" s="422"/>
      <c r="I3" s="422"/>
      <c r="J3" s="422"/>
      <c r="K3" s="422"/>
      <c r="L3" s="422"/>
      <c r="M3" s="422"/>
      <c r="N3" s="422"/>
      <c r="O3" s="422"/>
      <c r="P3" s="422"/>
      <c r="Q3" s="422"/>
      <c r="R3" s="422"/>
      <c r="S3" s="422"/>
      <c r="T3" s="1"/>
      <c r="U3" s="1"/>
    </row>
    <row r="4" spans="1:21" ht="18.75" customHeight="1" x14ac:dyDescent="0.2">
      <c r="A4"/>
      <c r="B4" s="423" t="s">
        <v>133</v>
      </c>
      <c r="C4" s="423"/>
      <c r="D4" s="423"/>
      <c r="E4" s="423"/>
      <c r="F4" s="423"/>
      <c r="G4" s="423"/>
      <c r="H4" s="423"/>
      <c r="I4" s="423"/>
      <c r="J4" s="423"/>
      <c r="K4" s="423"/>
      <c r="L4" s="423"/>
      <c r="M4" s="423"/>
      <c r="N4" s="423"/>
      <c r="O4" s="423"/>
      <c r="P4" s="423"/>
      <c r="Q4" s="79"/>
      <c r="R4" s="141"/>
      <c r="S4" s="79"/>
      <c r="T4" s="146"/>
      <c r="U4" s="1"/>
    </row>
    <row r="5" spans="1:21" ht="12" customHeight="1" x14ac:dyDescent="0.2">
      <c r="A5"/>
      <c r="B5" s="87"/>
      <c r="D5" s="10"/>
      <c r="E5" s="10"/>
      <c r="F5" s="1"/>
      <c r="G5" s="1"/>
      <c r="H5" s="1"/>
      <c r="I5" s="1"/>
      <c r="J5" s="1"/>
      <c r="K5" s="1"/>
      <c r="L5" s="1"/>
      <c r="M5" s="1"/>
      <c r="N5" s="1"/>
      <c r="O5" s="1"/>
      <c r="P5" s="1"/>
      <c r="Q5" s="1"/>
      <c r="R5" s="1"/>
      <c r="S5" s="1"/>
      <c r="T5" s="1"/>
      <c r="U5" s="1"/>
    </row>
    <row r="6" spans="1:21" ht="17.100000000000001" customHeight="1" x14ac:dyDescent="0.25">
      <c r="B6" s="424" t="s">
        <v>134</v>
      </c>
      <c r="C6" s="425"/>
      <c r="D6" s="425"/>
      <c r="E6" s="425"/>
      <c r="F6" s="425"/>
      <c r="G6" s="425"/>
      <c r="H6" s="425"/>
      <c r="I6" s="425"/>
      <c r="J6" s="425"/>
      <c r="K6" s="425"/>
      <c r="L6" s="425"/>
      <c r="M6" s="425"/>
      <c r="N6" s="425"/>
      <c r="O6" s="425"/>
      <c r="P6" s="425"/>
      <c r="Q6" s="425"/>
      <c r="R6" s="425"/>
      <c r="S6" s="425"/>
      <c r="T6" s="426"/>
      <c r="U6" s="1"/>
    </row>
    <row r="7" spans="1:21" x14ac:dyDescent="0.2">
      <c r="B7" s="1"/>
      <c r="C7" s="1"/>
      <c r="D7" s="1"/>
      <c r="E7" s="1"/>
      <c r="F7" s="420" t="s">
        <v>22</v>
      </c>
      <c r="G7" s="420"/>
      <c r="H7" s="420"/>
      <c r="I7" s="420"/>
      <c r="J7" s="420"/>
      <c r="K7" s="420" t="s">
        <v>9</v>
      </c>
      <c r="L7" s="420"/>
      <c r="M7" s="420"/>
      <c r="N7" s="420"/>
      <c r="O7" s="420"/>
      <c r="P7" s="420" t="s">
        <v>10</v>
      </c>
      <c r="Q7" s="420"/>
      <c r="R7" s="420"/>
      <c r="S7" s="420"/>
      <c r="T7" s="420"/>
      <c r="U7" s="1"/>
    </row>
    <row r="8" spans="1:21" ht="20.100000000000001" customHeight="1" x14ac:dyDescent="0.2">
      <c r="B8" s="1"/>
      <c r="C8" s="1"/>
      <c r="D8" s="1"/>
      <c r="E8" s="1"/>
      <c r="F8" s="420"/>
      <c r="G8" s="420"/>
      <c r="H8" s="420"/>
      <c r="I8" s="420"/>
      <c r="J8" s="420"/>
      <c r="K8" s="420"/>
      <c r="L8" s="420"/>
      <c r="M8" s="420"/>
      <c r="N8" s="420"/>
      <c r="O8" s="420"/>
      <c r="P8" s="420"/>
      <c r="Q8" s="420"/>
      <c r="R8" s="420"/>
      <c r="S8" s="420"/>
      <c r="T8" s="420"/>
      <c r="U8" s="1"/>
    </row>
    <row r="9" spans="1:21" ht="20.100000000000001" customHeight="1" x14ac:dyDescent="0.2">
      <c r="B9" s="1"/>
      <c r="C9" s="1"/>
      <c r="D9" s="1"/>
      <c r="E9" s="1"/>
      <c r="F9" s="1"/>
      <c r="G9" s="19" t="s">
        <v>25</v>
      </c>
      <c r="H9" s="19" t="s">
        <v>15</v>
      </c>
      <c r="I9" s="326" t="s">
        <v>82</v>
      </c>
      <c r="J9" s="2"/>
      <c r="K9" s="2"/>
      <c r="L9" s="19" t="s">
        <v>25</v>
      </c>
      <c r="M9" s="19" t="s">
        <v>15</v>
      </c>
      <c r="N9" s="326" t="s">
        <v>83</v>
      </c>
      <c r="O9" s="1"/>
      <c r="P9" s="1"/>
      <c r="Q9" s="19" t="s">
        <v>25</v>
      </c>
      <c r="R9" s="19" t="s">
        <v>15</v>
      </c>
      <c r="S9" s="326" t="s">
        <v>84</v>
      </c>
      <c r="T9" s="1"/>
      <c r="U9" s="1"/>
    </row>
    <row r="10" spans="1:21" ht="15" customHeight="1" x14ac:dyDescent="0.3">
      <c r="B10" s="1"/>
      <c r="C10" s="14"/>
      <c r="D10" s="14"/>
      <c r="E10" s="14"/>
      <c r="F10" s="112"/>
      <c r="G10" s="111"/>
      <c r="H10" s="113"/>
      <c r="I10" s="121"/>
      <c r="J10" s="5"/>
      <c r="K10" s="112"/>
      <c r="L10" s="111"/>
      <c r="M10" s="114"/>
      <c r="N10" s="121"/>
      <c r="O10" s="5"/>
      <c r="P10" s="99"/>
      <c r="Q10" s="128"/>
      <c r="R10" s="114"/>
      <c r="S10" s="121"/>
      <c r="T10" s="5"/>
      <c r="U10" s="1"/>
    </row>
    <row r="11" spans="1:21" ht="20.100000000000001" customHeight="1" x14ac:dyDescent="0.25">
      <c r="B11" s="1"/>
      <c r="C11" s="123"/>
      <c r="D11" s="13" t="s">
        <v>42</v>
      </c>
      <c r="E11" s="123"/>
      <c r="F11" s="111"/>
      <c r="G11" s="134">
        <v>86.905615292712071</v>
      </c>
      <c r="H11" s="134">
        <v>73.833434773787786</v>
      </c>
      <c r="I11" s="134">
        <v>117.70496057641188</v>
      </c>
      <c r="J11" s="125"/>
      <c r="K11" s="125"/>
      <c r="L11" s="135">
        <v>227.75391806433873</v>
      </c>
      <c r="M11" s="135">
        <v>179.83589888026378</v>
      </c>
      <c r="N11" s="134">
        <v>126.64541367012228</v>
      </c>
      <c r="O11" s="125"/>
      <c r="P11" s="134"/>
      <c r="Q11" s="135">
        <v>197.93094384707288</v>
      </c>
      <c r="R11" s="135">
        <v>132.77902109961454</v>
      </c>
      <c r="S11" s="134">
        <v>149.06793423232216</v>
      </c>
      <c r="T11" s="98"/>
      <c r="U11" s="1"/>
    </row>
    <row r="12" spans="1:21" ht="15" customHeight="1" x14ac:dyDescent="0.3">
      <c r="B12" s="1"/>
      <c r="C12" s="14"/>
      <c r="D12" s="14"/>
      <c r="E12" s="14"/>
      <c r="F12" s="112"/>
      <c r="G12" s="134"/>
      <c r="H12" s="134"/>
      <c r="I12" s="134"/>
      <c r="J12" s="125"/>
      <c r="K12" s="125"/>
      <c r="L12" s="135"/>
      <c r="M12" s="135"/>
      <c r="N12" s="134"/>
      <c r="O12" s="125"/>
      <c r="P12" s="134"/>
      <c r="Q12" s="135"/>
      <c r="R12" s="135"/>
      <c r="S12" s="134"/>
      <c r="T12" s="5"/>
      <c r="U12" s="1"/>
    </row>
    <row r="13" spans="1:21" ht="20.100000000000001" customHeight="1" x14ac:dyDescent="0.25">
      <c r="B13" s="75"/>
      <c r="C13" s="129"/>
      <c r="D13" s="130" t="s">
        <v>58</v>
      </c>
      <c r="E13" s="129"/>
      <c r="F13" s="115"/>
      <c r="G13" s="136">
        <v>79.02057613168725</v>
      </c>
      <c r="H13" s="136">
        <v>64.716981132075475</v>
      </c>
      <c r="I13" s="136">
        <v>122.1017648681585</v>
      </c>
      <c r="J13" s="137"/>
      <c r="K13" s="137"/>
      <c r="L13" s="138">
        <v>210.89865638995937</v>
      </c>
      <c r="M13" s="138">
        <v>158.9584683079581</v>
      </c>
      <c r="N13" s="136">
        <v>132.67531993408454</v>
      </c>
      <c r="O13" s="137"/>
      <c r="P13" s="136"/>
      <c r="Q13" s="138">
        <v>166.65333333333334</v>
      </c>
      <c r="R13" s="138">
        <v>102.87312194269741</v>
      </c>
      <c r="S13" s="136">
        <v>161.99890718409296</v>
      </c>
      <c r="T13" s="116"/>
      <c r="U13" s="1"/>
    </row>
    <row r="14" spans="1:21" ht="15" customHeight="1" x14ac:dyDescent="0.25">
      <c r="B14" s="1"/>
      <c r="C14" s="123"/>
      <c r="D14" s="13"/>
      <c r="E14" s="13"/>
      <c r="F14" s="94"/>
      <c r="G14" s="134"/>
      <c r="H14" s="134"/>
      <c r="I14" s="134"/>
      <c r="J14" s="125"/>
      <c r="K14" s="125"/>
      <c r="L14" s="135"/>
      <c r="M14" s="135"/>
      <c r="N14" s="134"/>
      <c r="O14" s="125"/>
      <c r="P14" s="134"/>
      <c r="Q14" s="135"/>
      <c r="R14" s="135"/>
      <c r="S14" s="134"/>
      <c r="T14" s="5"/>
      <c r="U14" s="1"/>
    </row>
    <row r="15" spans="1:21" ht="20.100000000000001" customHeight="1" x14ac:dyDescent="0.25">
      <c r="B15" s="1"/>
      <c r="C15" s="123"/>
      <c r="D15" s="13" t="s">
        <v>44</v>
      </c>
      <c r="E15" s="123"/>
      <c r="F15" s="94"/>
      <c r="G15" s="134">
        <v>79.02057613168725</v>
      </c>
      <c r="H15" s="134">
        <v>64.716981132075475</v>
      </c>
      <c r="I15" s="134">
        <v>122.1017648681585</v>
      </c>
      <c r="J15" s="125"/>
      <c r="K15" s="125"/>
      <c r="L15" s="135">
        <v>210.89865638995937</v>
      </c>
      <c r="M15" s="135">
        <v>158.9584683079581</v>
      </c>
      <c r="N15" s="134">
        <v>132.67531993408454</v>
      </c>
      <c r="O15" s="125"/>
      <c r="P15" s="134"/>
      <c r="Q15" s="135">
        <v>166.65333333333334</v>
      </c>
      <c r="R15" s="135">
        <v>102.87312194269741</v>
      </c>
      <c r="S15" s="134">
        <v>161.99890718409296</v>
      </c>
      <c r="T15" s="98"/>
      <c r="U15" s="1"/>
    </row>
    <row r="16" spans="1:21" ht="15" customHeight="1" x14ac:dyDescent="0.25">
      <c r="B16" s="1"/>
      <c r="C16" s="123"/>
      <c r="D16" s="13"/>
      <c r="E16" s="123"/>
      <c r="F16" s="94"/>
      <c r="G16" s="134"/>
      <c r="H16" s="134"/>
      <c r="I16" s="134"/>
      <c r="J16" s="125"/>
      <c r="K16" s="125"/>
      <c r="L16" s="135"/>
      <c r="M16" s="135"/>
      <c r="N16" s="134"/>
      <c r="O16" s="125"/>
      <c r="P16" s="134"/>
      <c r="Q16" s="135"/>
      <c r="R16" s="135"/>
      <c r="S16" s="134"/>
      <c r="T16" s="5"/>
      <c r="U16" s="1"/>
    </row>
    <row r="17" spans="2:21" ht="20.100000000000001" customHeight="1" x14ac:dyDescent="0.25">
      <c r="B17" s="75"/>
      <c r="C17" s="129"/>
      <c r="D17" s="130" t="s">
        <v>45</v>
      </c>
      <c r="E17" s="129"/>
      <c r="F17" s="115"/>
      <c r="G17" s="136">
        <v>79.161846778285138</v>
      </c>
      <c r="H17" s="136">
        <v>68.635306280692689</v>
      </c>
      <c r="I17" s="136">
        <v>115.33691778766807</v>
      </c>
      <c r="J17" s="137"/>
      <c r="K17" s="137"/>
      <c r="L17" s="138">
        <v>204.07096162227293</v>
      </c>
      <c r="M17" s="138">
        <v>157.19540061507564</v>
      </c>
      <c r="N17" s="136">
        <v>129.8199316416069</v>
      </c>
      <c r="O17" s="137"/>
      <c r="P17" s="136"/>
      <c r="Q17" s="138">
        <v>161.54634195839677</v>
      </c>
      <c r="R17" s="138">
        <v>107.89154467131902</v>
      </c>
      <c r="S17" s="136">
        <v>149.7303078295526</v>
      </c>
      <c r="T17" s="116"/>
      <c r="U17" s="1"/>
    </row>
    <row r="18" spans="2:21" ht="15" customHeight="1" x14ac:dyDescent="0.25">
      <c r="B18" s="1"/>
      <c r="C18" s="13"/>
      <c r="D18" s="13"/>
      <c r="E18" s="13"/>
      <c r="F18" s="94"/>
      <c r="G18" s="132"/>
      <c r="H18" s="133"/>
      <c r="I18" s="128"/>
      <c r="J18" s="98"/>
      <c r="K18" s="94"/>
      <c r="L18" s="132"/>
      <c r="M18" s="133"/>
      <c r="N18" s="128"/>
      <c r="O18" s="98"/>
      <c r="P18" s="131"/>
      <c r="Q18" s="98"/>
      <c r="R18" s="133"/>
      <c r="S18" s="128"/>
      <c r="T18" s="98"/>
      <c r="U18" s="1"/>
    </row>
    <row r="19" spans="2:21" ht="15" customHeight="1" x14ac:dyDescent="0.35">
      <c r="B19" s="1"/>
      <c r="C19" s="13"/>
      <c r="D19" s="13"/>
      <c r="E19" s="13"/>
      <c r="F19" s="94"/>
      <c r="G19" s="95"/>
      <c r="H19" s="96"/>
      <c r="I19" s="97"/>
      <c r="J19" s="98"/>
      <c r="K19" s="94"/>
      <c r="L19" s="95"/>
      <c r="M19" s="96"/>
      <c r="N19" s="97"/>
      <c r="O19" s="98"/>
      <c r="P19" s="99"/>
      <c r="Q19" s="98"/>
      <c r="R19" s="106"/>
      <c r="S19" s="97"/>
      <c r="T19" s="98"/>
      <c r="U19" s="1"/>
    </row>
    <row r="20" spans="2:21" ht="17.100000000000001" customHeight="1" x14ac:dyDescent="0.25">
      <c r="B20" s="424" t="s">
        <v>135</v>
      </c>
      <c r="C20" s="425"/>
      <c r="D20" s="425"/>
      <c r="E20" s="425"/>
      <c r="F20" s="425"/>
      <c r="G20" s="425"/>
      <c r="H20" s="425"/>
      <c r="I20" s="425"/>
      <c r="J20" s="425"/>
      <c r="K20" s="425"/>
      <c r="L20" s="425"/>
      <c r="M20" s="425"/>
      <c r="N20" s="425"/>
      <c r="O20" s="425"/>
      <c r="P20" s="425"/>
      <c r="Q20" s="425"/>
      <c r="R20" s="425"/>
      <c r="S20" s="425"/>
      <c r="T20" s="426"/>
      <c r="U20" s="1"/>
    </row>
    <row r="21" spans="2:21" x14ac:dyDescent="0.2">
      <c r="B21" s="1"/>
      <c r="C21" s="1"/>
      <c r="D21" s="1"/>
      <c r="E21" s="1"/>
      <c r="F21" s="420" t="s">
        <v>71</v>
      </c>
      <c r="G21" s="420"/>
      <c r="H21" s="420"/>
      <c r="I21" s="420"/>
      <c r="J21" s="420"/>
      <c r="K21" s="420" t="s">
        <v>9</v>
      </c>
      <c r="L21" s="420"/>
      <c r="M21" s="420"/>
      <c r="N21" s="420"/>
      <c r="O21" s="420"/>
      <c r="P21" s="420" t="s">
        <v>10</v>
      </c>
      <c r="Q21" s="420"/>
      <c r="R21" s="420"/>
      <c r="S21" s="420"/>
      <c r="T21" s="420"/>
      <c r="U21" s="1"/>
    </row>
    <row r="22" spans="2:21" ht="20.100000000000001" customHeight="1" x14ac:dyDescent="0.2">
      <c r="B22" s="1"/>
      <c r="C22" s="1"/>
      <c r="D22" s="1"/>
      <c r="E22" s="1"/>
      <c r="F22" s="420"/>
      <c r="G22" s="420"/>
      <c r="H22" s="420"/>
      <c r="I22" s="420"/>
      <c r="J22" s="420"/>
      <c r="K22" s="420"/>
      <c r="L22" s="420"/>
      <c r="M22" s="420"/>
      <c r="N22" s="420"/>
      <c r="O22" s="420"/>
      <c r="P22" s="420"/>
      <c r="Q22" s="420"/>
      <c r="R22" s="420"/>
      <c r="S22" s="420"/>
      <c r="T22" s="420"/>
      <c r="U22" s="1"/>
    </row>
    <row r="23" spans="2:21" ht="20.100000000000001" customHeight="1" x14ac:dyDescent="0.2">
      <c r="B23" s="1"/>
      <c r="C23" s="1"/>
      <c r="D23" s="1"/>
      <c r="E23" s="1"/>
      <c r="F23" s="1"/>
      <c r="G23" s="19" t="s">
        <v>25</v>
      </c>
      <c r="H23" s="19" t="s">
        <v>15</v>
      </c>
      <c r="I23" s="326" t="s">
        <v>82</v>
      </c>
      <c r="J23" s="2"/>
      <c r="K23" s="2"/>
      <c r="L23" s="19" t="s">
        <v>25</v>
      </c>
      <c r="M23" s="19" t="s">
        <v>15</v>
      </c>
      <c r="N23" s="326" t="s">
        <v>83</v>
      </c>
      <c r="O23" s="1"/>
      <c r="P23" s="1"/>
      <c r="Q23" s="19" t="s">
        <v>25</v>
      </c>
      <c r="R23" s="19" t="s">
        <v>15</v>
      </c>
      <c r="S23" s="326" t="s">
        <v>84</v>
      </c>
      <c r="T23" s="1"/>
      <c r="U23" s="1"/>
    </row>
    <row r="24" spans="2:21" ht="15" customHeight="1" x14ac:dyDescent="0.3">
      <c r="B24" s="1"/>
      <c r="C24" s="14"/>
      <c r="D24" s="14"/>
      <c r="E24" s="14"/>
      <c r="F24" s="112"/>
      <c r="G24" s="111"/>
      <c r="H24" s="113"/>
      <c r="I24" s="121"/>
      <c r="J24" s="5"/>
      <c r="K24" s="112"/>
      <c r="L24" s="111"/>
      <c r="M24" s="114"/>
      <c r="N24" s="121"/>
      <c r="O24" s="5"/>
      <c r="P24" s="99"/>
      <c r="Q24" s="128"/>
      <c r="R24" s="114"/>
      <c r="S24" s="121"/>
      <c r="T24" s="5"/>
      <c r="U24" s="1"/>
    </row>
    <row r="25" spans="2:21" ht="20.100000000000001" customHeight="1" x14ac:dyDescent="0.25">
      <c r="B25" s="1"/>
      <c r="C25" s="123"/>
      <c r="D25" s="13" t="s">
        <v>42</v>
      </c>
      <c r="E25" s="123"/>
      <c r="F25" s="111"/>
      <c r="G25" s="134">
        <v>0.74792243766085065</v>
      </c>
      <c r="H25" s="134">
        <v>-7.8204154002312825</v>
      </c>
      <c r="I25" s="134">
        <v>9.2952662729489166</v>
      </c>
      <c r="J25" s="134"/>
      <c r="K25" s="134"/>
      <c r="L25" s="134">
        <v>12.511394831473746</v>
      </c>
      <c r="M25" s="134">
        <v>7.7973465577404184</v>
      </c>
      <c r="N25" s="134">
        <v>4.3730652230801192</v>
      </c>
      <c r="O25" s="134"/>
      <c r="P25" s="134"/>
      <c r="Q25" s="134">
        <v>13.35289279835874</v>
      </c>
      <c r="R25" s="134">
        <v>-0.63285373343086182</v>
      </c>
      <c r="S25" s="134">
        <v>14.074819552846463</v>
      </c>
      <c r="T25" s="98"/>
      <c r="U25" s="1"/>
    </row>
    <row r="26" spans="2:21" ht="15" customHeight="1" x14ac:dyDescent="0.3">
      <c r="B26" s="1"/>
      <c r="C26" s="14"/>
      <c r="D26" s="14"/>
      <c r="E26" s="14"/>
      <c r="F26" s="112"/>
      <c r="G26" s="134"/>
      <c r="H26" s="134"/>
      <c r="I26" s="134"/>
      <c r="J26" s="134"/>
      <c r="K26" s="134"/>
      <c r="L26" s="134"/>
      <c r="M26" s="134"/>
      <c r="N26" s="134"/>
      <c r="O26" s="134"/>
      <c r="P26" s="134"/>
      <c r="Q26" s="134"/>
      <c r="R26" s="134"/>
      <c r="S26" s="134"/>
      <c r="T26" s="5"/>
      <c r="U26" s="1"/>
    </row>
    <row r="27" spans="2:21" ht="20.100000000000001" customHeight="1" x14ac:dyDescent="0.25">
      <c r="B27" s="75"/>
      <c r="C27" s="129"/>
      <c r="D27" s="130" t="s">
        <v>58</v>
      </c>
      <c r="E27" s="129"/>
      <c r="F27" s="115"/>
      <c r="G27" s="136">
        <v>27.232971110468174</v>
      </c>
      <c r="H27" s="136">
        <v>1.77761903457787</v>
      </c>
      <c r="I27" s="136">
        <v>25.010756114540314</v>
      </c>
      <c r="J27" s="136"/>
      <c r="K27" s="136"/>
      <c r="L27" s="136">
        <v>18.3348237790049</v>
      </c>
      <c r="M27" s="136">
        <v>8.5282445514951792</v>
      </c>
      <c r="N27" s="136">
        <v>9.0359696390775301</v>
      </c>
      <c r="O27" s="136"/>
      <c r="P27" s="136"/>
      <c r="Q27" s="136">
        <v>50.560912152392483</v>
      </c>
      <c r="R27" s="136">
        <v>10.457463284563294</v>
      </c>
      <c r="S27" s="136">
        <v>36.306690082552883</v>
      </c>
      <c r="T27" s="116"/>
      <c r="U27" s="1"/>
    </row>
    <row r="28" spans="2:21" ht="15" customHeight="1" x14ac:dyDescent="0.25">
      <c r="B28" s="1"/>
      <c r="C28" s="123"/>
      <c r="D28" s="13"/>
      <c r="E28" s="13"/>
      <c r="F28" s="94"/>
      <c r="G28" s="134"/>
      <c r="H28" s="134"/>
      <c r="I28" s="134"/>
      <c r="J28" s="134"/>
      <c r="K28" s="134"/>
      <c r="L28" s="134"/>
      <c r="M28" s="134"/>
      <c r="N28" s="134"/>
      <c r="O28" s="134"/>
      <c r="P28" s="134"/>
      <c r="Q28" s="134"/>
      <c r="R28" s="134"/>
      <c r="S28" s="134"/>
      <c r="T28" s="5"/>
      <c r="U28" s="1"/>
    </row>
    <row r="29" spans="2:21" ht="20.100000000000001" customHeight="1" x14ac:dyDescent="0.25">
      <c r="B29" s="1"/>
      <c r="C29" s="123"/>
      <c r="D29" s="13" t="s">
        <v>44</v>
      </c>
      <c r="E29" s="123"/>
      <c r="F29" s="94"/>
      <c r="G29" s="134">
        <v>27.232971110468174</v>
      </c>
      <c r="H29" s="134">
        <v>1.77761903457787</v>
      </c>
      <c r="I29" s="134">
        <v>25.010756114540314</v>
      </c>
      <c r="J29" s="134"/>
      <c r="K29" s="134"/>
      <c r="L29" s="134">
        <v>18.3348237790049</v>
      </c>
      <c r="M29" s="134">
        <v>8.5282445514951792</v>
      </c>
      <c r="N29" s="134">
        <v>9.0359696390775301</v>
      </c>
      <c r="O29" s="134"/>
      <c r="P29" s="134"/>
      <c r="Q29" s="134">
        <v>50.560912152392483</v>
      </c>
      <c r="R29" s="134">
        <v>10.457463284563294</v>
      </c>
      <c r="S29" s="134">
        <v>36.306690082552883</v>
      </c>
      <c r="T29" s="98"/>
      <c r="U29" s="1"/>
    </row>
    <row r="30" spans="2:21" ht="15" customHeight="1" x14ac:dyDescent="0.25">
      <c r="B30" s="1"/>
      <c r="C30" s="123"/>
      <c r="D30" s="13"/>
      <c r="E30" s="123"/>
      <c r="F30" s="94"/>
      <c r="G30" s="134"/>
      <c r="H30" s="134"/>
      <c r="I30" s="134"/>
      <c r="J30" s="134"/>
      <c r="K30" s="134"/>
      <c r="L30" s="134"/>
      <c r="M30" s="134"/>
      <c r="N30" s="134"/>
      <c r="O30" s="134"/>
      <c r="P30" s="134"/>
      <c r="Q30" s="134"/>
      <c r="R30" s="134"/>
      <c r="S30" s="134"/>
      <c r="T30" s="5"/>
      <c r="U30" s="1"/>
    </row>
    <row r="31" spans="2:21" ht="20.100000000000001" customHeight="1" x14ac:dyDescent="0.25">
      <c r="B31" s="75"/>
      <c r="C31" s="129"/>
      <c r="D31" s="130" t="s">
        <v>45</v>
      </c>
      <c r="E31" s="129"/>
      <c r="F31" s="115"/>
      <c r="G31" s="136">
        <v>59.316245095680877</v>
      </c>
      <c r="H31" s="136">
        <v>-0.88397583836413807</v>
      </c>
      <c r="I31" s="136">
        <v>60.73712242117184</v>
      </c>
      <c r="J31" s="136"/>
      <c r="K31" s="136"/>
      <c r="L31" s="136">
        <v>20.230334078354012</v>
      </c>
      <c r="M31" s="136">
        <v>14.586103552384547</v>
      </c>
      <c r="N31" s="136">
        <v>4.9257548262829811</v>
      </c>
      <c r="O31" s="136"/>
      <c r="P31" s="136"/>
      <c r="Q31" s="136">
        <v>91.546453719735936</v>
      </c>
      <c r="R31" s="136">
        <v>13.573190082768654</v>
      </c>
      <c r="S31" s="136">
        <v>68.654638986666939</v>
      </c>
      <c r="T31" s="116"/>
      <c r="U31" s="1"/>
    </row>
    <row r="32" spans="2:21" ht="15" customHeight="1" x14ac:dyDescent="0.25">
      <c r="B32" s="1"/>
      <c r="C32" s="13"/>
      <c r="D32" s="13"/>
      <c r="E32" s="13"/>
      <c r="F32" s="94"/>
      <c r="G32" s="132"/>
      <c r="H32" s="133"/>
      <c r="I32" s="128"/>
      <c r="J32" s="98"/>
      <c r="K32" s="94"/>
      <c r="L32" s="132"/>
      <c r="M32" s="133"/>
      <c r="N32" s="128"/>
      <c r="O32" s="98"/>
      <c r="P32" s="131"/>
      <c r="Q32" s="98"/>
      <c r="R32" s="133"/>
      <c r="S32" s="128"/>
      <c r="T32" s="98"/>
      <c r="U32" s="1"/>
    </row>
    <row r="33" spans="2:21" ht="15" customHeight="1" x14ac:dyDescent="0.25">
      <c r="B33" s="1"/>
      <c r="C33" s="13"/>
      <c r="F33" s="94"/>
      <c r="G33" s="95"/>
      <c r="H33" s="96"/>
      <c r="I33" s="97"/>
      <c r="J33" s="98"/>
      <c r="K33" s="94"/>
      <c r="L33" s="95"/>
      <c r="M33" s="96"/>
      <c r="N33" s="97"/>
      <c r="O33" s="98"/>
      <c r="P33" s="99"/>
      <c r="Q33" s="98"/>
      <c r="R33" s="96"/>
      <c r="S33" s="97"/>
      <c r="T33" s="98"/>
      <c r="U33" s="1"/>
    </row>
    <row r="34" spans="2:21" ht="39.950000000000003" customHeight="1" x14ac:dyDescent="0.2">
      <c r="B34" s="419" t="s">
        <v>107</v>
      </c>
      <c r="C34" s="419"/>
      <c r="D34" s="419"/>
      <c r="E34" s="419"/>
      <c r="F34" s="419"/>
      <c r="G34" s="419"/>
      <c r="H34" s="419"/>
      <c r="I34" s="419"/>
      <c r="J34" s="419"/>
      <c r="K34" s="419"/>
      <c r="L34" s="419"/>
      <c r="M34" s="419"/>
      <c r="N34" s="419"/>
      <c r="O34" s="419"/>
      <c r="P34" s="419"/>
      <c r="Q34" s="419"/>
      <c r="R34" s="419"/>
      <c r="S34" s="419"/>
      <c r="T34" s="419"/>
      <c r="U34" s="1"/>
    </row>
    <row r="35" spans="2:21" ht="18" x14ac:dyDescent="0.25">
      <c r="B35" s="1"/>
      <c r="C35" s="1"/>
      <c r="D35" s="1"/>
      <c r="E35" s="1"/>
      <c r="F35" s="1"/>
      <c r="G35" s="1"/>
      <c r="H35" s="71"/>
      <c r="I35" s="72"/>
      <c r="J35" s="86"/>
      <c r="K35" s="73"/>
      <c r="L35" s="1"/>
      <c r="M35" s="71"/>
      <c r="N35" s="72"/>
      <c r="O35" s="86"/>
      <c r="P35" s="1"/>
      <c r="Q35" s="1"/>
      <c r="R35" s="10"/>
      <c r="S35" s="37"/>
      <c r="T35" s="1"/>
      <c r="U35" s="1"/>
    </row>
    <row r="36" spans="2:21" s="151" customFormat="1" x14ac:dyDescent="0.2"/>
    <row r="37" spans="2:21" s="151" customFormat="1" x14ac:dyDescent="0.2"/>
    <row r="38" spans="2:21" s="151" customFormat="1" x14ac:dyDescent="0.2"/>
    <row r="39" spans="2:21" s="151" customFormat="1" x14ac:dyDescent="0.2"/>
    <row r="40" spans="2:21" s="151" customFormat="1" x14ac:dyDescent="0.2"/>
    <row r="41" spans="2:21" s="151" customFormat="1" x14ac:dyDescent="0.2"/>
    <row r="42" spans="2:21" s="151" customFormat="1" x14ac:dyDescent="0.2"/>
    <row r="43" spans="2:21" s="151" customFormat="1" x14ac:dyDescent="0.2"/>
    <row r="44" spans="2:21" s="151" customFormat="1" x14ac:dyDescent="0.2"/>
    <row r="45" spans="2:21" s="151" customFormat="1" x14ac:dyDescent="0.2"/>
    <row r="46" spans="2:21" s="151" customFormat="1" x14ac:dyDescent="0.2"/>
    <row r="47" spans="2:21" s="151" customFormat="1" x14ac:dyDescent="0.2"/>
    <row r="48" spans="2:21" s="151" customFormat="1" x14ac:dyDescent="0.2"/>
    <row r="49" s="151" customFormat="1" x14ac:dyDescent="0.2"/>
    <row r="50" s="151" customFormat="1" x14ac:dyDescent="0.2"/>
    <row r="51" s="151" customFormat="1" x14ac:dyDescent="0.2"/>
    <row r="52" s="151" customFormat="1" x14ac:dyDescent="0.2"/>
    <row r="53" s="151" customFormat="1" x14ac:dyDescent="0.2"/>
    <row r="54" s="151" customFormat="1" x14ac:dyDescent="0.2"/>
    <row r="55" s="151" customFormat="1" x14ac:dyDescent="0.2"/>
    <row r="56" s="151" customFormat="1" x14ac:dyDescent="0.2"/>
    <row r="57" s="151" customFormat="1" x14ac:dyDescent="0.2"/>
    <row r="58" s="151" customFormat="1" x14ac:dyDescent="0.2"/>
    <row r="59" s="151" customFormat="1" x14ac:dyDescent="0.2"/>
    <row r="60" s="151" customFormat="1" x14ac:dyDescent="0.2"/>
    <row r="61" s="151" customFormat="1" x14ac:dyDescent="0.2"/>
    <row r="62" s="151" customFormat="1" x14ac:dyDescent="0.2"/>
    <row r="63" s="151" customFormat="1" x14ac:dyDescent="0.2"/>
    <row r="64" s="151" customFormat="1" x14ac:dyDescent="0.2"/>
  </sheetData>
  <mergeCells count="12">
    <mergeCell ref="B2:S2"/>
    <mergeCell ref="B3:S3"/>
    <mergeCell ref="B4:P4"/>
    <mergeCell ref="B6:T6"/>
    <mergeCell ref="B20:T20"/>
    <mergeCell ref="F7:J8"/>
    <mergeCell ref="B34:T34"/>
    <mergeCell ref="K21:O22"/>
    <mergeCell ref="P21:T22"/>
    <mergeCell ref="F21:J22"/>
    <mergeCell ref="K7:O8"/>
    <mergeCell ref="P7:T8"/>
  </mergeCells>
  <phoneticPr fontId="3" type="noConversion"/>
  <printOptions horizontalCentered="1" verticalCentered="1"/>
  <pageMargins left="0.25" right="0.25" top="0.25" bottom="0.25" header="0" footer="0"/>
  <pageSetup scale="85" orientation="landscape" r:id="rId1"/>
  <headerFooter alignWithMargins="0"/>
  <rowBreaks count="1" manualBreakCount="1">
    <brk id="36" max="16383" man="1"/>
  </rowBreaks>
  <colBreaks count="1" manualBreakCount="1">
    <brk id="22"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7">
    <pageSetUpPr fitToPage="1"/>
  </sheetPr>
  <dimension ref="A1:BW153"/>
  <sheetViews>
    <sheetView showGridLines="0" zoomScale="85" workbookViewId="0"/>
  </sheetViews>
  <sheetFormatPr defaultRowHeight="12.75" x14ac:dyDescent="0.2"/>
  <cols>
    <col min="1" max="1" width="1" customWidth="1"/>
    <col min="2" max="2" width="1.28515625" style="18" customWidth="1"/>
    <col min="3" max="3" width="9" customWidth="1"/>
    <col min="4" max="4" width="40.7109375" customWidth="1"/>
    <col min="5" max="5" width="28.7109375" customWidth="1"/>
    <col min="6" max="6" width="11.7109375" customWidth="1"/>
    <col min="7" max="7" width="14.7109375" customWidth="1"/>
    <col min="8" max="44" width="2.7109375" customWidth="1"/>
    <col min="45" max="69" width="2.42578125" style="151" customWidth="1"/>
    <col min="70" max="75" width="9.140625" style="151" customWidth="1"/>
  </cols>
  <sheetData>
    <row r="1" spans="1:42" ht="23.25" customHeight="1" x14ac:dyDescent="0.35">
      <c r="B1" s="4" t="s">
        <v>126</v>
      </c>
      <c r="D1" s="4"/>
      <c r="E1" s="4"/>
    </row>
    <row r="2" spans="1:42" ht="15" customHeight="1" x14ac:dyDescent="0.2">
      <c r="B2"/>
      <c r="C2" s="587" t="s">
        <v>131</v>
      </c>
      <c r="D2" s="587"/>
      <c r="E2" s="587"/>
      <c r="F2" s="587"/>
      <c r="G2" s="587"/>
      <c r="H2" s="587"/>
      <c r="I2" s="587"/>
      <c r="J2" s="587"/>
      <c r="K2" s="587"/>
      <c r="L2" s="587"/>
      <c r="M2" s="587"/>
      <c r="N2" s="587"/>
      <c r="O2" s="587"/>
      <c r="P2" s="587"/>
      <c r="Q2" s="587"/>
      <c r="R2" s="587"/>
      <c r="S2" s="587"/>
      <c r="T2" s="587"/>
      <c r="U2" s="587"/>
      <c r="V2" s="587"/>
      <c r="W2" s="587"/>
      <c r="X2" s="587"/>
      <c r="Y2" s="587"/>
      <c r="Z2" s="587"/>
      <c r="AA2" s="587"/>
      <c r="AB2" s="587"/>
      <c r="AC2" s="587"/>
      <c r="AD2" s="587"/>
      <c r="AE2" s="587"/>
      <c r="AF2" s="587"/>
      <c r="AG2" s="587"/>
      <c r="AH2" s="587"/>
      <c r="AI2" s="587"/>
      <c r="AJ2" s="587"/>
      <c r="AK2" s="587"/>
      <c r="AL2" s="587"/>
      <c r="AM2" s="587"/>
      <c r="AN2" s="587"/>
      <c r="AO2" s="587"/>
      <c r="AP2" s="587"/>
    </row>
    <row r="3" spans="1:42" ht="15" customHeight="1" x14ac:dyDescent="0.2">
      <c r="B3"/>
      <c r="C3" s="587" t="s">
        <v>132</v>
      </c>
      <c r="D3" s="587"/>
      <c r="E3" s="587"/>
      <c r="F3" s="587"/>
      <c r="G3" s="587"/>
      <c r="H3" s="587"/>
      <c r="I3" s="587"/>
      <c r="J3" s="587"/>
      <c r="K3" s="587"/>
      <c r="L3" s="587"/>
      <c r="M3" s="587"/>
      <c r="N3" s="587"/>
      <c r="O3" s="587"/>
      <c r="P3" s="587"/>
      <c r="Q3" s="587"/>
      <c r="R3" s="587"/>
      <c r="S3" s="587"/>
      <c r="T3" s="587"/>
      <c r="U3" s="587"/>
      <c r="V3" s="587"/>
      <c r="W3" s="587"/>
      <c r="X3" s="587"/>
      <c r="Y3" s="587"/>
      <c r="Z3" s="587"/>
      <c r="AA3" s="587"/>
      <c r="AB3" s="587"/>
      <c r="AC3" s="587"/>
      <c r="AD3" s="587"/>
      <c r="AE3" s="587"/>
      <c r="AF3" s="587"/>
      <c r="AG3" s="587"/>
      <c r="AH3" s="587"/>
      <c r="AI3" s="587"/>
      <c r="AJ3" s="587"/>
      <c r="AK3" s="587"/>
      <c r="AL3" s="587"/>
      <c r="AM3" s="587"/>
      <c r="AN3" s="587"/>
      <c r="AO3" s="587"/>
      <c r="AP3" s="587"/>
    </row>
    <row r="4" spans="1:42" ht="15" customHeight="1" x14ac:dyDescent="0.2">
      <c r="B4"/>
      <c r="C4" s="587" t="s">
        <v>159</v>
      </c>
      <c r="D4" s="587"/>
      <c r="E4" s="587"/>
      <c r="F4" s="587"/>
      <c r="G4" s="587"/>
      <c r="H4" s="587"/>
      <c r="I4" s="587"/>
      <c r="J4" s="587"/>
      <c r="K4" s="587"/>
      <c r="L4" s="587"/>
      <c r="M4" s="587"/>
      <c r="N4" s="587"/>
      <c r="O4" s="587"/>
      <c r="P4" s="587"/>
      <c r="Q4" s="587"/>
      <c r="R4" s="587"/>
      <c r="S4" s="587"/>
      <c r="T4" s="587"/>
      <c r="U4" s="587"/>
      <c r="V4" s="587"/>
      <c r="W4" s="587"/>
      <c r="X4" s="587"/>
      <c r="Y4" s="587"/>
      <c r="Z4" s="587"/>
      <c r="AA4" s="587"/>
      <c r="AB4" s="587"/>
      <c r="AC4" s="587"/>
      <c r="AD4" s="587"/>
      <c r="AE4" s="587"/>
      <c r="AF4" s="587"/>
      <c r="AG4" s="587"/>
      <c r="AH4" s="587"/>
      <c r="AI4" s="587"/>
      <c r="AJ4" s="587"/>
      <c r="AK4" s="587"/>
      <c r="AL4" s="587"/>
      <c r="AM4" s="587"/>
      <c r="AN4" s="587"/>
      <c r="AO4" s="587"/>
      <c r="AP4" s="587"/>
    </row>
    <row r="5" spans="1:42" ht="12.75" customHeight="1" x14ac:dyDescent="0.2">
      <c r="C5" s="47"/>
      <c r="D5" s="47"/>
      <c r="E5" s="47"/>
    </row>
    <row r="6" spans="1:42" ht="18" customHeight="1" x14ac:dyDescent="0.25">
      <c r="B6" s="48"/>
      <c r="C6" s="48" t="s">
        <v>7</v>
      </c>
      <c r="D6" s="49"/>
      <c r="E6" s="49"/>
      <c r="F6" s="49"/>
      <c r="H6" s="577" t="s">
        <v>161</v>
      </c>
      <c r="I6" s="577"/>
      <c r="J6" s="577"/>
      <c r="K6" s="577"/>
      <c r="L6" s="577"/>
      <c r="M6" s="577"/>
      <c r="N6" s="577"/>
      <c r="O6" s="577"/>
      <c r="P6" s="577"/>
      <c r="Q6" s="577"/>
      <c r="R6" s="577"/>
      <c r="S6" s="577"/>
      <c r="T6" s="577"/>
      <c r="U6" s="577"/>
      <c r="Z6" s="577" t="s">
        <v>162</v>
      </c>
      <c r="AA6" s="577"/>
      <c r="AB6" s="577"/>
      <c r="AC6" s="577"/>
      <c r="AD6" s="577"/>
      <c r="AE6" s="577"/>
      <c r="AF6" s="577"/>
      <c r="AG6" s="577"/>
      <c r="AH6" s="577"/>
      <c r="AI6" s="577"/>
      <c r="AJ6" s="577"/>
      <c r="AK6" s="577"/>
      <c r="AL6" s="577"/>
      <c r="AM6" s="577"/>
    </row>
    <row r="7" spans="1:42" ht="15" customHeight="1" x14ac:dyDescent="0.2">
      <c r="D7" s="3" t="s">
        <v>163</v>
      </c>
      <c r="E7" s="51"/>
      <c r="F7" s="51"/>
      <c r="H7" s="578" t="s">
        <v>0</v>
      </c>
      <c r="I7" s="578"/>
      <c r="J7" s="578" t="s">
        <v>1</v>
      </c>
      <c r="K7" s="578"/>
      <c r="L7" s="578" t="s">
        <v>2</v>
      </c>
      <c r="M7" s="578"/>
      <c r="N7" s="578" t="s">
        <v>3</v>
      </c>
      <c r="O7" s="578"/>
      <c r="P7" s="578" t="s">
        <v>4</v>
      </c>
      <c r="Q7" s="578"/>
      <c r="R7" s="578" t="s">
        <v>5</v>
      </c>
      <c r="S7" s="578"/>
      <c r="T7" s="578" t="s">
        <v>6</v>
      </c>
      <c r="U7" s="578"/>
      <c r="Z7" s="578" t="s">
        <v>0</v>
      </c>
      <c r="AA7" s="578"/>
      <c r="AB7" s="578" t="s">
        <v>1</v>
      </c>
      <c r="AC7" s="578"/>
      <c r="AD7" s="578" t="s">
        <v>2</v>
      </c>
      <c r="AE7" s="578"/>
      <c r="AF7" s="578" t="s">
        <v>3</v>
      </c>
      <c r="AG7" s="578"/>
      <c r="AH7" s="578" t="s">
        <v>4</v>
      </c>
      <c r="AI7" s="578"/>
      <c r="AJ7" s="578" t="s">
        <v>5</v>
      </c>
      <c r="AK7" s="578"/>
      <c r="AL7" s="578" t="s">
        <v>6</v>
      </c>
      <c r="AM7" s="578"/>
    </row>
    <row r="8" spans="1:42" ht="15" customHeight="1" x14ac:dyDescent="0.2">
      <c r="D8" s="120" t="s">
        <v>164</v>
      </c>
      <c r="E8" s="51"/>
      <c r="F8" s="51"/>
      <c r="G8" s="51"/>
      <c r="H8" s="580"/>
      <c r="I8" s="580"/>
      <c r="J8" s="581"/>
      <c r="K8" s="581"/>
      <c r="L8" s="581"/>
      <c r="M8" s="581"/>
      <c r="N8" s="581">
        <v>1</v>
      </c>
      <c r="O8" s="581"/>
      <c r="P8" s="581">
        <v>2</v>
      </c>
      <c r="Q8" s="581"/>
      <c r="R8" s="581">
        <v>3</v>
      </c>
      <c r="S8" s="581"/>
      <c r="T8" s="576">
        <v>4</v>
      </c>
      <c r="U8" s="576"/>
      <c r="Z8" s="580"/>
      <c r="AA8" s="580"/>
      <c r="AB8" s="581"/>
      <c r="AC8" s="581"/>
      <c r="AD8" s="581">
        <v>1</v>
      </c>
      <c r="AE8" s="581"/>
      <c r="AF8" s="581">
        <v>2</v>
      </c>
      <c r="AG8" s="581"/>
      <c r="AH8" s="581">
        <v>3</v>
      </c>
      <c r="AI8" s="581"/>
      <c r="AJ8" s="581">
        <v>4</v>
      </c>
      <c r="AK8" s="581"/>
      <c r="AL8" s="576">
        <v>5</v>
      </c>
      <c r="AM8" s="576"/>
    </row>
    <row r="9" spans="1:42" ht="15" customHeight="1" x14ac:dyDescent="0.2">
      <c r="D9" s="120"/>
      <c r="H9" s="579">
        <v>5</v>
      </c>
      <c r="I9" s="579"/>
      <c r="J9" s="573">
        <v>6</v>
      </c>
      <c r="K9" s="573"/>
      <c r="L9" s="573">
        <v>7</v>
      </c>
      <c r="M9" s="573"/>
      <c r="N9" s="573">
        <v>8</v>
      </c>
      <c r="O9" s="573"/>
      <c r="P9" s="573">
        <v>9</v>
      </c>
      <c r="Q9" s="573"/>
      <c r="R9" s="573">
        <v>10</v>
      </c>
      <c r="S9" s="573"/>
      <c r="T9" s="569">
        <v>11</v>
      </c>
      <c r="U9" s="569"/>
      <c r="Z9" s="579">
        <v>6</v>
      </c>
      <c r="AA9" s="579"/>
      <c r="AB9" s="573">
        <v>7</v>
      </c>
      <c r="AC9" s="573"/>
      <c r="AD9" s="573">
        <v>8</v>
      </c>
      <c r="AE9" s="573"/>
      <c r="AF9" s="573">
        <v>9</v>
      </c>
      <c r="AG9" s="573"/>
      <c r="AH9" s="573">
        <v>10</v>
      </c>
      <c r="AI9" s="573"/>
      <c r="AJ9" s="573">
        <v>11</v>
      </c>
      <c r="AK9" s="573"/>
      <c r="AL9" s="569">
        <v>12</v>
      </c>
      <c r="AM9" s="569"/>
    </row>
    <row r="10" spans="1:42" ht="15" customHeight="1" x14ac:dyDescent="0.2">
      <c r="H10" s="575">
        <v>12</v>
      </c>
      <c r="I10" s="575"/>
      <c r="J10" s="574">
        <v>13</v>
      </c>
      <c r="K10" s="574"/>
      <c r="L10" s="574">
        <v>14</v>
      </c>
      <c r="M10" s="574"/>
      <c r="N10" s="574">
        <v>15</v>
      </c>
      <c r="O10" s="574"/>
      <c r="P10" s="574">
        <v>16</v>
      </c>
      <c r="Q10" s="574"/>
      <c r="R10" s="574">
        <v>17</v>
      </c>
      <c r="S10" s="574"/>
      <c r="T10" s="572">
        <v>18</v>
      </c>
      <c r="U10" s="572"/>
      <c r="Z10" s="575">
        <v>13</v>
      </c>
      <c r="AA10" s="575"/>
      <c r="AB10" s="574">
        <v>14</v>
      </c>
      <c r="AC10" s="574"/>
      <c r="AD10" s="574">
        <v>15</v>
      </c>
      <c r="AE10" s="574"/>
      <c r="AF10" s="574">
        <v>16</v>
      </c>
      <c r="AG10" s="574"/>
      <c r="AH10" s="574">
        <v>17</v>
      </c>
      <c r="AI10" s="574"/>
      <c r="AJ10" s="574">
        <v>18</v>
      </c>
      <c r="AK10" s="574"/>
      <c r="AL10" s="572">
        <v>19</v>
      </c>
      <c r="AM10" s="572"/>
    </row>
    <row r="11" spans="1:42" ht="15" customHeight="1" x14ac:dyDescent="0.2">
      <c r="H11" s="579">
        <v>19</v>
      </c>
      <c r="I11" s="579"/>
      <c r="J11" s="573">
        <v>20</v>
      </c>
      <c r="K11" s="573"/>
      <c r="L11" s="573">
        <v>21</v>
      </c>
      <c r="M11" s="573"/>
      <c r="N11" s="573">
        <v>22</v>
      </c>
      <c r="O11" s="573"/>
      <c r="P11" s="573">
        <v>23</v>
      </c>
      <c r="Q11" s="573"/>
      <c r="R11" s="573">
        <v>24</v>
      </c>
      <c r="S11" s="573"/>
      <c r="T11" s="569">
        <v>25</v>
      </c>
      <c r="U11" s="569"/>
      <c r="Z11" s="579">
        <v>20</v>
      </c>
      <c r="AA11" s="579"/>
      <c r="AB11" s="573">
        <v>21</v>
      </c>
      <c r="AC11" s="573"/>
      <c r="AD11" s="573">
        <v>22</v>
      </c>
      <c r="AE11" s="573"/>
      <c r="AF11" s="573">
        <v>23</v>
      </c>
      <c r="AG11" s="573"/>
      <c r="AH11" s="573">
        <v>24</v>
      </c>
      <c r="AI11" s="573"/>
      <c r="AJ11" s="573">
        <v>25</v>
      </c>
      <c r="AK11" s="573"/>
      <c r="AL11" s="569">
        <v>26</v>
      </c>
      <c r="AM11" s="569"/>
      <c r="AN11" t="s">
        <v>27</v>
      </c>
    </row>
    <row r="12" spans="1:42" ht="15" customHeight="1" x14ac:dyDescent="0.2">
      <c r="A12" s="48"/>
      <c r="H12" s="575">
        <v>26</v>
      </c>
      <c r="I12" s="575"/>
      <c r="J12" s="574">
        <v>27</v>
      </c>
      <c r="K12" s="574"/>
      <c r="L12" s="574">
        <v>28</v>
      </c>
      <c r="M12" s="574"/>
      <c r="N12" s="574">
        <v>29</v>
      </c>
      <c r="O12" s="574"/>
      <c r="P12" s="574">
        <v>30</v>
      </c>
      <c r="Q12" s="574"/>
      <c r="R12" s="574">
        <v>31</v>
      </c>
      <c r="S12" s="574"/>
      <c r="T12" s="572"/>
      <c r="U12" s="572"/>
      <c r="Z12" s="575">
        <v>27</v>
      </c>
      <c r="AA12" s="575"/>
      <c r="AB12" s="574">
        <v>28</v>
      </c>
      <c r="AC12" s="574"/>
      <c r="AD12" s="574">
        <v>29</v>
      </c>
      <c r="AE12" s="574"/>
      <c r="AF12" s="574">
        <v>30</v>
      </c>
      <c r="AG12" s="574"/>
      <c r="AH12" s="574">
        <v>31</v>
      </c>
      <c r="AI12" s="574"/>
      <c r="AJ12" s="574"/>
      <c r="AK12" s="574"/>
      <c r="AL12" s="572"/>
      <c r="AM12" s="572"/>
    </row>
    <row r="13" spans="1:42" ht="15" customHeight="1" x14ac:dyDescent="0.2">
      <c r="C13" s="50"/>
      <c r="D13" s="52"/>
      <c r="E13" s="52"/>
      <c r="F13" s="52"/>
      <c r="G13" s="52"/>
      <c r="H13" s="582" t="s">
        <v>27</v>
      </c>
      <c r="I13" s="582"/>
      <c r="J13" s="583" t="s">
        <v>27</v>
      </c>
      <c r="K13" s="583"/>
      <c r="L13" s="583" t="s">
        <v>27</v>
      </c>
      <c r="M13" s="583"/>
      <c r="N13" s="583" t="s">
        <v>27</v>
      </c>
      <c r="O13" s="583"/>
      <c r="P13" s="583" t="s">
        <v>27</v>
      </c>
      <c r="Q13" s="583"/>
      <c r="R13" s="583" t="s">
        <v>27</v>
      </c>
      <c r="S13" s="583"/>
      <c r="T13" s="586" t="s">
        <v>27</v>
      </c>
      <c r="U13" s="586"/>
      <c r="Z13" s="582" t="s">
        <v>27</v>
      </c>
      <c r="AA13" s="582"/>
      <c r="AB13" s="583" t="s">
        <v>27</v>
      </c>
      <c r="AC13" s="583"/>
      <c r="AD13" s="583" t="s">
        <v>27</v>
      </c>
      <c r="AE13" s="583"/>
      <c r="AF13" s="583" t="s">
        <v>27</v>
      </c>
      <c r="AG13" s="583"/>
      <c r="AH13" s="583" t="s">
        <v>27</v>
      </c>
      <c r="AI13" s="583"/>
      <c r="AJ13" s="583" t="s">
        <v>27</v>
      </c>
      <c r="AK13" s="583"/>
      <c r="AL13" s="586" t="s">
        <v>27</v>
      </c>
      <c r="AM13" s="586"/>
    </row>
    <row r="14" spans="1:42" ht="15" customHeight="1" x14ac:dyDescent="0.2">
      <c r="A14" s="48"/>
      <c r="C14" s="48" t="s">
        <v>8</v>
      </c>
      <c r="F14" s="46"/>
    </row>
    <row r="15" spans="1:42" ht="15" customHeight="1" x14ac:dyDescent="0.2">
      <c r="D15" s="50" t="s">
        <v>163</v>
      </c>
      <c r="F15" s="46"/>
      <c r="P15" s="585"/>
      <c r="Q15" s="585"/>
      <c r="R15" s="585"/>
      <c r="S15" s="585"/>
      <c r="T15" s="585"/>
      <c r="U15" s="585"/>
      <c r="V15" s="585"/>
      <c r="X15" s="585"/>
      <c r="Y15" s="585"/>
      <c r="Z15" s="585"/>
      <c r="AA15" s="585"/>
      <c r="AB15" s="585"/>
      <c r="AC15" s="585"/>
      <c r="AD15" s="585"/>
      <c r="AF15" s="585"/>
      <c r="AG15" s="585"/>
      <c r="AH15" s="585"/>
      <c r="AI15" s="585"/>
      <c r="AJ15" s="585"/>
      <c r="AK15" s="585"/>
      <c r="AL15" s="585"/>
    </row>
    <row r="16" spans="1:42" ht="15" customHeight="1" x14ac:dyDescent="0.2">
      <c r="C16" s="50"/>
      <c r="D16" s="52"/>
      <c r="F16" s="46"/>
      <c r="P16" s="18"/>
      <c r="Q16" s="18"/>
      <c r="R16" s="18"/>
      <c r="S16" s="18"/>
      <c r="T16" s="18"/>
      <c r="U16" s="18"/>
      <c r="V16" s="18"/>
      <c r="X16" s="18"/>
      <c r="Y16" s="18"/>
      <c r="Z16" s="18"/>
      <c r="AA16" s="18"/>
      <c r="AB16" s="18"/>
      <c r="AC16" s="18"/>
      <c r="AD16" s="18"/>
      <c r="AF16" s="18"/>
      <c r="AG16" s="18"/>
      <c r="AH16" s="18"/>
      <c r="AI16" s="18"/>
      <c r="AJ16" s="18"/>
      <c r="AK16" s="18"/>
      <c r="AL16" s="18"/>
    </row>
    <row r="17" spans="2:75" ht="15" customHeight="1" x14ac:dyDescent="0.2">
      <c r="C17" s="50"/>
      <c r="D17" s="52"/>
      <c r="F17" s="46"/>
      <c r="P17" s="18"/>
      <c r="Q17" s="18"/>
      <c r="R17" s="18"/>
      <c r="S17" s="18"/>
      <c r="T17" s="18"/>
      <c r="U17" s="18"/>
      <c r="V17" s="18"/>
      <c r="X17" s="18"/>
      <c r="Y17" s="18"/>
      <c r="Z17" s="18"/>
      <c r="AA17" s="18"/>
      <c r="AB17" s="18"/>
      <c r="AC17" s="18"/>
      <c r="AD17" s="18"/>
      <c r="AF17" s="18"/>
      <c r="AG17" s="18"/>
      <c r="AH17" s="18"/>
      <c r="AI17" s="18"/>
      <c r="AJ17" s="18"/>
      <c r="AK17" s="18"/>
      <c r="AL17" s="18"/>
    </row>
    <row r="18" spans="2:75" ht="15" customHeight="1" x14ac:dyDescent="0.2">
      <c r="C18" s="50"/>
      <c r="D18" s="51"/>
      <c r="F18" s="46"/>
      <c r="P18" s="18"/>
      <c r="Q18" s="18"/>
      <c r="R18" s="18"/>
      <c r="S18" s="18"/>
      <c r="T18" s="18"/>
      <c r="U18" s="18"/>
      <c r="V18" s="18"/>
      <c r="X18" s="18"/>
      <c r="Y18" s="18"/>
      <c r="Z18" s="18"/>
      <c r="AA18" s="18"/>
      <c r="AB18" s="18"/>
      <c r="AC18" s="18"/>
      <c r="AD18" s="18"/>
      <c r="AF18" s="18"/>
      <c r="AG18" s="18"/>
      <c r="AH18" s="18"/>
      <c r="AI18" s="18"/>
      <c r="AJ18" s="18"/>
      <c r="AK18" s="18"/>
      <c r="AL18" s="18"/>
    </row>
    <row r="19" spans="2:75" ht="15" customHeight="1" x14ac:dyDescent="0.2">
      <c r="C19" s="53"/>
      <c r="D19" s="51"/>
      <c r="F19" s="46"/>
      <c r="P19" s="18"/>
      <c r="Q19" s="18"/>
      <c r="R19" s="18"/>
      <c r="S19" s="18"/>
      <c r="T19" s="18"/>
      <c r="U19" s="18"/>
      <c r="V19" s="18"/>
      <c r="X19" s="18"/>
      <c r="Y19" s="18"/>
      <c r="Z19" s="18"/>
      <c r="AA19" s="18"/>
      <c r="AB19" s="18"/>
      <c r="AC19" s="18"/>
      <c r="AD19" s="18"/>
      <c r="AF19" s="18"/>
      <c r="AG19" s="18"/>
      <c r="AH19" s="18"/>
      <c r="AI19" s="18"/>
      <c r="AJ19" s="18"/>
      <c r="AK19" s="18"/>
      <c r="AL19" s="18"/>
    </row>
    <row r="20" spans="2:75" ht="15" customHeight="1" x14ac:dyDescent="0.2">
      <c r="C20" s="53"/>
      <c r="D20" s="51"/>
      <c r="F20" s="46"/>
      <c r="P20" s="18"/>
      <c r="Q20" s="18"/>
      <c r="R20" s="18"/>
      <c r="S20" s="18"/>
      <c r="T20" s="18"/>
      <c r="U20" s="18"/>
      <c r="V20" s="18"/>
      <c r="X20" s="18"/>
      <c r="Y20" s="18"/>
      <c r="Z20" s="18"/>
      <c r="AA20" s="18"/>
      <c r="AB20" s="18"/>
      <c r="AC20" s="18"/>
      <c r="AD20" s="18"/>
      <c r="AF20" s="18"/>
      <c r="AG20" s="18"/>
      <c r="AH20" s="18"/>
      <c r="AI20" s="18"/>
      <c r="AJ20" s="18"/>
      <c r="AK20" s="18"/>
      <c r="AL20" s="18"/>
    </row>
    <row r="21" spans="2:75" ht="30" customHeight="1" x14ac:dyDescent="0.25">
      <c r="R21" s="521">
        <v>2021</v>
      </c>
      <c r="S21" s="521"/>
      <c r="T21" s="521"/>
      <c r="U21" s="521"/>
      <c r="V21" s="521"/>
      <c r="W21" s="521"/>
      <c r="X21" s="521"/>
      <c r="Y21" s="521"/>
      <c r="Z21" s="521"/>
      <c r="AA21" s="522">
        <v>2022</v>
      </c>
      <c r="AB21" s="522"/>
      <c r="AC21" s="522"/>
      <c r="AD21" s="522"/>
      <c r="AE21" s="522"/>
      <c r="AF21" s="522"/>
      <c r="AG21" s="522"/>
      <c r="AH21" s="522"/>
      <c r="AI21" s="522"/>
      <c r="AJ21" s="522"/>
      <c r="AK21" s="522"/>
      <c r="AL21" s="522"/>
      <c r="AM21" s="522">
        <v>2023</v>
      </c>
      <c r="AN21" s="522"/>
      <c r="AO21" s="522"/>
    </row>
    <row r="22" spans="2:75" s="3" customFormat="1" ht="30" customHeight="1" x14ac:dyDescent="0.2">
      <c r="B22" s="54"/>
      <c r="C22" s="48" t="s">
        <v>70</v>
      </c>
      <c r="D22" s="48" t="s">
        <v>21</v>
      </c>
      <c r="E22" s="122" t="s">
        <v>81</v>
      </c>
      <c r="F22" s="7" t="s">
        <v>60</v>
      </c>
      <c r="G22" s="7" t="s">
        <v>61</v>
      </c>
      <c r="H22" s="584" t="s">
        <v>34</v>
      </c>
      <c r="I22" s="584"/>
      <c r="J22" s="584"/>
      <c r="K22" s="584"/>
      <c r="L22" s="584" t="s">
        <v>62</v>
      </c>
      <c r="M22" s="584"/>
      <c r="N22" s="584"/>
      <c r="O22" s="584"/>
      <c r="R22" s="344" t="s">
        <v>153</v>
      </c>
      <c r="S22" s="345" t="s">
        <v>154</v>
      </c>
      <c r="T22" s="345" t="s">
        <v>155</v>
      </c>
      <c r="U22" s="345" t="s">
        <v>156</v>
      </c>
      <c r="V22" s="345" t="s">
        <v>157</v>
      </c>
      <c r="W22" s="345" t="s">
        <v>158</v>
      </c>
      <c r="X22" s="345" t="s">
        <v>141</v>
      </c>
      <c r="Y22" s="345" t="s">
        <v>142</v>
      </c>
      <c r="Z22" s="398" t="s">
        <v>145</v>
      </c>
      <c r="AA22" s="345" t="s">
        <v>148</v>
      </c>
      <c r="AB22" s="345" t="s">
        <v>150</v>
      </c>
      <c r="AC22" s="345" t="s">
        <v>151</v>
      </c>
      <c r="AD22" s="345" t="s">
        <v>153</v>
      </c>
      <c r="AE22" s="345" t="s">
        <v>154</v>
      </c>
      <c r="AF22" s="345" t="s">
        <v>155</v>
      </c>
      <c r="AG22" s="345" t="s">
        <v>156</v>
      </c>
      <c r="AH22" s="345" t="s">
        <v>157</v>
      </c>
      <c r="AI22" s="345" t="s">
        <v>158</v>
      </c>
      <c r="AJ22" s="345" t="s">
        <v>141</v>
      </c>
      <c r="AK22" s="345" t="s">
        <v>142</v>
      </c>
      <c r="AL22" s="398" t="s">
        <v>145</v>
      </c>
      <c r="AM22" s="345" t="s">
        <v>148</v>
      </c>
      <c r="AN22" s="345" t="s">
        <v>150</v>
      </c>
      <c r="AO22" s="398" t="s">
        <v>151</v>
      </c>
      <c r="AP22" s="55"/>
      <c r="AQ22" s="55"/>
      <c r="AR22" s="55"/>
      <c r="AS22" s="151"/>
      <c r="AT22" s="151"/>
      <c r="AU22" s="151"/>
      <c r="AV22" s="151"/>
      <c r="AW22" s="151"/>
      <c r="AX22" s="151"/>
      <c r="AY22" s="151"/>
      <c r="AZ22" s="151"/>
      <c r="BA22" s="151"/>
      <c r="BB22" s="151"/>
      <c r="BC22" s="151"/>
      <c r="BD22" s="151"/>
      <c r="BE22" s="151"/>
      <c r="BF22" s="151"/>
      <c r="BG22" s="151"/>
      <c r="BH22" s="151"/>
      <c r="BI22" s="151"/>
      <c r="BJ22" s="151"/>
      <c r="BK22" s="151"/>
      <c r="BL22" s="151"/>
      <c r="BM22" s="151"/>
      <c r="BN22" s="151"/>
      <c r="BO22" s="151"/>
      <c r="BP22" s="151"/>
      <c r="BQ22" s="151"/>
      <c r="BR22" s="151"/>
      <c r="BS22" s="151"/>
      <c r="BT22" s="151"/>
      <c r="BU22" s="151"/>
      <c r="BV22" s="151"/>
      <c r="BW22" s="151"/>
    </row>
    <row r="23" spans="2:75" ht="18" customHeight="1" x14ac:dyDescent="0.35">
      <c r="C23" s="399">
        <v>71388</v>
      </c>
      <c r="D23" s="399" t="s">
        <v>136</v>
      </c>
      <c r="E23" s="399" t="s">
        <v>165</v>
      </c>
      <c r="F23" s="399" t="s">
        <v>166</v>
      </c>
      <c r="G23" s="399" t="s">
        <v>167</v>
      </c>
      <c r="H23" s="503" t="s">
        <v>168</v>
      </c>
      <c r="I23" s="503"/>
      <c r="J23" s="503"/>
      <c r="K23" s="503"/>
      <c r="L23" s="503" t="s">
        <v>169</v>
      </c>
      <c r="M23" s="503"/>
      <c r="N23" s="503"/>
      <c r="O23" s="503"/>
      <c r="P23" s="57"/>
      <c r="R23" s="411" t="s">
        <v>170</v>
      </c>
      <c r="S23" s="412" t="s">
        <v>170</v>
      </c>
      <c r="T23" s="412" t="s">
        <v>170</v>
      </c>
      <c r="U23" s="412" t="s">
        <v>170</v>
      </c>
      <c r="V23" s="412" t="s">
        <v>170</v>
      </c>
      <c r="W23" s="412" t="s">
        <v>170</v>
      </c>
      <c r="X23" s="412" t="s">
        <v>170</v>
      </c>
      <c r="Y23" s="412" t="s">
        <v>170</v>
      </c>
      <c r="Z23" s="412" t="s">
        <v>170</v>
      </c>
      <c r="AA23" s="412" t="s">
        <v>170</v>
      </c>
      <c r="AB23" s="412" t="s">
        <v>170</v>
      </c>
      <c r="AC23" s="412" t="s">
        <v>214</v>
      </c>
      <c r="AD23" s="412" t="s">
        <v>214</v>
      </c>
      <c r="AE23" s="412" t="s">
        <v>214</v>
      </c>
      <c r="AF23" s="412" t="s">
        <v>214</v>
      </c>
      <c r="AG23" s="412" t="s">
        <v>214</v>
      </c>
      <c r="AH23" s="412" t="s">
        <v>214</v>
      </c>
      <c r="AI23" s="412" t="s">
        <v>214</v>
      </c>
      <c r="AJ23" s="412" t="s">
        <v>214</v>
      </c>
      <c r="AK23" s="412" t="s">
        <v>214</v>
      </c>
      <c r="AL23" s="412" t="s">
        <v>214</v>
      </c>
      <c r="AM23" s="412" t="s">
        <v>214</v>
      </c>
      <c r="AN23" s="412" t="s">
        <v>214</v>
      </c>
      <c r="AO23" s="413" t="s">
        <v>214</v>
      </c>
      <c r="AP23" s="56"/>
      <c r="AQ23" s="56"/>
      <c r="AR23" s="56"/>
    </row>
    <row r="24" spans="2:75" ht="18" customHeight="1" x14ac:dyDescent="0.35">
      <c r="C24" s="403">
        <v>37414</v>
      </c>
      <c r="D24" s="403" t="s">
        <v>173</v>
      </c>
      <c r="E24" s="403" t="s">
        <v>165</v>
      </c>
      <c r="F24" s="403" t="s">
        <v>174</v>
      </c>
      <c r="G24" s="403" t="s">
        <v>175</v>
      </c>
      <c r="H24" s="504" t="s">
        <v>176</v>
      </c>
      <c r="I24" s="504"/>
      <c r="J24" s="504"/>
      <c r="K24" s="504"/>
      <c r="L24" s="504" t="s">
        <v>177</v>
      </c>
      <c r="M24" s="504"/>
      <c r="N24" s="504"/>
      <c r="O24" s="504"/>
      <c r="P24" s="57"/>
      <c r="R24" s="414" t="s">
        <v>170</v>
      </c>
      <c r="S24" s="415" t="s">
        <v>170</v>
      </c>
      <c r="T24" s="415" t="s">
        <v>170</v>
      </c>
      <c r="U24" s="415" t="s">
        <v>170</v>
      </c>
      <c r="V24" s="415" t="s">
        <v>170</v>
      </c>
      <c r="W24" s="415" t="s">
        <v>170</v>
      </c>
      <c r="X24" s="415" t="s">
        <v>170</v>
      </c>
      <c r="Y24" s="415" t="s">
        <v>170</v>
      </c>
      <c r="Z24" s="415" t="s">
        <v>170</v>
      </c>
      <c r="AA24" s="415" t="s">
        <v>170</v>
      </c>
      <c r="AB24" s="415" t="s">
        <v>170</v>
      </c>
      <c r="AC24" s="415" t="s">
        <v>170</v>
      </c>
      <c r="AD24" s="415" t="s">
        <v>170</v>
      </c>
      <c r="AE24" s="415" t="s">
        <v>170</v>
      </c>
      <c r="AF24" s="415" t="s">
        <v>170</v>
      </c>
      <c r="AG24" s="415" t="s">
        <v>170</v>
      </c>
      <c r="AH24" s="415" t="s">
        <v>170</v>
      </c>
      <c r="AI24" s="415" t="s">
        <v>170</v>
      </c>
      <c r="AJ24" s="415" t="s">
        <v>214</v>
      </c>
      <c r="AK24" s="415" t="s">
        <v>214</v>
      </c>
      <c r="AL24" s="415" t="s">
        <v>214</v>
      </c>
      <c r="AM24" s="415" t="s">
        <v>214</v>
      </c>
      <c r="AN24" s="415" t="s">
        <v>214</v>
      </c>
      <c r="AO24" s="416" t="s">
        <v>214</v>
      </c>
      <c r="AP24" s="56"/>
      <c r="AQ24" s="56"/>
      <c r="AR24" s="56"/>
    </row>
    <row r="25" spans="2:75" ht="18" customHeight="1" x14ac:dyDescent="0.35">
      <c r="C25" s="399">
        <v>51980</v>
      </c>
      <c r="D25" s="399" t="s">
        <v>178</v>
      </c>
      <c r="E25" s="399" t="s">
        <v>179</v>
      </c>
      <c r="F25" s="407" t="s">
        <v>180</v>
      </c>
      <c r="G25" s="399" t="s">
        <v>181</v>
      </c>
      <c r="H25" s="503" t="s">
        <v>182</v>
      </c>
      <c r="I25" s="503"/>
      <c r="J25" s="503"/>
      <c r="K25" s="503"/>
      <c r="L25" s="503" t="s">
        <v>183</v>
      </c>
      <c r="M25" s="503"/>
      <c r="N25" s="503"/>
      <c r="O25" s="503"/>
      <c r="P25" s="57"/>
      <c r="R25" s="411" t="s">
        <v>170</v>
      </c>
      <c r="S25" s="412" t="s">
        <v>170</v>
      </c>
      <c r="T25" s="412" t="s">
        <v>170</v>
      </c>
      <c r="U25" s="412" t="s">
        <v>170</v>
      </c>
      <c r="V25" s="412" t="s">
        <v>170</v>
      </c>
      <c r="W25" s="412" t="s">
        <v>170</v>
      </c>
      <c r="X25" s="412" t="s">
        <v>170</v>
      </c>
      <c r="Y25" s="412" t="s">
        <v>170</v>
      </c>
      <c r="Z25" s="412" t="s">
        <v>170</v>
      </c>
      <c r="AA25" s="412" t="s">
        <v>170</v>
      </c>
      <c r="AB25" s="412" t="s">
        <v>170</v>
      </c>
      <c r="AC25" s="412" t="s">
        <v>170</v>
      </c>
      <c r="AD25" s="412" t="s">
        <v>170</v>
      </c>
      <c r="AE25" s="412" t="s">
        <v>170</v>
      </c>
      <c r="AF25" s="412" t="s">
        <v>170</v>
      </c>
      <c r="AG25" s="412" t="s">
        <v>170</v>
      </c>
      <c r="AH25" s="412" t="s">
        <v>170</v>
      </c>
      <c r="AI25" s="412" t="s">
        <v>170</v>
      </c>
      <c r="AJ25" s="412" t="s">
        <v>170</v>
      </c>
      <c r="AK25" s="412" t="s">
        <v>170</v>
      </c>
      <c r="AL25" s="412" t="s">
        <v>170</v>
      </c>
      <c r="AM25" s="412" t="s">
        <v>170</v>
      </c>
      <c r="AN25" s="412" t="s">
        <v>170</v>
      </c>
      <c r="AO25" s="413" t="s">
        <v>170</v>
      </c>
      <c r="AP25" s="56"/>
      <c r="AQ25" s="56"/>
      <c r="AR25" s="56"/>
    </row>
    <row r="26" spans="2:75" ht="18" customHeight="1" x14ac:dyDescent="0.35">
      <c r="C26" s="403">
        <v>62185</v>
      </c>
      <c r="D26" s="403" t="s">
        <v>184</v>
      </c>
      <c r="E26" s="403" t="s">
        <v>165</v>
      </c>
      <c r="F26" s="408" t="s">
        <v>180</v>
      </c>
      <c r="G26" s="403" t="s">
        <v>185</v>
      </c>
      <c r="H26" s="504" t="s">
        <v>186</v>
      </c>
      <c r="I26" s="504"/>
      <c r="J26" s="504"/>
      <c r="K26" s="504"/>
      <c r="L26" s="504" t="s">
        <v>187</v>
      </c>
      <c r="M26" s="504"/>
      <c r="N26" s="504"/>
      <c r="O26" s="504"/>
      <c r="P26" s="57"/>
      <c r="R26" s="414" t="s">
        <v>215</v>
      </c>
      <c r="S26" s="415" t="s">
        <v>215</v>
      </c>
      <c r="T26" s="415" t="s">
        <v>215</v>
      </c>
      <c r="U26" s="415" t="s">
        <v>215</v>
      </c>
      <c r="V26" s="415" t="s">
        <v>215</v>
      </c>
      <c r="W26" s="415" t="s">
        <v>215</v>
      </c>
      <c r="X26" s="415" t="s">
        <v>215</v>
      </c>
      <c r="Y26" s="415" t="s">
        <v>215</v>
      </c>
      <c r="Z26" s="415" t="s">
        <v>215</v>
      </c>
      <c r="AA26" s="415" t="s">
        <v>215</v>
      </c>
      <c r="AB26" s="415" t="s">
        <v>215</v>
      </c>
      <c r="AC26" s="415" t="s">
        <v>215</v>
      </c>
      <c r="AD26" s="415" t="s">
        <v>215</v>
      </c>
      <c r="AE26" s="415" t="s">
        <v>215</v>
      </c>
      <c r="AF26" s="415" t="s">
        <v>215</v>
      </c>
      <c r="AG26" s="415" t="s">
        <v>215</v>
      </c>
      <c r="AH26" s="415" t="s">
        <v>215</v>
      </c>
      <c r="AI26" s="415" t="s">
        <v>215</v>
      </c>
      <c r="AJ26" s="415" t="s">
        <v>215</v>
      </c>
      <c r="AK26" s="415" t="s">
        <v>215</v>
      </c>
      <c r="AL26" s="415" t="s">
        <v>215</v>
      </c>
      <c r="AM26" s="415" t="s">
        <v>215</v>
      </c>
      <c r="AN26" s="415" t="s">
        <v>215</v>
      </c>
      <c r="AO26" s="416" t="s">
        <v>215</v>
      </c>
      <c r="AP26" s="56"/>
      <c r="AQ26" s="56"/>
      <c r="AR26" s="56"/>
    </row>
    <row r="27" spans="2:75" ht="18" customHeight="1" x14ac:dyDescent="0.35">
      <c r="C27" s="399">
        <v>63925</v>
      </c>
      <c r="D27" s="399" t="s">
        <v>188</v>
      </c>
      <c r="E27" s="399" t="s">
        <v>189</v>
      </c>
      <c r="F27" s="407" t="s">
        <v>190</v>
      </c>
      <c r="G27" s="399" t="s">
        <v>191</v>
      </c>
      <c r="H27" s="503" t="s">
        <v>192</v>
      </c>
      <c r="I27" s="503"/>
      <c r="J27" s="503"/>
      <c r="K27" s="503"/>
      <c r="L27" s="503" t="s">
        <v>193</v>
      </c>
      <c r="M27" s="503"/>
      <c r="N27" s="503"/>
      <c r="O27" s="503"/>
      <c r="P27" s="57"/>
      <c r="R27" s="411" t="s">
        <v>214</v>
      </c>
      <c r="S27" s="412" t="s">
        <v>214</v>
      </c>
      <c r="T27" s="412" t="s">
        <v>214</v>
      </c>
      <c r="U27" s="412" t="s">
        <v>214</v>
      </c>
      <c r="V27" s="412" t="s">
        <v>214</v>
      </c>
      <c r="W27" s="412" t="s">
        <v>214</v>
      </c>
      <c r="X27" s="412" t="s">
        <v>214</v>
      </c>
      <c r="Y27" s="412" t="s">
        <v>214</v>
      </c>
      <c r="Z27" s="412" t="s">
        <v>214</v>
      </c>
      <c r="AA27" s="412" t="s">
        <v>214</v>
      </c>
      <c r="AB27" s="412" t="s">
        <v>214</v>
      </c>
      <c r="AC27" s="412" t="s">
        <v>214</v>
      </c>
      <c r="AD27" s="412" t="s">
        <v>214</v>
      </c>
      <c r="AE27" s="412" t="s">
        <v>214</v>
      </c>
      <c r="AF27" s="412" t="s">
        <v>214</v>
      </c>
      <c r="AG27" s="412" t="s">
        <v>214</v>
      </c>
      <c r="AH27" s="412" t="s">
        <v>214</v>
      </c>
      <c r="AI27" s="412" t="s">
        <v>214</v>
      </c>
      <c r="AJ27" s="412" t="s">
        <v>214</v>
      </c>
      <c r="AK27" s="412" t="s">
        <v>214</v>
      </c>
      <c r="AL27" s="412" t="s">
        <v>214</v>
      </c>
      <c r="AM27" s="412" t="s">
        <v>214</v>
      </c>
      <c r="AN27" s="412" t="s">
        <v>214</v>
      </c>
      <c r="AO27" s="413" t="s">
        <v>214</v>
      </c>
      <c r="AP27" s="56"/>
      <c r="AQ27" s="56"/>
      <c r="AR27" s="56"/>
    </row>
    <row r="28" spans="2:75" ht="18" customHeight="1" x14ac:dyDescent="0.35">
      <c r="C28" s="403">
        <v>65622</v>
      </c>
      <c r="D28" s="403" t="s">
        <v>194</v>
      </c>
      <c r="E28" s="403" t="s">
        <v>165</v>
      </c>
      <c r="F28" s="408" t="s">
        <v>180</v>
      </c>
      <c r="G28" s="403" t="s">
        <v>195</v>
      </c>
      <c r="H28" s="504" t="s">
        <v>196</v>
      </c>
      <c r="I28" s="504"/>
      <c r="J28" s="504"/>
      <c r="K28" s="504"/>
      <c r="L28" s="504" t="s">
        <v>197</v>
      </c>
      <c r="M28" s="504"/>
      <c r="N28" s="504"/>
      <c r="O28" s="504"/>
      <c r="P28" s="57"/>
      <c r="R28" s="414" t="s">
        <v>170</v>
      </c>
      <c r="S28" s="415" t="s">
        <v>170</v>
      </c>
      <c r="T28" s="415" t="s">
        <v>170</v>
      </c>
      <c r="U28" s="415" t="s">
        <v>170</v>
      </c>
      <c r="V28" s="415" t="s">
        <v>170</v>
      </c>
      <c r="W28" s="415" t="s">
        <v>170</v>
      </c>
      <c r="X28" s="415" t="s">
        <v>170</v>
      </c>
      <c r="Y28" s="415" t="s">
        <v>170</v>
      </c>
      <c r="Z28" s="415" t="s">
        <v>170</v>
      </c>
      <c r="AA28" s="415" t="s">
        <v>170</v>
      </c>
      <c r="AB28" s="415" t="s">
        <v>170</v>
      </c>
      <c r="AC28" s="415" t="s">
        <v>170</v>
      </c>
      <c r="AD28" s="415" t="s">
        <v>170</v>
      </c>
      <c r="AE28" s="415" t="s">
        <v>170</v>
      </c>
      <c r="AF28" s="415" t="s">
        <v>170</v>
      </c>
      <c r="AG28" s="415" t="s">
        <v>170</v>
      </c>
      <c r="AH28" s="415" t="s">
        <v>170</v>
      </c>
      <c r="AI28" s="415" t="s">
        <v>170</v>
      </c>
      <c r="AJ28" s="415" t="s">
        <v>170</v>
      </c>
      <c r="AK28" s="415" t="s">
        <v>170</v>
      </c>
      <c r="AL28" s="415" t="s">
        <v>170</v>
      </c>
      <c r="AM28" s="415" t="s">
        <v>170</v>
      </c>
      <c r="AN28" s="415" t="s">
        <v>170</v>
      </c>
      <c r="AO28" s="416" t="s">
        <v>170</v>
      </c>
      <c r="AP28" s="56"/>
      <c r="AQ28" s="56"/>
      <c r="AR28" s="56"/>
    </row>
    <row r="29" spans="2:75" ht="18" customHeight="1" x14ac:dyDescent="0.35">
      <c r="C29" s="124"/>
      <c r="D29" s="124"/>
      <c r="E29" s="124"/>
      <c r="F29" s="139"/>
      <c r="G29" s="124"/>
      <c r="H29" s="588">
        <v>771</v>
      </c>
      <c r="I29" s="588"/>
      <c r="J29" s="588"/>
      <c r="K29" s="588"/>
      <c r="L29" s="571"/>
      <c r="M29" s="571"/>
      <c r="N29" s="571"/>
      <c r="O29" s="571"/>
      <c r="P29" s="57"/>
      <c r="R29" s="125"/>
      <c r="S29" s="125"/>
      <c r="T29" s="125"/>
      <c r="U29" s="125"/>
      <c r="V29" s="125"/>
      <c r="W29" s="125"/>
      <c r="X29" s="125"/>
      <c r="Y29" s="125"/>
      <c r="Z29" s="125"/>
      <c r="AA29" s="125"/>
      <c r="AB29" s="125"/>
      <c r="AC29" s="125"/>
      <c r="AD29" s="125"/>
      <c r="AE29" s="125"/>
      <c r="AF29" s="125"/>
      <c r="AG29" s="125"/>
      <c r="AH29" s="125"/>
      <c r="AI29" s="125"/>
      <c r="AJ29" s="125"/>
      <c r="AK29" s="125"/>
      <c r="AL29" s="125"/>
      <c r="AM29" s="125"/>
      <c r="AN29" s="125"/>
      <c r="AO29" s="125"/>
      <c r="AP29" s="56"/>
      <c r="AQ29" s="56"/>
      <c r="AR29" s="56"/>
    </row>
    <row r="30" spans="2:75" ht="18" customHeight="1" x14ac:dyDescent="0.35">
      <c r="C30" s="124"/>
      <c r="D30" s="124"/>
      <c r="E30" s="124"/>
      <c r="F30" s="139"/>
      <c r="G30" s="124"/>
      <c r="H30" s="570"/>
      <c r="I30" s="570"/>
      <c r="J30" s="570"/>
      <c r="K30" s="570"/>
      <c r="L30" s="571"/>
      <c r="M30" s="571"/>
      <c r="N30" s="571"/>
      <c r="O30" s="571"/>
      <c r="P30" s="57"/>
      <c r="R30" s="125"/>
      <c r="S30" s="125"/>
      <c r="T30" s="125"/>
      <c r="U30" s="125"/>
      <c r="V30" s="125"/>
      <c r="W30" s="125"/>
      <c r="X30" s="409" t="s">
        <v>198</v>
      </c>
      <c r="Y30" s="125"/>
      <c r="Z30" s="125"/>
      <c r="AA30" s="125"/>
      <c r="AB30" s="125"/>
      <c r="AC30" s="125"/>
      <c r="AD30" s="125"/>
      <c r="AE30" s="125"/>
      <c r="AF30" s="125"/>
      <c r="AG30" s="125"/>
      <c r="AH30" s="125"/>
      <c r="AI30" s="125"/>
      <c r="AJ30" s="125"/>
      <c r="AK30" s="125"/>
      <c r="AL30" s="125"/>
      <c r="AM30" s="125"/>
      <c r="AN30" s="125"/>
      <c r="AO30" s="125"/>
      <c r="AP30" s="56"/>
      <c r="AQ30" s="56"/>
      <c r="AR30" s="56"/>
    </row>
    <row r="31" spans="2:75" ht="18" customHeight="1" x14ac:dyDescent="0.2">
      <c r="C31" s="124"/>
      <c r="D31" s="124"/>
      <c r="E31" s="124"/>
      <c r="F31" s="139"/>
      <c r="G31" s="124"/>
      <c r="H31" s="570"/>
      <c r="I31" s="570"/>
      <c r="J31" s="570"/>
      <c r="K31" s="570"/>
      <c r="L31" s="571"/>
      <c r="M31" s="571"/>
      <c r="N31" s="571"/>
      <c r="O31" s="571"/>
      <c r="P31" s="57"/>
      <c r="R31" s="125"/>
      <c r="S31" s="125"/>
      <c r="T31" s="125"/>
      <c r="U31" s="125"/>
      <c r="V31" s="125"/>
      <c r="W31" s="125"/>
      <c r="X31" s="125"/>
      <c r="Y31" s="125"/>
      <c r="Z31" s="125"/>
      <c r="AA31" s="59" t="s">
        <v>215</v>
      </c>
      <c r="AB31" s="409" t="s">
        <v>216</v>
      </c>
      <c r="AC31" s="125"/>
      <c r="AD31" s="125"/>
      <c r="AE31" s="125"/>
      <c r="AF31" s="125"/>
      <c r="AG31" s="125"/>
      <c r="AH31" s="125"/>
      <c r="AI31" s="125"/>
      <c r="AJ31" s="125"/>
      <c r="AK31" s="125"/>
      <c r="AL31" s="125"/>
      <c r="AM31" s="125"/>
      <c r="AN31" s="125"/>
      <c r="AO31" s="125"/>
      <c r="AP31" s="35"/>
      <c r="AQ31" s="35"/>
      <c r="AR31" s="35"/>
    </row>
    <row r="32" spans="2:75" ht="18" customHeight="1" x14ac:dyDescent="0.35">
      <c r="C32" s="124"/>
      <c r="D32" s="124"/>
      <c r="E32" s="124"/>
      <c r="F32" s="139"/>
      <c r="G32" s="124"/>
      <c r="H32" s="570"/>
      <c r="I32" s="570"/>
      <c r="J32" s="570"/>
      <c r="K32" s="570"/>
      <c r="L32" s="571"/>
      <c r="M32" s="571"/>
      <c r="N32" s="571"/>
      <c r="O32" s="571"/>
      <c r="P32" s="57"/>
      <c r="R32" s="125"/>
      <c r="S32" s="125"/>
      <c r="T32" s="125"/>
      <c r="U32" s="125"/>
      <c r="V32" s="125"/>
      <c r="W32" s="125"/>
      <c r="X32" s="125"/>
      <c r="Y32" s="125"/>
      <c r="Z32" s="125"/>
      <c r="AA32" s="59" t="s">
        <v>217</v>
      </c>
      <c r="AB32" s="409" t="s">
        <v>218</v>
      </c>
      <c r="AC32" s="125"/>
      <c r="AD32" s="125"/>
      <c r="AE32" s="125"/>
      <c r="AF32" s="125"/>
      <c r="AG32" s="125"/>
      <c r="AH32" s="125"/>
      <c r="AI32" s="125"/>
      <c r="AJ32" s="125"/>
      <c r="AK32" s="125"/>
      <c r="AL32" s="125"/>
      <c r="AM32" s="125"/>
      <c r="AN32" s="125"/>
      <c r="AO32" s="125"/>
      <c r="AP32" s="56"/>
      <c r="AQ32" s="56"/>
      <c r="AR32" s="56"/>
    </row>
    <row r="33" spans="3:44" ht="18" customHeight="1" x14ac:dyDescent="0.35">
      <c r="C33" s="124"/>
      <c r="D33" s="124"/>
      <c r="E33" s="124"/>
      <c r="F33" s="139"/>
      <c r="G33" s="124"/>
      <c r="H33" s="570"/>
      <c r="I33" s="570"/>
      <c r="J33" s="570"/>
      <c r="K33" s="570"/>
      <c r="L33" s="571"/>
      <c r="M33" s="571"/>
      <c r="N33" s="571"/>
      <c r="O33" s="571"/>
      <c r="P33" s="57"/>
      <c r="R33" s="125"/>
      <c r="S33" s="125"/>
      <c r="T33" s="125"/>
      <c r="U33" s="125"/>
      <c r="V33" s="125"/>
      <c r="W33" s="125"/>
      <c r="X33" s="125"/>
      <c r="Y33" s="125"/>
      <c r="Z33" s="125"/>
      <c r="AA33" s="68" t="s">
        <v>214</v>
      </c>
      <c r="AB33" s="409" t="s">
        <v>219</v>
      </c>
      <c r="AC33" s="125"/>
      <c r="AD33" s="125"/>
      <c r="AE33" s="125"/>
      <c r="AF33" s="125"/>
      <c r="AG33" s="125"/>
      <c r="AH33" s="125"/>
      <c r="AI33" s="125"/>
      <c r="AJ33" s="125"/>
      <c r="AK33" s="125"/>
      <c r="AL33" s="125"/>
      <c r="AM33" s="125"/>
      <c r="AN33" s="125"/>
      <c r="AO33" s="125"/>
      <c r="AP33" s="56"/>
      <c r="AQ33" s="56"/>
      <c r="AR33" s="56"/>
    </row>
    <row r="34" spans="3:44" ht="18" customHeight="1" x14ac:dyDescent="0.2">
      <c r="C34" s="124"/>
      <c r="D34" s="124"/>
      <c r="E34" s="124"/>
      <c r="F34" s="139"/>
      <c r="G34" s="124"/>
      <c r="H34" s="570"/>
      <c r="I34" s="570"/>
      <c r="J34" s="570"/>
      <c r="K34" s="570"/>
      <c r="L34" s="571"/>
      <c r="M34" s="571"/>
      <c r="N34" s="571"/>
      <c r="O34" s="571"/>
      <c r="P34" s="57"/>
      <c r="R34" s="125"/>
      <c r="S34" s="125"/>
      <c r="T34" s="125"/>
      <c r="U34" s="125"/>
      <c r="V34" s="125"/>
      <c r="W34" s="125"/>
      <c r="X34" s="125"/>
      <c r="Y34" s="125"/>
      <c r="Z34" s="125"/>
      <c r="AA34" s="125"/>
      <c r="AB34" s="125"/>
      <c r="AC34" s="125"/>
      <c r="AD34" s="125"/>
      <c r="AE34" s="125"/>
      <c r="AF34" s="125"/>
      <c r="AG34" s="125"/>
      <c r="AH34" s="125"/>
      <c r="AI34" s="125"/>
      <c r="AJ34" s="125"/>
      <c r="AK34" s="125"/>
      <c r="AL34" s="125"/>
      <c r="AM34" s="125"/>
      <c r="AN34" s="125"/>
      <c r="AO34" s="125"/>
      <c r="AP34" s="35"/>
      <c r="AQ34" s="35"/>
      <c r="AR34" s="35"/>
    </row>
    <row r="35" spans="3:44" ht="18" customHeight="1" x14ac:dyDescent="0.35">
      <c r="C35" s="124"/>
      <c r="D35" s="124"/>
      <c r="E35" s="124"/>
      <c r="F35" s="139"/>
      <c r="G35" s="124"/>
      <c r="H35" s="570"/>
      <c r="I35" s="570"/>
      <c r="J35" s="570"/>
      <c r="K35" s="570"/>
      <c r="L35" s="571"/>
      <c r="M35" s="571"/>
      <c r="N35" s="571"/>
      <c r="O35" s="571"/>
      <c r="P35" s="57"/>
      <c r="R35" s="125"/>
      <c r="S35" s="125"/>
      <c r="T35" s="125"/>
      <c r="U35" s="125"/>
      <c r="V35" s="125"/>
      <c r="W35" s="125"/>
      <c r="X35" s="125"/>
      <c r="Y35" s="125"/>
      <c r="Z35" s="125"/>
      <c r="AA35" s="125"/>
      <c r="AB35" s="125"/>
      <c r="AC35" s="125"/>
      <c r="AD35" s="125"/>
      <c r="AE35" s="125"/>
      <c r="AF35" s="125"/>
      <c r="AG35" s="125"/>
      <c r="AH35" s="125"/>
      <c r="AI35" s="125"/>
      <c r="AJ35" s="125"/>
      <c r="AK35" s="125"/>
      <c r="AL35" s="125"/>
      <c r="AM35" s="125"/>
      <c r="AN35" s="125"/>
      <c r="AO35" s="125"/>
      <c r="AP35" s="56"/>
      <c r="AQ35" s="56"/>
      <c r="AR35" s="56"/>
    </row>
    <row r="36" spans="3:44" ht="18" customHeight="1" x14ac:dyDescent="0.35">
      <c r="C36" s="124"/>
      <c r="D36" s="124"/>
      <c r="E36" s="124"/>
      <c r="F36" s="139"/>
      <c r="G36" s="124"/>
      <c r="H36" s="570"/>
      <c r="I36" s="570"/>
      <c r="J36" s="570"/>
      <c r="K36" s="570"/>
      <c r="L36" s="571"/>
      <c r="M36" s="571"/>
      <c r="N36" s="571"/>
      <c r="O36" s="571"/>
      <c r="P36" s="57"/>
      <c r="R36" s="125"/>
      <c r="S36" s="125"/>
      <c r="T36" s="125"/>
      <c r="U36" s="125"/>
      <c r="V36" s="125"/>
      <c r="W36" s="125"/>
      <c r="X36" s="125"/>
      <c r="Y36" s="125"/>
      <c r="Z36" s="125"/>
      <c r="AA36" s="125"/>
      <c r="AB36" s="125"/>
      <c r="AC36" s="125"/>
      <c r="AD36" s="125"/>
      <c r="AE36" s="125"/>
      <c r="AF36" s="125"/>
      <c r="AG36" s="125"/>
      <c r="AH36" s="125"/>
      <c r="AI36" s="125"/>
      <c r="AJ36" s="125"/>
      <c r="AK36" s="125"/>
      <c r="AL36" s="125"/>
      <c r="AM36" s="125"/>
      <c r="AN36" s="125"/>
      <c r="AO36" s="125"/>
      <c r="AP36" s="56"/>
      <c r="AQ36" s="56"/>
      <c r="AR36" s="56"/>
    </row>
    <row r="37" spans="3:44" ht="18" customHeight="1" x14ac:dyDescent="0.35">
      <c r="C37" s="124"/>
      <c r="D37" s="124"/>
      <c r="E37" s="124"/>
      <c r="F37" s="139"/>
      <c r="G37" s="124"/>
      <c r="H37" s="570"/>
      <c r="I37" s="570"/>
      <c r="J37" s="570"/>
      <c r="K37" s="570"/>
      <c r="L37" s="571"/>
      <c r="M37" s="571"/>
      <c r="N37" s="571"/>
      <c r="O37" s="571"/>
      <c r="P37" s="57"/>
      <c r="R37" s="125"/>
      <c r="S37" s="125"/>
      <c r="T37" s="125"/>
      <c r="U37" s="125"/>
      <c r="V37" s="125"/>
      <c r="W37" s="125"/>
      <c r="X37" s="125"/>
      <c r="Y37" s="125"/>
      <c r="Z37" s="125"/>
      <c r="AA37" s="125"/>
      <c r="AB37" s="125"/>
      <c r="AC37" s="125"/>
      <c r="AD37" s="125"/>
      <c r="AE37" s="125"/>
      <c r="AF37" s="125"/>
      <c r="AG37" s="125"/>
      <c r="AH37" s="125"/>
      <c r="AI37" s="125"/>
      <c r="AJ37" s="125"/>
      <c r="AK37" s="125"/>
      <c r="AL37" s="125"/>
      <c r="AM37" s="125"/>
      <c r="AN37" s="125"/>
      <c r="AO37" s="125"/>
      <c r="AP37" s="56"/>
      <c r="AQ37" s="56"/>
      <c r="AR37" s="56"/>
    </row>
    <row r="38" spans="3:44" ht="18" customHeight="1" x14ac:dyDescent="0.35">
      <c r="C38" s="124"/>
      <c r="D38" s="124"/>
      <c r="E38" s="124"/>
      <c r="F38" s="139"/>
      <c r="G38" s="124"/>
      <c r="H38" s="570"/>
      <c r="I38" s="570"/>
      <c r="J38" s="570"/>
      <c r="K38" s="570"/>
      <c r="L38" s="571"/>
      <c r="M38" s="571"/>
      <c r="N38" s="571"/>
      <c r="O38" s="571"/>
      <c r="P38" s="57"/>
      <c r="R38" s="125"/>
      <c r="S38" s="125"/>
      <c r="T38" s="125"/>
      <c r="U38" s="125"/>
      <c r="V38" s="125"/>
      <c r="W38" s="125"/>
      <c r="X38" s="125"/>
      <c r="Y38" s="125"/>
      <c r="Z38" s="125"/>
      <c r="AA38" s="125"/>
      <c r="AB38" s="125"/>
      <c r="AC38" s="125"/>
      <c r="AD38" s="125"/>
      <c r="AE38" s="125"/>
      <c r="AF38" s="125"/>
      <c r="AG38" s="125"/>
      <c r="AH38" s="125"/>
      <c r="AI38" s="125"/>
      <c r="AJ38" s="125"/>
      <c r="AK38" s="125"/>
      <c r="AL38" s="125"/>
      <c r="AM38" s="125"/>
      <c r="AN38" s="125"/>
      <c r="AO38" s="125"/>
      <c r="AP38" s="56"/>
      <c r="AQ38" s="56"/>
      <c r="AR38" s="56"/>
    </row>
    <row r="39" spans="3:44" ht="18" customHeight="1" x14ac:dyDescent="0.35">
      <c r="C39" s="124"/>
      <c r="D39" s="124"/>
      <c r="E39" s="124"/>
      <c r="F39" s="139"/>
      <c r="G39" s="124"/>
      <c r="H39" s="570"/>
      <c r="I39" s="570"/>
      <c r="J39" s="570"/>
      <c r="K39" s="570"/>
      <c r="L39" s="571"/>
      <c r="M39" s="571"/>
      <c r="N39" s="571"/>
      <c r="O39" s="571"/>
      <c r="P39" s="57"/>
      <c r="R39" s="125"/>
      <c r="S39" s="125"/>
      <c r="T39" s="125"/>
      <c r="U39" s="125"/>
      <c r="V39" s="125"/>
      <c r="W39" s="125"/>
      <c r="X39" s="125"/>
      <c r="Y39" s="125"/>
      <c r="Z39" s="125"/>
      <c r="AA39" s="125"/>
      <c r="AB39" s="125"/>
      <c r="AC39" s="125"/>
      <c r="AD39" s="125"/>
      <c r="AE39" s="125"/>
      <c r="AF39" s="125"/>
      <c r="AG39" s="125"/>
      <c r="AH39" s="125"/>
      <c r="AI39" s="125"/>
      <c r="AJ39" s="125"/>
      <c r="AK39" s="125"/>
      <c r="AL39" s="125"/>
      <c r="AM39" s="125"/>
      <c r="AN39" s="125"/>
      <c r="AO39" s="125"/>
      <c r="AQ39" s="56"/>
      <c r="AR39" s="56"/>
    </row>
    <row r="40" spans="3:44" ht="18" customHeight="1" x14ac:dyDescent="0.35">
      <c r="C40" s="124"/>
      <c r="D40" s="124"/>
      <c r="E40" s="124"/>
      <c r="F40" s="139"/>
      <c r="G40" s="124"/>
      <c r="H40" s="570"/>
      <c r="I40" s="570"/>
      <c r="J40" s="570"/>
      <c r="K40" s="570"/>
      <c r="L40" s="571"/>
      <c r="M40" s="571"/>
      <c r="N40" s="571"/>
      <c r="O40" s="571"/>
      <c r="P40" s="57"/>
      <c r="R40" s="125"/>
      <c r="S40" s="125"/>
      <c r="T40" s="125"/>
      <c r="U40" s="125"/>
      <c r="V40" s="125"/>
      <c r="W40" s="125"/>
      <c r="X40" s="125"/>
      <c r="Y40" s="125"/>
      <c r="Z40" s="125"/>
      <c r="AA40" s="125"/>
      <c r="AB40" s="125"/>
      <c r="AC40" s="125"/>
      <c r="AD40" s="125"/>
      <c r="AE40" s="125"/>
      <c r="AF40" s="125"/>
      <c r="AG40" s="125"/>
      <c r="AH40" s="125"/>
      <c r="AI40" s="125"/>
      <c r="AJ40" s="125"/>
      <c r="AK40" s="125"/>
      <c r="AL40" s="125"/>
      <c r="AM40" s="125"/>
      <c r="AN40" s="125"/>
      <c r="AO40" s="125"/>
      <c r="AQ40" s="56"/>
      <c r="AR40" s="56"/>
    </row>
    <row r="41" spans="3:44" ht="18" customHeight="1" x14ac:dyDescent="0.35">
      <c r="C41" s="124"/>
      <c r="D41" s="124"/>
      <c r="E41" s="124"/>
      <c r="F41" s="139"/>
      <c r="G41" s="124"/>
      <c r="H41" s="570"/>
      <c r="I41" s="570"/>
      <c r="J41" s="570"/>
      <c r="K41" s="570"/>
      <c r="L41" s="571"/>
      <c r="M41" s="571"/>
      <c r="N41" s="571"/>
      <c r="O41" s="571"/>
      <c r="P41" s="57"/>
      <c r="R41" s="125"/>
      <c r="S41" s="125"/>
      <c r="T41" s="125"/>
      <c r="U41" s="125"/>
      <c r="V41" s="125"/>
      <c r="W41" s="125"/>
      <c r="X41" s="125"/>
      <c r="Y41" s="125"/>
      <c r="Z41" s="125"/>
      <c r="AA41" s="125"/>
      <c r="AB41" s="125"/>
      <c r="AC41" s="125"/>
      <c r="AD41" s="125"/>
      <c r="AE41" s="125"/>
      <c r="AF41" s="125"/>
      <c r="AG41" s="125"/>
      <c r="AH41" s="125"/>
      <c r="AI41" s="125"/>
      <c r="AJ41" s="125"/>
      <c r="AK41" s="125"/>
      <c r="AL41" s="125"/>
      <c r="AM41" s="125"/>
      <c r="AN41" s="125"/>
      <c r="AO41" s="125"/>
      <c r="AQ41" s="56"/>
      <c r="AR41" s="56"/>
    </row>
    <row r="42" spans="3:44" ht="18" customHeight="1" x14ac:dyDescent="0.35">
      <c r="C42" s="124"/>
      <c r="D42" s="124"/>
      <c r="E42" s="124"/>
      <c r="F42" s="139"/>
      <c r="G42" s="124"/>
      <c r="H42" s="570"/>
      <c r="I42" s="570"/>
      <c r="J42" s="570"/>
      <c r="K42" s="570"/>
      <c r="L42" s="571"/>
      <c r="M42" s="571"/>
      <c r="N42" s="571"/>
      <c r="O42" s="571"/>
      <c r="P42" s="57"/>
      <c r="R42" s="125"/>
      <c r="S42" s="125"/>
      <c r="T42" s="125"/>
      <c r="U42" s="125"/>
      <c r="V42" s="125"/>
      <c r="W42" s="125"/>
      <c r="X42" s="125"/>
      <c r="Y42" s="125"/>
      <c r="Z42" s="125"/>
      <c r="AA42" s="125"/>
      <c r="AB42" s="125"/>
      <c r="AC42" s="125"/>
      <c r="AD42" s="125"/>
      <c r="AE42" s="125"/>
      <c r="AF42" s="125"/>
      <c r="AG42" s="125"/>
      <c r="AH42" s="125"/>
      <c r="AI42" s="125"/>
      <c r="AJ42" s="125"/>
      <c r="AK42" s="125"/>
      <c r="AL42" s="125"/>
      <c r="AM42" s="125"/>
      <c r="AN42" s="125"/>
      <c r="AO42" s="125"/>
      <c r="AQ42" s="56"/>
      <c r="AR42" s="56"/>
    </row>
    <row r="43" spans="3:44" ht="18" customHeight="1" x14ac:dyDescent="0.35">
      <c r="C43" s="124"/>
      <c r="D43" s="124"/>
      <c r="E43" s="124"/>
      <c r="F43" s="139"/>
      <c r="G43" s="124"/>
      <c r="H43" s="570"/>
      <c r="I43" s="570"/>
      <c r="J43" s="570"/>
      <c r="K43" s="570"/>
      <c r="L43" s="571"/>
      <c r="M43" s="571"/>
      <c r="N43" s="571"/>
      <c r="O43" s="571"/>
      <c r="P43" s="57"/>
      <c r="R43" s="125"/>
      <c r="S43" s="125"/>
      <c r="T43" s="125"/>
      <c r="U43" s="125"/>
      <c r="V43" s="125"/>
      <c r="W43" s="125"/>
      <c r="X43" s="125"/>
      <c r="Y43" s="125"/>
      <c r="Z43" s="125"/>
      <c r="AA43" s="125"/>
      <c r="AB43" s="125"/>
      <c r="AC43" s="125"/>
      <c r="AD43" s="125"/>
      <c r="AE43" s="125"/>
      <c r="AF43" s="125"/>
      <c r="AG43" s="125"/>
      <c r="AH43" s="125"/>
      <c r="AI43" s="125"/>
      <c r="AJ43" s="125"/>
      <c r="AK43" s="125"/>
      <c r="AL43" s="125"/>
      <c r="AM43" s="125"/>
      <c r="AN43" s="125"/>
      <c r="AO43" s="125"/>
      <c r="AQ43" s="56"/>
      <c r="AR43" s="56"/>
    </row>
    <row r="44" spans="3:44" ht="18" customHeight="1" x14ac:dyDescent="0.35">
      <c r="C44" s="124"/>
      <c r="D44" s="124"/>
      <c r="E44" s="124"/>
      <c r="F44" s="139"/>
      <c r="G44" s="124"/>
      <c r="H44" s="570"/>
      <c r="I44" s="570"/>
      <c r="J44" s="570"/>
      <c r="K44" s="570"/>
      <c r="L44" s="571"/>
      <c r="M44" s="571"/>
      <c r="N44" s="571"/>
      <c r="O44" s="571"/>
      <c r="P44" s="57"/>
      <c r="R44" s="125"/>
      <c r="S44" s="125"/>
      <c r="T44" s="125"/>
      <c r="U44" s="125"/>
      <c r="V44" s="125"/>
      <c r="W44" s="125"/>
      <c r="X44" s="125"/>
      <c r="Y44" s="125"/>
      <c r="Z44" s="125"/>
      <c r="AA44" s="125"/>
      <c r="AB44" s="125"/>
      <c r="AC44" s="125"/>
      <c r="AD44" s="125"/>
      <c r="AE44" s="125"/>
      <c r="AF44" s="125"/>
      <c r="AG44" s="125"/>
      <c r="AH44" s="125"/>
      <c r="AI44" s="125"/>
      <c r="AJ44" s="125"/>
      <c r="AK44" s="125"/>
      <c r="AL44" s="125"/>
      <c r="AM44" s="125"/>
      <c r="AN44" s="125"/>
      <c r="AO44" s="125"/>
      <c r="AQ44" s="56"/>
      <c r="AR44" s="56"/>
    </row>
    <row r="45" spans="3:44" ht="18" customHeight="1" x14ac:dyDescent="0.35">
      <c r="C45" s="124"/>
      <c r="D45" s="124"/>
      <c r="E45" s="124"/>
      <c r="F45" s="139"/>
      <c r="G45" s="124"/>
      <c r="H45" s="570"/>
      <c r="I45" s="570"/>
      <c r="J45" s="570"/>
      <c r="K45" s="570"/>
      <c r="L45" s="571"/>
      <c r="M45" s="571"/>
      <c r="N45" s="571"/>
      <c r="O45" s="571"/>
      <c r="P45" s="57"/>
      <c r="R45" s="125"/>
      <c r="S45" s="125"/>
      <c r="T45" s="125"/>
      <c r="U45" s="125"/>
      <c r="V45" s="125"/>
      <c r="W45" s="125"/>
      <c r="X45" s="125"/>
      <c r="Y45" s="125"/>
      <c r="Z45" s="125"/>
      <c r="AA45" s="125"/>
      <c r="AB45" s="125"/>
      <c r="AC45" s="125"/>
      <c r="AD45" s="125"/>
      <c r="AE45" s="125"/>
      <c r="AF45" s="125"/>
      <c r="AG45" s="125"/>
      <c r="AH45" s="125"/>
      <c r="AI45" s="125"/>
      <c r="AJ45" s="125"/>
      <c r="AK45" s="125"/>
      <c r="AL45" s="125"/>
      <c r="AM45" s="125"/>
      <c r="AN45" s="125"/>
      <c r="AO45" s="125"/>
      <c r="AQ45" s="56"/>
      <c r="AR45" s="56"/>
    </row>
    <row r="46" spans="3:44" ht="18" customHeight="1" x14ac:dyDescent="0.35">
      <c r="C46" s="124"/>
      <c r="D46" s="124"/>
      <c r="E46" s="124"/>
      <c r="F46" s="139"/>
      <c r="G46" s="124"/>
      <c r="H46" s="570"/>
      <c r="I46" s="570"/>
      <c r="J46" s="570"/>
      <c r="K46" s="570"/>
      <c r="L46" s="571"/>
      <c r="M46" s="571"/>
      <c r="N46" s="571"/>
      <c r="O46" s="571"/>
      <c r="P46" s="57"/>
      <c r="R46" s="125"/>
      <c r="S46" s="125"/>
      <c r="T46" s="125"/>
      <c r="U46" s="125"/>
      <c r="V46" s="125"/>
      <c r="W46" s="125"/>
      <c r="X46" s="125"/>
      <c r="Y46" s="125"/>
      <c r="Z46" s="125"/>
      <c r="AA46" s="125"/>
      <c r="AB46" s="125"/>
      <c r="AC46" s="125"/>
      <c r="AD46" s="125"/>
      <c r="AE46" s="125"/>
      <c r="AF46" s="125"/>
      <c r="AG46" s="125"/>
      <c r="AH46" s="125"/>
      <c r="AI46" s="125"/>
      <c r="AJ46" s="125"/>
      <c r="AK46" s="125"/>
      <c r="AL46" s="125"/>
      <c r="AM46" s="125"/>
      <c r="AN46" s="125"/>
      <c r="AO46" s="125"/>
      <c r="AQ46" s="56"/>
      <c r="AR46" s="56"/>
    </row>
    <row r="47" spans="3:44" ht="0" hidden="1" customHeight="1" x14ac:dyDescent="0.35">
      <c r="C47" s="124"/>
      <c r="D47" s="124"/>
      <c r="E47" s="124"/>
      <c r="F47" s="139"/>
      <c r="G47" s="124"/>
      <c r="H47" s="570"/>
      <c r="I47" s="570"/>
      <c r="J47" s="570"/>
      <c r="K47" s="570"/>
      <c r="L47" s="571"/>
      <c r="M47" s="571"/>
      <c r="N47" s="571"/>
      <c r="O47" s="571"/>
      <c r="P47" s="57"/>
      <c r="R47" s="125"/>
      <c r="S47" s="125"/>
      <c r="T47" s="125"/>
      <c r="U47" s="125"/>
      <c r="V47" s="125"/>
      <c r="W47" s="125"/>
      <c r="X47" s="125"/>
      <c r="Y47" s="125"/>
      <c r="Z47" s="125"/>
      <c r="AA47" s="125"/>
      <c r="AB47" s="125"/>
      <c r="AC47" s="125"/>
      <c r="AD47" s="125"/>
      <c r="AE47" s="125"/>
      <c r="AF47" s="125"/>
      <c r="AG47" s="125"/>
      <c r="AH47" s="125"/>
      <c r="AI47" s="125"/>
      <c r="AJ47" s="125"/>
      <c r="AK47" s="125"/>
      <c r="AL47" s="125"/>
      <c r="AM47" s="125"/>
      <c r="AN47" s="125"/>
      <c r="AO47" s="125"/>
      <c r="AQ47" s="56"/>
      <c r="AR47" s="56"/>
    </row>
    <row r="48" spans="3:44" ht="0" hidden="1" customHeight="1" x14ac:dyDescent="0.35">
      <c r="C48" s="124"/>
      <c r="D48" s="124"/>
      <c r="E48" s="124"/>
      <c r="F48" s="139"/>
      <c r="G48" s="124"/>
      <c r="H48" s="570"/>
      <c r="I48" s="570"/>
      <c r="J48" s="570"/>
      <c r="K48" s="570"/>
      <c r="L48" s="571"/>
      <c r="M48" s="571"/>
      <c r="N48" s="571"/>
      <c r="O48" s="571"/>
      <c r="P48" s="57"/>
      <c r="R48" s="125"/>
      <c r="S48" s="125"/>
      <c r="T48" s="125"/>
      <c r="U48" s="125"/>
      <c r="V48" s="125"/>
      <c r="W48" s="125"/>
      <c r="X48" s="125"/>
      <c r="Y48" s="125"/>
      <c r="Z48" s="125"/>
      <c r="AA48" s="125"/>
      <c r="AB48" s="125"/>
      <c r="AC48" s="125"/>
      <c r="AD48" s="125"/>
      <c r="AE48" s="125"/>
      <c r="AF48" s="125"/>
      <c r="AG48" s="125"/>
      <c r="AH48" s="125"/>
      <c r="AI48" s="125"/>
      <c r="AJ48" s="125"/>
      <c r="AK48" s="125"/>
      <c r="AL48" s="125"/>
      <c r="AM48" s="125"/>
      <c r="AN48" s="125"/>
      <c r="AO48" s="125"/>
      <c r="AQ48" s="56"/>
      <c r="AR48" s="56"/>
    </row>
    <row r="49" spans="3:44" ht="0" hidden="1" customHeight="1" x14ac:dyDescent="0.35">
      <c r="C49" s="124"/>
      <c r="D49" s="124"/>
      <c r="E49" s="124"/>
      <c r="F49" s="139"/>
      <c r="G49" s="124"/>
      <c r="H49" s="570"/>
      <c r="I49" s="570"/>
      <c r="J49" s="570"/>
      <c r="K49" s="570"/>
      <c r="L49" s="571"/>
      <c r="M49" s="571"/>
      <c r="N49" s="571"/>
      <c r="O49" s="571"/>
      <c r="P49" s="57"/>
      <c r="R49" s="125"/>
      <c r="S49" s="125"/>
      <c r="T49" s="125"/>
      <c r="U49" s="125"/>
      <c r="V49" s="125"/>
      <c r="W49" s="125"/>
      <c r="X49" s="125"/>
      <c r="Y49" s="125"/>
      <c r="Z49" s="125"/>
      <c r="AA49" s="125"/>
      <c r="AB49" s="125"/>
      <c r="AC49" s="125"/>
      <c r="AD49" s="125"/>
      <c r="AE49" s="125"/>
      <c r="AF49" s="125"/>
      <c r="AG49" s="125"/>
      <c r="AH49" s="125"/>
      <c r="AI49" s="125"/>
      <c r="AJ49" s="125"/>
      <c r="AK49" s="125"/>
      <c r="AL49" s="125"/>
      <c r="AM49" s="125"/>
      <c r="AN49" s="125"/>
      <c r="AO49" s="125"/>
      <c r="AQ49" s="56"/>
      <c r="AR49" s="56"/>
    </row>
    <row r="50" spans="3:44" ht="0" hidden="1" customHeight="1" x14ac:dyDescent="0.35">
      <c r="C50" s="124"/>
      <c r="D50" s="124"/>
      <c r="E50" s="124"/>
      <c r="F50" s="139"/>
      <c r="G50" s="124"/>
      <c r="H50" s="570"/>
      <c r="I50" s="570"/>
      <c r="J50" s="570"/>
      <c r="K50" s="570"/>
      <c r="L50" s="571"/>
      <c r="M50" s="571"/>
      <c r="N50" s="571"/>
      <c r="O50" s="571"/>
      <c r="P50" s="57"/>
      <c r="R50" s="125"/>
      <c r="S50" s="125"/>
      <c r="T50" s="125"/>
      <c r="U50" s="125"/>
      <c r="V50" s="125"/>
      <c r="W50" s="125"/>
      <c r="X50" s="125"/>
      <c r="Y50" s="125"/>
      <c r="Z50" s="125"/>
      <c r="AA50" s="125"/>
      <c r="AB50" s="125"/>
      <c r="AC50" s="125"/>
      <c r="AD50" s="125"/>
      <c r="AE50" s="125"/>
      <c r="AF50" s="125"/>
      <c r="AG50" s="125"/>
      <c r="AH50" s="125"/>
      <c r="AI50" s="125"/>
      <c r="AJ50" s="125"/>
      <c r="AK50" s="125"/>
      <c r="AL50" s="125"/>
      <c r="AM50" s="125"/>
      <c r="AN50" s="125"/>
      <c r="AO50" s="125"/>
      <c r="AQ50" s="56"/>
      <c r="AR50" s="56"/>
    </row>
    <row r="51" spans="3:44" ht="0" hidden="1" customHeight="1" x14ac:dyDescent="0.35">
      <c r="C51" s="124"/>
      <c r="D51" s="124"/>
      <c r="E51" s="124"/>
      <c r="F51" s="139"/>
      <c r="G51" s="124"/>
      <c r="H51" s="570"/>
      <c r="I51" s="570"/>
      <c r="J51" s="570"/>
      <c r="K51" s="570"/>
      <c r="L51" s="571"/>
      <c r="M51" s="571"/>
      <c r="N51" s="571"/>
      <c r="O51" s="571"/>
      <c r="P51" s="57"/>
      <c r="R51" s="125"/>
      <c r="S51" s="125"/>
      <c r="T51" s="125"/>
      <c r="U51" s="125"/>
      <c r="V51" s="125"/>
      <c r="W51" s="125"/>
      <c r="X51" s="125"/>
      <c r="Y51" s="125"/>
      <c r="Z51" s="125"/>
      <c r="AA51" s="125"/>
      <c r="AB51" s="125"/>
      <c r="AC51" s="125"/>
      <c r="AD51" s="125"/>
      <c r="AE51" s="125"/>
      <c r="AF51" s="125"/>
      <c r="AG51" s="125"/>
      <c r="AH51" s="125"/>
      <c r="AI51" s="125"/>
      <c r="AJ51" s="125"/>
      <c r="AK51" s="125"/>
      <c r="AL51" s="125"/>
      <c r="AM51" s="125"/>
      <c r="AN51" s="125"/>
      <c r="AO51" s="125"/>
      <c r="AQ51" s="56"/>
      <c r="AR51" s="56"/>
    </row>
    <row r="52" spans="3:44" ht="0" hidden="1" customHeight="1" x14ac:dyDescent="0.35">
      <c r="C52" s="124"/>
      <c r="D52" s="124"/>
      <c r="E52" s="124"/>
      <c r="F52" s="139"/>
      <c r="G52" s="124"/>
      <c r="H52" s="570"/>
      <c r="I52" s="570"/>
      <c r="J52" s="570"/>
      <c r="K52" s="570"/>
      <c r="L52" s="571"/>
      <c r="M52" s="571"/>
      <c r="N52" s="571"/>
      <c r="O52" s="571"/>
      <c r="P52" s="57"/>
      <c r="R52" s="125"/>
      <c r="S52" s="125"/>
      <c r="T52" s="125"/>
      <c r="U52" s="125"/>
      <c r="V52" s="125"/>
      <c r="W52" s="125"/>
      <c r="X52" s="125"/>
      <c r="Y52" s="125"/>
      <c r="Z52" s="125"/>
      <c r="AA52" s="125"/>
      <c r="AB52" s="125"/>
      <c r="AC52" s="125"/>
      <c r="AD52" s="125"/>
      <c r="AE52" s="125"/>
      <c r="AF52" s="125"/>
      <c r="AG52" s="125"/>
      <c r="AH52" s="125"/>
      <c r="AI52" s="125"/>
      <c r="AJ52" s="125"/>
      <c r="AK52" s="125"/>
      <c r="AL52" s="125"/>
      <c r="AM52" s="125"/>
      <c r="AN52" s="125"/>
      <c r="AO52" s="125"/>
      <c r="AP52" s="56"/>
      <c r="AQ52" s="56"/>
      <c r="AR52" s="56"/>
    </row>
    <row r="53" spans="3:44" ht="0" hidden="1" customHeight="1" x14ac:dyDescent="0.35">
      <c r="C53" s="124"/>
      <c r="D53" s="124"/>
      <c r="E53" s="124"/>
      <c r="F53" s="139"/>
      <c r="G53" s="124"/>
      <c r="H53" s="570"/>
      <c r="I53" s="570"/>
      <c r="J53" s="570"/>
      <c r="K53" s="570"/>
      <c r="L53" s="571"/>
      <c r="M53" s="571"/>
      <c r="N53" s="571"/>
      <c r="O53" s="571"/>
      <c r="P53" s="57"/>
      <c r="R53" s="125"/>
      <c r="S53" s="125"/>
      <c r="T53" s="125"/>
      <c r="U53" s="125"/>
      <c r="V53" s="125"/>
      <c r="W53" s="125"/>
      <c r="X53" s="125"/>
      <c r="Y53" s="125"/>
      <c r="Z53" s="125"/>
      <c r="AA53" s="125"/>
      <c r="AB53" s="125"/>
      <c r="AC53" s="125"/>
      <c r="AD53" s="125"/>
      <c r="AE53" s="125"/>
      <c r="AF53" s="125"/>
      <c r="AG53" s="125"/>
      <c r="AH53" s="125"/>
      <c r="AI53" s="125"/>
      <c r="AJ53" s="125"/>
      <c r="AK53" s="125"/>
      <c r="AL53" s="125"/>
      <c r="AM53" s="125"/>
      <c r="AN53" s="125"/>
      <c r="AO53" s="125"/>
      <c r="AP53" s="56"/>
      <c r="AQ53" s="56"/>
      <c r="AR53" s="56"/>
    </row>
    <row r="54" spans="3:44" ht="0" hidden="1" customHeight="1" x14ac:dyDescent="0.2">
      <c r="C54" s="124"/>
      <c r="D54" s="124"/>
      <c r="E54" s="124"/>
      <c r="F54" s="139"/>
      <c r="G54" s="124"/>
      <c r="H54" s="570"/>
      <c r="I54" s="570"/>
      <c r="J54" s="570"/>
      <c r="K54" s="570"/>
      <c r="L54" s="571"/>
      <c r="M54" s="571"/>
      <c r="N54" s="571"/>
      <c r="O54" s="571"/>
      <c r="P54" s="57"/>
      <c r="R54" s="125"/>
      <c r="S54" s="125"/>
      <c r="T54" s="125"/>
      <c r="U54" s="125"/>
      <c r="V54" s="125"/>
      <c r="W54" s="125"/>
      <c r="X54" s="125"/>
      <c r="Y54" s="125"/>
      <c r="Z54" s="125"/>
      <c r="AA54" s="125"/>
      <c r="AB54" s="125"/>
      <c r="AC54" s="125"/>
      <c r="AD54" s="125"/>
      <c r="AE54" s="125"/>
      <c r="AF54" s="125"/>
      <c r="AG54" s="125"/>
      <c r="AH54" s="125"/>
      <c r="AI54" s="125"/>
      <c r="AJ54" s="125"/>
      <c r="AK54" s="125"/>
      <c r="AL54" s="125"/>
      <c r="AM54" s="125"/>
      <c r="AN54" s="125"/>
      <c r="AO54" s="125"/>
      <c r="AP54" s="35"/>
      <c r="AQ54" s="35"/>
      <c r="AR54" s="35"/>
    </row>
    <row r="55" spans="3:44" ht="0" hidden="1" customHeight="1" x14ac:dyDescent="0.35">
      <c r="C55" s="124"/>
      <c r="D55" s="124"/>
      <c r="E55" s="124"/>
      <c r="F55" s="139"/>
      <c r="G55" s="124"/>
      <c r="H55" s="570"/>
      <c r="I55" s="570"/>
      <c r="J55" s="570"/>
      <c r="K55" s="570"/>
      <c r="L55" s="571"/>
      <c r="M55" s="571"/>
      <c r="N55" s="571"/>
      <c r="O55" s="571"/>
      <c r="P55" s="57"/>
      <c r="R55" s="125"/>
      <c r="S55" s="125"/>
      <c r="T55" s="125"/>
      <c r="U55" s="125"/>
      <c r="V55" s="125"/>
      <c r="W55" s="125"/>
      <c r="X55" s="125"/>
      <c r="Y55" s="125"/>
      <c r="Z55" s="125"/>
      <c r="AA55" s="125"/>
      <c r="AB55" s="125"/>
      <c r="AC55" s="125"/>
      <c r="AD55" s="125"/>
      <c r="AE55" s="125"/>
      <c r="AF55" s="125"/>
      <c r="AG55" s="125"/>
      <c r="AH55" s="125"/>
      <c r="AI55" s="125"/>
      <c r="AJ55" s="125"/>
      <c r="AK55" s="125"/>
      <c r="AL55" s="125"/>
      <c r="AM55" s="125"/>
      <c r="AN55" s="125"/>
      <c r="AO55" s="125"/>
      <c r="AP55" s="56"/>
      <c r="AQ55" s="56"/>
      <c r="AR55" s="56"/>
    </row>
    <row r="56" spans="3:44" ht="0" hidden="1" customHeight="1" x14ac:dyDescent="0.35">
      <c r="C56" s="124"/>
      <c r="D56" s="124"/>
      <c r="E56" s="124"/>
      <c r="F56" s="139"/>
      <c r="G56" s="124"/>
      <c r="H56" s="570"/>
      <c r="I56" s="570"/>
      <c r="J56" s="570"/>
      <c r="K56" s="570"/>
      <c r="L56" s="571"/>
      <c r="M56" s="571"/>
      <c r="N56" s="571"/>
      <c r="O56" s="571"/>
      <c r="P56" s="57"/>
      <c r="R56" s="125"/>
      <c r="S56" s="125"/>
      <c r="T56" s="125"/>
      <c r="U56" s="125"/>
      <c r="V56" s="125"/>
      <c r="W56" s="125"/>
      <c r="X56" s="125"/>
      <c r="Y56" s="125"/>
      <c r="Z56" s="125"/>
      <c r="AA56" s="125"/>
      <c r="AB56" s="125"/>
      <c r="AC56" s="125"/>
      <c r="AD56" s="125"/>
      <c r="AE56" s="125"/>
      <c r="AF56" s="125"/>
      <c r="AG56" s="125"/>
      <c r="AH56" s="125"/>
      <c r="AI56" s="125"/>
      <c r="AJ56" s="125"/>
      <c r="AK56" s="125"/>
      <c r="AL56" s="125"/>
      <c r="AM56" s="125"/>
      <c r="AN56" s="125"/>
      <c r="AO56" s="125"/>
      <c r="AP56" s="56"/>
      <c r="AQ56" s="56"/>
      <c r="AR56" s="56"/>
    </row>
    <row r="57" spans="3:44" ht="0" hidden="1" customHeight="1" x14ac:dyDescent="0.35">
      <c r="C57" s="124"/>
      <c r="D57" s="124"/>
      <c r="E57" s="124"/>
      <c r="F57" s="139"/>
      <c r="G57" s="124"/>
      <c r="H57" s="570"/>
      <c r="I57" s="570"/>
      <c r="J57" s="570"/>
      <c r="K57" s="570"/>
      <c r="L57" s="571"/>
      <c r="M57" s="571"/>
      <c r="N57" s="571"/>
      <c r="O57" s="571"/>
      <c r="P57" s="57"/>
      <c r="R57" s="125"/>
      <c r="S57" s="125"/>
      <c r="T57" s="125"/>
      <c r="U57" s="125"/>
      <c r="V57" s="125"/>
      <c r="W57" s="125"/>
      <c r="X57" s="125"/>
      <c r="Y57" s="125"/>
      <c r="Z57" s="125"/>
      <c r="AA57" s="125"/>
      <c r="AB57" s="125"/>
      <c r="AC57" s="125"/>
      <c r="AD57" s="125"/>
      <c r="AE57" s="125"/>
      <c r="AF57" s="125"/>
      <c r="AG57" s="125"/>
      <c r="AH57" s="125"/>
      <c r="AI57" s="125"/>
      <c r="AJ57" s="125"/>
      <c r="AK57" s="125"/>
      <c r="AL57" s="125"/>
      <c r="AM57" s="125"/>
      <c r="AN57" s="125"/>
      <c r="AO57" s="125"/>
      <c r="AP57" s="56"/>
      <c r="AQ57" s="56"/>
      <c r="AR57" s="56"/>
    </row>
    <row r="58" spans="3:44" ht="0" hidden="1" customHeight="1" x14ac:dyDescent="0.35">
      <c r="C58" s="124"/>
      <c r="D58" s="124"/>
      <c r="E58" s="124"/>
      <c r="F58" s="139"/>
      <c r="G58" s="124"/>
      <c r="H58" s="570"/>
      <c r="I58" s="570"/>
      <c r="J58" s="570"/>
      <c r="K58" s="570"/>
      <c r="L58" s="571"/>
      <c r="M58" s="571"/>
      <c r="N58" s="571"/>
      <c r="O58" s="571"/>
      <c r="P58" s="57"/>
      <c r="R58" s="125"/>
      <c r="S58" s="125"/>
      <c r="T58" s="125"/>
      <c r="U58" s="125"/>
      <c r="V58" s="125"/>
      <c r="W58" s="125"/>
      <c r="X58" s="125"/>
      <c r="Y58" s="125"/>
      <c r="Z58" s="125"/>
      <c r="AA58" s="125"/>
      <c r="AB58" s="125"/>
      <c r="AC58" s="125"/>
      <c r="AD58" s="125"/>
      <c r="AE58" s="125"/>
      <c r="AF58" s="125"/>
      <c r="AG58" s="125"/>
      <c r="AH58" s="125"/>
      <c r="AI58" s="125"/>
      <c r="AJ58" s="125"/>
      <c r="AK58" s="125"/>
      <c r="AL58" s="125"/>
      <c r="AM58" s="125"/>
      <c r="AN58" s="125"/>
      <c r="AO58" s="125"/>
      <c r="AP58" s="56"/>
      <c r="AQ58" s="56"/>
      <c r="AR58" s="56"/>
    </row>
    <row r="59" spans="3:44" ht="0" hidden="1" customHeight="1" x14ac:dyDescent="0.35">
      <c r="C59" s="124"/>
      <c r="D59" s="124"/>
      <c r="E59" s="124"/>
      <c r="F59" s="139"/>
      <c r="G59" s="124"/>
      <c r="H59" s="570"/>
      <c r="I59" s="570"/>
      <c r="J59" s="570"/>
      <c r="K59" s="570"/>
      <c r="L59" s="571"/>
      <c r="M59" s="571"/>
      <c r="N59" s="571"/>
      <c r="O59" s="571"/>
      <c r="P59" s="57"/>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Q59" s="56"/>
      <c r="AR59" s="56"/>
    </row>
    <row r="60" spans="3:44" ht="0" hidden="1" customHeight="1" x14ac:dyDescent="0.35">
      <c r="C60" s="124"/>
      <c r="D60" s="124"/>
      <c r="E60" s="124"/>
      <c r="F60" s="139"/>
      <c r="G60" s="124"/>
      <c r="H60" s="570"/>
      <c r="I60" s="570"/>
      <c r="J60" s="570"/>
      <c r="K60" s="570"/>
      <c r="L60" s="571"/>
      <c r="M60" s="571"/>
      <c r="N60" s="571"/>
      <c r="O60" s="571"/>
      <c r="P60" s="57"/>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Q60" s="56"/>
      <c r="AR60" s="56"/>
    </row>
    <row r="61" spans="3:44" ht="0" hidden="1" customHeight="1" x14ac:dyDescent="0.35">
      <c r="C61" s="124"/>
      <c r="D61" s="124"/>
      <c r="E61" s="124"/>
      <c r="F61" s="139"/>
      <c r="G61" s="124"/>
      <c r="H61" s="570"/>
      <c r="I61" s="570"/>
      <c r="J61" s="570"/>
      <c r="K61" s="570"/>
      <c r="L61" s="571"/>
      <c r="M61" s="571"/>
      <c r="N61" s="571"/>
      <c r="O61" s="571"/>
      <c r="P61" s="57"/>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Q61" s="56"/>
      <c r="AR61" s="56"/>
    </row>
    <row r="62" spans="3:44" ht="0" hidden="1" customHeight="1" x14ac:dyDescent="0.35">
      <c r="C62" s="124"/>
      <c r="D62" s="124"/>
      <c r="E62" s="124"/>
      <c r="F62" s="139"/>
      <c r="G62" s="124"/>
      <c r="H62" s="570"/>
      <c r="I62" s="570"/>
      <c r="J62" s="570"/>
      <c r="K62" s="570"/>
      <c r="L62" s="571"/>
      <c r="M62" s="571"/>
      <c r="N62" s="571"/>
      <c r="O62" s="571"/>
      <c r="P62" s="57"/>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Q62" s="56"/>
      <c r="AR62" s="56"/>
    </row>
    <row r="63" spans="3:44" ht="0" hidden="1" customHeight="1" x14ac:dyDescent="0.35">
      <c r="C63" s="124"/>
      <c r="D63" s="124"/>
      <c r="E63" s="124"/>
      <c r="F63" s="139"/>
      <c r="G63" s="124"/>
      <c r="H63" s="570"/>
      <c r="I63" s="570"/>
      <c r="J63" s="570"/>
      <c r="K63" s="570"/>
      <c r="L63" s="571"/>
      <c r="M63" s="571"/>
      <c r="N63" s="571"/>
      <c r="O63" s="571"/>
      <c r="P63" s="57"/>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Q63" s="56"/>
      <c r="AR63" s="56"/>
    </row>
    <row r="64" spans="3:44" ht="0" hidden="1" customHeight="1" x14ac:dyDescent="0.35">
      <c r="C64" s="124"/>
      <c r="D64" s="124"/>
      <c r="E64" s="124"/>
      <c r="F64" s="139"/>
      <c r="G64" s="124"/>
      <c r="H64" s="570"/>
      <c r="I64" s="570"/>
      <c r="J64" s="570"/>
      <c r="K64" s="570"/>
      <c r="L64" s="571"/>
      <c r="M64" s="571"/>
      <c r="N64" s="571"/>
      <c r="O64" s="571"/>
      <c r="P64" s="57"/>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Q64" s="56"/>
      <c r="AR64" s="56"/>
    </row>
    <row r="65" spans="3:44" ht="0" hidden="1" customHeight="1" x14ac:dyDescent="0.35">
      <c r="C65" s="124"/>
      <c r="D65" s="124"/>
      <c r="E65" s="124"/>
      <c r="F65" s="139"/>
      <c r="G65" s="124"/>
      <c r="H65" s="570"/>
      <c r="I65" s="570"/>
      <c r="J65" s="570"/>
      <c r="K65" s="570"/>
      <c r="L65" s="571"/>
      <c r="M65" s="571"/>
      <c r="N65" s="571"/>
      <c r="O65" s="571"/>
      <c r="P65" s="57"/>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Q65" s="56"/>
      <c r="AR65" s="56"/>
    </row>
    <row r="66" spans="3:44" ht="0" hidden="1" customHeight="1" x14ac:dyDescent="0.35">
      <c r="C66" s="124"/>
      <c r="D66" s="124"/>
      <c r="E66" s="124"/>
      <c r="F66" s="139"/>
      <c r="G66" s="124"/>
      <c r="H66" s="570"/>
      <c r="I66" s="570"/>
      <c r="J66" s="570"/>
      <c r="K66" s="570"/>
      <c r="L66" s="571"/>
      <c r="M66" s="571"/>
      <c r="N66" s="571"/>
      <c r="O66" s="571"/>
      <c r="P66" s="57"/>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Q66" s="56"/>
      <c r="AR66" s="56"/>
    </row>
    <row r="67" spans="3:44" ht="0" hidden="1" customHeight="1" x14ac:dyDescent="0.35">
      <c r="C67" s="124"/>
      <c r="D67" s="124"/>
      <c r="E67" s="124"/>
      <c r="F67" s="139"/>
      <c r="G67" s="124"/>
      <c r="H67" s="570"/>
      <c r="I67" s="570"/>
      <c r="J67" s="570"/>
      <c r="K67" s="570"/>
      <c r="L67" s="571"/>
      <c r="M67" s="571"/>
      <c r="N67" s="571"/>
      <c r="O67" s="571"/>
      <c r="P67" s="57"/>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Q67" s="56"/>
      <c r="AR67" s="56"/>
    </row>
    <row r="68" spans="3:44" ht="0" hidden="1" customHeight="1" x14ac:dyDescent="0.35">
      <c r="C68" s="124"/>
      <c r="D68" s="124"/>
      <c r="E68" s="124"/>
      <c r="F68" s="139"/>
      <c r="G68" s="124"/>
      <c r="H68" s="570"/>
      <c r="I68" s="570"/>
      <c r="J68" s="570"/>
      <c r="K68" s="570"/>
      <c r="L68" s="571"/>
      <c r="M68" s="571"/>
      <c r="N68" s="571"/>
      <c r="O68" s="571"/>
      <c r="P68" s="57"/>
      <c r="R68" s="125"/>
      <c r="S68" s="125"/>
      <c r="T68" s="125"/>
      <c r="U68" s="125"/>
      <c r="V68" s="125"/>
      <c r="W68" s="125"/>
      <c r="X68" s="125"/>
      <c r="Y68" s="125"/>
      <c r="Z68" s="125"/>
      <c r="AA68" s="125"/>
      <c r="AB68" s="125"/>
      <c r="AC68" s="125"/>
      <c r="AD68" s="125"/>
      <c r="AE68" s="125"/>
      <c r="AF68" s="125"/>
      <c r="AG68" s="125"/>
      <c r="AH68" s="125"/>
      <c r="AI68" s="125"/>
      <c r="AJ68" s="125"/>
      <c r="AK68" s="125"/>
      <c r="AL68" s="125"/>
      <c r="AM68" s="125"/>
      <c r="AN68" s="125"/>
      <c r="AO68" s="125"/>
      <c r="AQ68" s="56"/>
      <c r="AR68" s="56"/>
    </row>
    <row r="69" spans="3:44" ht="0" hidden="1" customHeight="1" x14ac:dyDescent="0.35">
      <c r="C69" s="124"/>
      <c r="D69" s="124"/>
      <c r="E69" s="124"/>
      <c r="F69" s="139"/>
      <c r="G69" s="124"/>
      <c r="H69" s="570"/>
      <c r="I69" s="570"/>
      <c r="J69" s="570"/>
      <c r="K69" s="570"/>
      <c r="L69" s="571"/>
      <c r="M69" s="571"/>
      <c r="N69" s="571"/>
      <c r="O69" s="571"/>
      <c r="P69" s="57"/>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Q69" s="56"/>
      <c r="AR69" s="56"/>
    </row>
    <row r="70" spans="3:44" ht="0" hidden="1" customHeight="1" x14ac:dyDescent="0.35">
      <c r="C70" s="124"/>
      <c r="D70" s="124"/>
      <c r="E70" s="124"/>
      <c r="F70" s="139"/>
      <c r="G70" s="124"/>
      <c r="H70" s="570"/>
      <c r="I70" s="570"/>
      <c r="J70" s="570"/>
      <c r="K70" s="570"/>
      <c r="L70" s="571"/>
      <c r="M70" s="571"/>
      <c r="N70" s="571"/>
      <c r="O70" s="571"/>
      <c r="P70" s="57"/>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Q70" s="56"/>
      <c r="AR70" s="56"/>
    </row>
    <row r="71" spans="3:44" ht="0" hidden="1" customHeight="1" x14ac:dyDescent="0.35">
      <c r="C71" s="124"/>
      <c r="D71" s="124"/>
      <c r="E71" s="124"/>
      <c r="F71" s="139"/>
      <c r="G71" s="124"/>
      <c r="H71" s="570"/>
      <c r="I71" s="570"/>
      <c r="J71" s="570"/>
      <c r="K71" s="570"/>
      <c r="L71" s="571"/>
      <c r="M71" s="571"/>
      <c r="N71" s="571"/>
      <c r="O71" s="571"/>
      <c r="P71" s="57"/>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Q71" s="56"/>
      <c r="AR71" s="56"/>
    </row>
    <row r="72" spans="3:44" ht="0" hidden="1" customHeight="1" x14ac:dyDescent="0.35">
      <c r="C72" s="124"/>
      <c r="D72" s="124"/>
      <c r="E72" s="124"/>
      <c r="F72" s="139"/>
      <c r="G72" s="124"/>
      <c r="H72" s="570"/>
      <c r="I72" s="570"/>
      <c r="J72" s="570"/>
      <c r="K72" s="570"/>
      <c r="L72" s="571"/>
      <c r="M72" s="571"/>
      <c r="N72" s="571"/>
      <c r="O72" s="571"/>
      <c r="P72" s="57"/>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Q72" s="56"/>
      <c r="AR72" s="56"/>
    </row>
    <row r="73" spans="3:44" ht="0" hidden="1" customHeight="1" x14ac:dyDescent="0.35">
      <c r="C73" s="124"/>
      <c r="D73" s="124"/>
      <c r="E73" s="124"/>
      <c r="F73" s="139"/>
      <c r="G73" s="124"/>
      <c r="H73" s="570"/>
      <c r="I73" s="570"/>
      <c r="J73" s="570"/>
      <c r="K73" s="570"/>
      <c r="L73" s="571"/>
      <c r="M73" s="571"/>
      <c r="N73" s="571"/>
      <c r="O73" s="571"/>
      <c r="P73" s="57"/>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Q73" s="56"/>
      <c r="AR73" s="56"/>
    </row>
    <row r="74" spans="3:44" ht="0" hidden="1" customHeight="1" x14ac:dyDescent="0.35">
      <c r="C74" s="124"/>
      <c r="D74" s="124"/>
      <c r="E74" s="124"/>
      <c r="F74" s="139"/>
      <c r="G74" s="124"/>
      <c r="H74" s="570"/>
      <c r="I74" s="570"/>
      <c r="J74" s="570"/>
      <c r="K74" s="570"/>
      <c r="L74" s="571"/>
      <c r="M74" s="571"/>
      <c r="N74" s="571"/>
      <c r="O74" s="571"/>
      <c r="P74" s="57"/>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Q74" s="56"/>
      <c r="AR74" s="56"/>
    </row>
    <row r="75" spans="3:44" ht="0" hidden="1" customHeight="1" x14ac:dyDescent="0.35">
      <c r="C75" s="124"/>
      <c r="D75" s="124"/>
      <c r="E75" s="124"/>
      <c r="F75" s="139"/>
      <c r="G75" s="124"/>
      <c r="H75" s="570"/>
      <c r="I75" s="570"/>
      <c r="J75" s="570"/>
      <c r="K75" s="570"/>
      <c r="L75" s="571"/>
      <c r="M75" s="571"/>
      <c r="N75" s="571"/>
      <c r="O75" s="571"/>
      <c r="P75" s="57"/>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Q75" s="56"/>
      <c r="AR75" s="56"/>
    </row>
    <row r="76" spans="3:44" ht="0" hidden="1" customHeight="1" x14ac:dyDescent="0.35">
      <c r="C76" s="124"/>
      <c r="D76" s="124"/>
      <c r="E76" s="124"/>
      <c r="F76" s="139"/>
      <c r="G76" s="124"/>
      <c r="H76" s="570"/>
      <c r="I76" s="570"/>
      <c r="J76" s="570"/>
      <c r="K76" s="570"/>
      <c r="L76" s="571"/>
      <c r="M76" s="571"/>
      <c r="N76" s="571"/>
      <c r="O76" s="571"/>
      <c r="P76" s="57"/>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Q76" s="56"/>
      <c r="AR76" s="56"/>
    </row>
    <row r="77" spans="3:44" ht="0" hidden="1" customHeight="1" x14ac:dyDescent="0.35">
      <c r="C77" s="124"/>
      <c r="D77" s="124"/>
      <c r="E77" s="124"/>
      <c r="F77" s="139"/>
      <c r="G77" s="124"/>
      <c r="H77" s="570"/>
      <c r="I77" s="570"/>
      <c r="J77" s="570"/>
      <c r="K77" s="570"/>
      <c r="L77" s="571"/>
      <c r="M77" s="571"/>
      <c r="N77" s="571"/>
      <c r="O77" s="571"/>
      <c r="P77" s="57"/>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Q77" s="56"/>
      <c r="AR77" s="56"/>
    </row>
    <row r="78" spans="3:44" ht="0" hidden="1" customHeight="1" x14ac:dyDescent="0.35">
      <c r="C78" s="124"/>
      <c r="D78" s="124"/>
      <c r="E78" s="124"/>
      <c r="F78" s="139"/>
      <c r="G78" s="124"/>
      <c r="H78" s="570"/>
      <c r="I78" s="570"/>
      <c r="J78" s="570"/>
      <c r="K78" s="570"/>
      <c r="L78" s="571"/>
      <c r="M78" s="571"/>
      <c r="N78" s="571"/>
      <c r="O78" s="571"/>
      <c r="P78" s="57"/>
      <c r="R78" s="125"/>
      <c r="S78" s="125"/>
      <c r="T78" s="125"/>
      <c r="U78" s="125"/>
      <c r="V78" s="125"/>
      <c r="W78" s="125"/>
      <c r="X78" s="125"/>
      <c r="Y78" s="125"/>
      <c r="Z78" s="125"/>
      <c r="AA78" s="125"/>
      <c r="AB78" s="125"/>
      <c r="AC78" s="125"/>
      <c r="AD78" s="125"/>
      <c r="AE78" s="125"/>
      <c r="AF78" s="125"/>
      <c r="AG78" s="125"/>
      <c r="AH78" s="125"/>
      <c r="AI78" s="125"/>
      <c r="AJ78" s="125"/>
      <c r="AK78" s="125"/>
      <c r="AL78" s="125"/>
      <c r="AM78" s="125"/>
      <c r="AN78" s="125"/>
      <c r="AO78" s="125"/>
      <c r="AQ78" s="56"/>
      <c r="AR78" s="56"/>
    </row>
    <row r="79" spans="3:44" ht="0" hidden="1" customHeight="1" x14ac:dyDescent="0.35">
      <c r="C79" s="124"/>
      <c r="D79" s="124"/>
      <c r="E79" s="124"/>
      <c r="F79" s="139"/>
      <c r="G79" s="124"/>
      <c r="H79" s="570"/>
      <c r="I79" s="570"/>
      <c r="J79" s="570"/>
      <c r="K79" s="570"/>
      <c r="L79" s="571"/>
      <c r="M79" s="571"/>
      <c r="N79" s="571"/>
      <c r="O79" s="571"/>
      <c r="P79" s="57"/>
      <c r="R79" s="125"/>
      <c r="S79" s="125"/>
      <c r="T79" s="125"/>
      <c r="U79" s="125"/>
      <c r="V79" s="125"/>
      <c r="W79" s="125"/>
      <c r="X79" s="125"/>
      <c r="Y79" s="125"/>
      <c r="Z79" s="125"/>
      <c r="AA79" s="125"/>
      <c r="AB79" s="125"/>
      <c r="AC79" s="125"/>
      <c r="AD79" s="125"/>
      <c r="AE79" s="125"/>
      <c r="AF79" s="125"/>
      <c r="AG79" s="125"/>
      <c r="AH79" s="125"/>
      <c r="AI79" s="125"/>
      <c r="AJ79" s="125"/>
      <c r="AK79" s="125"/>
      <c r="AL79" s="125"/>
      <c r="AM79" s="125"/>
      <c r="AN79" s="125"/>
      <c r="AO79" s="125"/>
      <c r="AQ79" s="56"/>
      <c r="AR79" s="56"/>
    </row>
    <row r="80" spans="3:44" ht="0" hidden="1" customHeight="1" x14ac:dyDescent="0.35">
      <c r="C80" s="124"/>
      <c r="D80" s="124"/>
      <c r="E80" s="124"/>
      <c r="F80" s="139"/>
      <c r="G80" s="124"/>
      <c r="H80" s="570"/>
      <c r="I80" s="570"/>
      <c r="J80" s="570"/>
      <c r="K80" s="570"/>
      <c r="L80" s="571"/>
      <c r="M80" s="571"/>
      <c r="N80" s="571"/>
      <c r="O80" s="571"/>
      <c r="P80" s="57"/>
      <c r="R80" s="125"/>
      <c r="S80" s="125"/>
      <c r="T80" s="125"/>
      <c r="U80" s="125"/>
      <c r="V80" s="125"/>
      <c r="W80" s="125"/>
      <c r="X80" s="125"/>
      <c r="Y80" s="125"/>
      <c r="Z80" s="125"/>
      <c r="AA80" s="125"/>
      <c r="AB80" s="125"/>
      <c r="AC80" s="125"/>
      <c r="AD80" s="125"/>
      <c r="AE80" s="125"/>
      <c r="AF80" s="125"/>
      <c r="AG80" s="125"/>
      <c r="AH80" s="125"/>
      <c r="AI80" s="125"/>
      <c r="AJ80" s="125"/>
      <c r="AK80" s="125"/>
      <c r="AL80" s="125"/>
      <c r="AM80" s="125"/>
      <c r="AN80" s="125"/>
      <c r="AO80" s="125"/>
      <c r="AQ80" s="56"/>
      <c r="AR80" s="56"/>
    </row>
    <row r="81" spans="3:44" ht="0" hidden="1" customHeight="1" x14ac:dyDescent="0.35">
      <c r="C81" s="124"/>
      <c r="D81" s="124"/>
      <c r="E81" s="124"/>
      <c r="F81" s="139"/>
      <c r="G81" s="124"/>
      <c r="H81" s="570"/>
      <c r="I81" s="570"/>
      <c r="J81" s="570"/>
      <c r="K81" s="570"/>
      <c r="L81" s="571"/>
      <c r="M81" s="571"/>
      <c r="N81" s="571"/>
      <c r="O81" s="571"/>
      <c r="P81" s="57"/>
      <c r="R81" s="125"/>
      <c r="S81" s="125"/>
      <c r="T81" s="125"/>
      <c r="U81" s="125"/>
      <c r="V81" s="125"/>
      <c r="W81" s="125"/>
      <c r="X81" s="125"/>
      <c r="Y81" s="125"/>
      <c r="Z81" s="125"/>
      <c r="AA81" s="125"/>
      <c r="AB81" s="125"/>
      <c r="AC81" s="125"/>
      <c r="AD81" s="125"/>
      <c r="AE81" s="125"/>
      <c r="AF81" s="125"/>
      <c r="AG81" s="125"/>
      <c r="AH81" s="125"/>
      <c r="AI81" s="125"/>
      <c r="AJ81" s="125"/>
      <c r="AK81" s="125"/>
      <c r="AL81" s="125"/>
      <c r="AM81" s="125"/>
      <c r="AN81" s="125"/>
      <c r="AO81" s="125"/>
      <c r="AQ81" s="56"/>
      <c r="AR81" s="56"/>
    </row>
    <row r="82" spans="3:44" ht="0" hidden="1" customHeight="1" x14ac:dyDescent="0.35">
      <c r="C82" s="124"/>
      <c r="D82" s="124"/>
      <c r="E82" s="124"/>
      <c r="F82" s="139"/>
      <c r="G82" s="124"/>
      <c r="H82" s="570"/>
      <c r="I82" s="570"/>
      <c r="J82" s="570"/>
      <c r="K82" s="570"/>
      <c r="L82" s="571"/>
      <c r="M82" s="571"/>
      <c r="N82" s="571"/>
      <c r="O82" s="571"/>
      <c r="P82" s="57"/>
      <c r="R82" s="125"/>
      <c r="S82" s="125"/>
      <c r="T82" s="125"/>
      <c r="U82" s="125"/>
      <c r="V82" s="125"/>
      <c r="W82" s="125"/>
      <c r="X82" s="125"/>
      <c r="Y82" s="125"/>
      <c r="Z82" s="125"/>
      <c r="AA82" s="125"/>
      <c r="AB82" s="125"/>
      <c r="AC82" s="125"/>
      <c r="AD82" s="125"/>
      <c r="AE82" s="125"/>
      <c r="AF82" s="125"/>
      <c r="AG82" s="125"/>
      <c r="AH82" s="125"/>
      <c r="AI82" s="125"/>
      <c r="AJ82" s="125"/>
      <c r="AK82" s="125"/>
      <c r="AL82" s="125"/>
      <c r="AM82" s="125"/>
      <c r="AN82" s="125"/>
      <c r="AO82" s="125"/>
      <c r="AQ82" s="56"/>
      <c r="AR82" s="56"/>
    </row>
    <row r="83" spans="3:44" ht="0" hidden="1" customHeight="1" x14ac:dyDescent="0.35">
      <c r="C83" s="124"/>
      <c r="D83" s="124"/>
      <c r="E83" s="124"/>
      <c r="F83" s="139"/>
      <c r="G83" s="124"/>
      <c r="H83" s="570"/>
      <c r="I83" s="570"/>
      <c r="J83" s="570"/>
      <c r="K83" s="570"/>
      <c r="L83" s="571"/>
      <c r="M83" s="571"/>
      <c r="N83" s="571"/>
      <c r="O83" s="571"/>
      <c r="P83" s="57"/>
      <c r="R83" s="125"/>
      <c r="S83" s="125"/>
      <c r="T83" s="125"/>
      <c r="U83" s="125"/>
      <c r="V83" s="125"/>
      <c r="W83" s="125"/>
      <c r="X83" s="125"/>
      <c r="Y83" s="125"/>
      <c r="Z83" s="125"/>
      <c r="AA83" s="125"/>
      <c r="AB83" s="125"/>
      <c r="AC83" s="125"/>
      <c r="AD83" s="125"/>
      <c r="AE83" s="125"/>
      <c r="AF83" s="125"/>
      <c r="AG83" s="125"/>
      <c r="AH83" s="125"/>
      <c r="AI83" s="125"/>
      <c r="AJ83" s="125"/>
      <c r="AK83" s="125"/>
      <c r="AL83" s="125"/>
      <c r="AM83" s="125"/>
      <c r="AN83" s="125"/>
      <c r="AO83" s="125"/>
      <c r="AQ83" s="56"/>
      <c r="AR83" s="56"/>
    </row>
    <row r="84" spans="3:44" ht="0" hidden="1" customHeight="1" x14ac:dyDescent="0.35">
      <c r="C84" s="124"/>
      <c r="D84" s="124"/>
      <c r="E84" s="124"/>
      <c r="F84" s="139"/>
      <c r="G84" s="124"/>
      <c r="H84" s="570"/>
      <c r="I84" s="570"/>
      <c r="J84" s="570"/>
      <c r="K84" s="570"/>
      <c r="L84" s="571"/>
      <c r="M84" s="571"/>
      <c r="N84" s="571"/>
      <c r="O84" s="571"/>
      <c r="P84" s="57"/>
      <c r="R84" s="125"/>
      <c r="S84" s="125"/>
      <c r="T84" s="125"/>
      <c r="U84" s="125"/>
      <c r="V84" s="125"/>
      <c r="W84" s="125"/>
      <c r="X84" s="125"/>
      <c r="Y84" s="125"/>
      <c r="Z84" s="125"/>
      <c r="AA84" s="125"/>
      <c r="AB84" s="125"/>
      <c r="AC84" s="125"/>
      <c r="AD84" s="125"/>
      <c r="AE84" s="125"/>
      <c r="AF84" s="125"/>
      <c r="AG84" s="125"/>
      <c r="AH84" s="125"/>
      <c r="AI84" s="125"/>
      <c r="AJ84" s="125"/>
      <c r="AK84" s="125"/>
      <c r="AL84" s="125"/>
      <c r="AM84" s="125"/>
      <c r="AN84" s="125"/>
      <c r="AO84" s="125"/>
      <c r="AQ84" s="56"/>
      <c r="AR84" s="56"/>
    </row>
    <row r="85" spans="3:44" ht="0" hidden="1" customHeight="1" x14ac:dyDescent="0.35">
      <c r="C85" s="124"/>
      <c r="D85" s="124"/>
      <c r="E85" s="124"/>
      <c r="F85" s="139"/>
      <c r="G85" s="124"/>
      <c r="H85" s="570"/>
      <c r="I85" s="570"/>
      <c r="J85" s="570"/>
      <c r="K85" s="570"/>
      <c r="L85" s="571"/>
      <c r="M85" s="571"/>
      <c r="N85" s="571"/>
      <c r="O85" s="571"/>
      <c r="P85" s="57"/>
      <c r="R85" s="125"/>
      <c r="S85" s="125"/>
      <c r="T85" s="125"/>
      <c r="U85" s="125"/>
      <c r="V85" s="125"/>
      <c r="W85" s="125"/>
      <c r="X85" s="125"/>
      <c r="Y85" s="125"/>
      <c r="Z85" s="125"/>
      <c r="AA85" s="125"/>
      <c r="AB85" s="125"/>
      <c r="AC85" s="125"/>
      <c r="AD85" s="125"/>
      <c r="AE85" s="125"/>
      <c r="AF85" s="125"/>
      <c r="AG85" s="125"/>
      <c r="AH85" s="125"/>
      <c r="AI85" s="125"/>
      <c r="AJ85" s="125"/>
      <c r="AK85" s="125"/>
      <c r="AL85" s="125"/>
      <c r="AM85" s="125"/>
      <c r="AN85" s="125"/>
      <c r="AO85" s="125"/>
      <c r="AQ85" s="56"/>
      <c r="AR85" s="56"/>
    </row>
    <row r="86" spans="3:44" ht="0" hidden="1" customHeight="1" x14ac:dyDescent="0.35">
      <c r="C86" s="124"/>
      <c r="D86" s="124"/>
      <c r="E86" s="124"/>
      <c r="F86" s="139"/>
      <c r="G86" s="124"/>
      <c r="H86" s="570"/>
      <c r="I86" s="570"/>
      <c r="J86" s="570"/>
      <c r="K86" s="570"/>
      <c r="L86" s="571"/>
      <c r="M86" s="571"/>
      <c r="N86" s="571"/>
      <c r="O86" s="571"/>
      <c r="P86" s="57"/>
      <c r="R86" s="125"/>
      <c r="S86" s="125"/>
      <c r="T86" s="125"/>
      <c r="U86" s="125"/>
      <c r="V86" s="125"/>
      <c r="W86" s="125"/>
      <c r="X86" s="125"/>
      <c r="Y86" s="125"/>
      <c r="Z86" s="125"/>
      <c r="AA86" s="125"/>
      <c r="AB86" s="125"/>
      <c r="AC86" s="125"/>
      <c r="AD86" s="125"/>
      <c r="AE86" s="125"/>
      <c r="AF86" s="125"/>
      <c r="AG86" s="125"/>
      <c r="AH86" s="125"/>
      <c r="AI86" s="125"/>
      <c r="AJ86" s="125"/>
      <c r="AK86" s="125"/>
      <c r="AL86" s="125"/>
      <c r="AM86" s="125"/>
      <c r="AN86" s="125"/>
      <c r="AO86" s="125"/>
      <c r="AQ86" s="56"/>
      <c r="AR86" s="56"/>
    </row>
    <row r="87" spans="3:44" ht="0" hidden="1" customHeight="1" x14ac:dyDescent="0.35">
      <c r="C87" s="124"/>
      <c r="D87" s="124"/>
      <c r="E87" s="124"/>
      <c r="F87" s="139"/>
      <c r="G87" s="124"/>
      <c r="H87" s="570"/>
      <c r="I87" s="570"/>
      <c r="J87" s="570"/>
      <c r="K87" s="570"/>
      <c r="L87" s="571"/>
      <c r="M87" s="571"/>
      <c r="N87" s="571"/>
      <c r="O87" s="571"/>
      <c r="P87" s="57"/>
      <c r="R87" s="125"/>
      <c r="S87" s="125"/>
      <c r="T87" s="125"/>
      <c r="U87" s="125"/>
      <c r="V87" s="125"/>
      <c r="W87" s="125"/>
      <c r="X87" s="125"/>
      <c r="Y87" s="125"/>
      <c r="Z87" s="125"/>
      <c r="AA87" s="125"/>
      <c r="AB87" s="125"/>
      <c r="AC87" s="125"/>
      <c r="AD87" s="125"/>
      <c r="AE87" s="125"/>
      <c r="AF87" s="125"/>
      <c r="AG87" s="125"/>
      <c r="AH87" s="125"/>
      <c r="AI87" s="125"/>
      <c r="AJ87" s="125"/>
      <c r="AK87" s="125"/>
      <c r="AL87" s="125"/>
      <c r="AM87" s="125"/>
      <c r="AN87" s="125"/>
      <c r="AO87" s="125"/>
      <c r="AQ87" s="56"/>
      <c r="AR87" s="56"/>
    </row>
    <row r="88" spans="3:44" ht="0" hidden="1" customHeight="1" x14ac:dyDescent="0.35">
      <c r="C88" s="124"/>
      <c r="D88" s="124"/>
      <c r="E88" s="124"/>
      <c r="F88" s="139"/>
      <c r="G88" s="124"/>
      <c r="H88" s="570"/>
      <c r="I88" s="570"/>
      <c r="J88" s="570"/>
      <c r="K88" s="570"/>
      <c r="L88" s="571"/>
      <c r="M88" s="571"/>
      <c r="N88" s="571"/>
      <c r="O88" s="571"/>
      <c r="P88" s="57"/>
      <c r="R88" s="125"/>
      <c r="S88" s="125"/>
      <c r="T88" s="125"/>
      <c r="U88" s="125"/>
      <c r="V88" s="125"/>
      <c r="W88" s="125"/>
      <c r="X88" s="125"/>
      <c r="Y88" s="125"/>
      <c r="Z88" s="125"/>
      <c r="AA88" s="125"/>
      <c r="AB88" s="125"/>
      <c r="AC88" s="125"/>
      <c r="AD88" s="125"/>
      <c r="AE88" s="125"/>
      <c r="AF88" s="125"/>
      <c r="AG88" s="125"/>
      <c r="AH88" s="125"/>
      <c r="AI88" s="125"/>
      <c r="AJ88" s="125"/>
      <c r="AK88" s="125"/>
      <c r="AL88" s="125"/>
      <c r="AM88" s="125"/>
      <c r="AN88" s="125"/>
      <c r="AO88" s="125"/>
      <c r="AQ88" s="56"/>
      <c r="AR88" s="56"/>
    </row>
    <row r="89" spans="3:44" ht="0" hidden="1" customHeight="1" x14ac:dyDescent="0.35">
      <c r="C89" s="124"/>
      <c r="D89" s="124"/>
      <c r="E89" s="124"/>
      <c r="F89" s="139"/>
      <c r="G89" s="124"/>
      <c r="H89" s="570"/>
      <c r="I89" s="570"/>
      <c r="J89" s="570"/>
      <c r="K89" s="570"/>
      <c r="L89" s="571"/>
      <c r="M89" s="571"/>
      <c r="N89" s="571"/>
      <c r="O89" s="571"/>
      <c r="P89" s="57"/>
      <c r="R89" s="125"/>
      <c r="S89" s="125"/>
      <c r="T89" s="125"/>
      <c r="U89" s="125"/>
      <c r="V89" s="125"/>
      <c r="W89" s="125"/>
      <c r="X89" s="125"/>
      <c r="Y89" s="125"/>
      <c r="Z89" s="125"/>
      <c r="AA89" s="125"/>
      <c r="AB89" s="125"/>
      <c r="AC89" s="125"/>
      <c r="AD89" s="125"/>
      <c r="AE89" s="125"/>
      <c r="AF89" s="125"/>
      <c r="AG89" s="125"/>
      <c r="AH89" s="125"/>
      <c r="AI89" s="125"/>
      <c r="AJ89" s="125"/>
      <c r="AK89" s="125"/>
      <c r="AL89" s="125"/>
      <c r="AM89" s="125"/>
      <c r="AN89" s="125"/>
      <c r="AO89" s="125"/>
      <c r="AQ89" s="56"/>
      <c r="AR89" s="56"/>
    </row>
    <row r="90" spans="3:44" ht="0" hidden="1" customHeight="1" x14ac:dyDescent="0.35">
      <c r="C90" s="124"/>
      <c r="D90" s="124"/>
      <c r="E90" s="124"/>
      <c r="F90" s="139"/>
      <c r="G90" s="124"/>
      <c r="H90" s="570"/>
      <c r="I90" s="570"/>
      <c r="J90" s="570"/>
      <c r="K90" s="570"/>
      <c r="L90" s="571"/>
      <c r="M90" s="571"/>
      <c r="N90" s="571"/>
      <c r="O90" s="571"/>
      <c r="P90" s="57"/>
      <c r="R90" s="125"/>
      <c r="S90" s="125"/>
      <c r="T90" s="125"/>
      <c r="U90" s="125"/>
      <c r="V90" s="125"/>
      <c r="W90" s="125"/>
      <c r="X90" s="125"/>
      <c r="Y90" s="125"/>
      <c r="Z90" s="125"/>
      <c r="AA90" s="125"/>
      <c r="AB90" s="125"/>
      <c r="AC90" s="125"/>
      <c r="AD90" s="125"/>
      <c r="AE90" s="125"/>
      <c r="AF90" s="125"/>
      <c r="AG90" s="125"/>
      <c r="AH90" s="125"/>
      <c r="AI90" s="125"/>
      <c r="AJ90" s="125"/>
      <c r="AK90" s="125"/>
      <c r="AL90" s="125"/>
      <c r="AM90" s="125"/>
      <c r="AN90" s="125"/>
      <c r="AO90" s="125"/>
      <c r="AQ90" s="56"/>
      <c r="AR90" s="56"/>
    </row>
    <row r="91" spans="3:44" ht="0" hidden="1" customHeight="1" x14ac:dyDescent="0.35">
      <c r="C91" s="124"/>
      <c r="D91" s="124"/>
      <c r="E91" s="124"/>
      <c r="F91" s="139"/>
      <c r="G91" s="124"/>
      <c r="H91" s="570"/>
      <c r="I91" s="570"/>
      <c r="J91" s="570"/>
      <c r="K91" s="570"/>
      <c r="L91" s="571"/>
      <c r="M91" s="571"/>
      <c r="N91" s="571"/>
      <c r="O91" s="571"/>
      <c r="P91" s="57"/>
      <c r="R91" s="125"/>
      <c r="S91" s="125"/>
      <c r="T91" s="125"/>
      <c r="U91" s="125"/>
      <c r="V91" s="125"/>
      <c r="W91" s="125"/>
      <c r="X91" s="125"/>
      <c r="Y91" s="125"/>
      <c r="Z91" s="125"/>
      <c r="AA91" s="125"/>
      <c r="AB91" s="125"/>
      <c r="AC91" s="125"/>
      <c r="AD91" s="125"/>
      <c r="AE91" s="125"/>
      <c r="AF91" s="125"/>
      <c r="AG91" s="125"/>
      <c r="AH91" s="125"/>
      <c r="AI91" s="125"/>
      <c r="AJ91" s="125"/>
      <c r="AK91" s="125"/>
      <c r="AL91" s="125"/>
      <c r="AM91" s="125"/>
      <c r="AN91" s="125"/>
      <c r="AO91" s="125"/>
      <c r="AQ91" s="56"/>
      <c r="AR91" s="56"/>
    </row>
    <row r="92" spans="3:44" ht="0" hidden="1" customHeight="1" x14ac:dyDescent="0.35">
      <c r="C92" s="124"/>
      <c r="D92" s="124"/>
      <c r="E92" s="124"/>
      <c r="F92" s="139"/>
      <c r="G92" s="124"/>
      <c r="H92" s="570"/>
      <c r="I92" s="570"/>
      <c r="J92" s="570"/>
      <c r="K92" s="570"/>
      <c r="L92" s="571"/>
      <c r="M92" s="571"/>
      <c r="N92" s="571"/>
      <c r="O92" s="571"/>
      <c r="P92" s="57"/>
      <c r="R92" s="125"/>
      <c r="S92" s="125"/>
      <c r="T92" s="125"/>
      <c r="U92" s="125"/>
      <c r="V92" s="125"/>
      <c r="W92" s="125"/>
      <c r="X92" s="125"/>
      <c r="Y92" s="125"/>
      <c r="Z92" s="125"/>
      <c r="AA92" s="125"/>
      <c r="AB92" s="125"/>
      <c r="AC92" s="125"/>
      <c r="AD92" s="125"/>
      <c r="AE92" s="125"/>
      <c r="AF92" s="125"/>
      <c r="AG92" s="125"/>
      <c r="AH92" s="125"/>
      <c r="AI92" s="125"/>
      <c r="AJ92" s="125"/>
      <c r="AK92" s="125"/>
      <c r="AL92" s="125"/>
      <c r="AM92" s="125"/>
      <c r="AN92" s="125"/>
      <c r="AO92" s="125"/>
      <c r="AQ92" s="56"/>
      <c r="AR92" s="56"/>
    </row>
    <row r="93" spans="3:44" ht="0" hidden="1" customHeight="1" x14ac:dyDescent="0.35">
      <c r="C93" s="124"/>
      <c r="D93" s="124"/>
      <c r="E93" s="124"/>
      <c r="F93" s="139"/>
      <c r="G93" s="124"/>
      <c r="H93" s="570"/>
      <c r="I93" s="570"/>
      <c r="J93" s="570"/>
      <c r="K93" s="570"/>
      <c r="L93" s="571"/>
      <c r="M93" s="571"/>
      <c r="N93" s="571"/>
      <c r="O93" s="571"/>
      <c r="P93" s="57"/>
      <c r="R93" s="125"/>
      <c r="S93" s="125"/>
      <c r="T93" s="125"/>
      <c r="U93" s="125"/>
      <c r="V93" s="125"/>
      <c r="W93" s="125"/>
      <c r="X93" s="125"/>
      <c r="Y93" s="125"/>
      <c r="Z93" s="125"/>
      <c r="AA93" s="125"/>
      <c r="AB93" s="125"/>
      <c r="AC93" s="125"/>
      <c r="AD93" s="125"/>
      <c r="AE93" s="125"/>
      <c r="AF93" s="125"/>
      <c r="AG93" s="125"/>
      <c r="AH93" s="125"/>
      <c r="AI93" s="125"/>
      <c r="AJ93" s="125"/>
      <c r="AK93" s="125"/>
      <c r="AL93" s="125"/>
      <c r="AM93" s="125"/>
      <c r="AN93" s="125"/>
      <c r="AO93" s="125"/>
      <c r="AQ93" s="56"/>
      <c r="AR93" s="56"/>
    </row>
    <row r="94" spans="3:44" ht="0" hidden="1" customHeight="1" x14ac:dyDescent="0.35">
      <c r="C94" s="124"/>
      <c r="D94" s="124"/>
      <c r="E94" s="124"/>
      <c r="F94" s="139"/>
      <c r="G94" s="124"/>
      <c r="H94" s="570"/>
      <c r="I94" s="570"/>
      <c r="J94" s="570"/>
      <c r="K94" s="570"/>
      <c r="L94" s="571"/>
      <c r="M94" s="571"/>
      <c r="N94" s="571"/>
      <c r="O94" s="571"/>
      <c r="P94" s="57"/>
      <c r="R94" s="125"/>
      <c r="S94" s="125"/>
      <c r="T94" s="125"/>
      <c r="U94" s="125"/>
      <c r="V94" s="125"/>
      <c r="W94" s="125"/>
      <c r="X94" s="125"/>
      <c r="Y94" s="125"/>
      <c r="Z94" s="125"/>
      <c r="AA94" s="125"/>
      <c r="AB94" s="125"/>
      <c r="AC94" s="125"/>
      <c r="AD94" s="125"/>
      <c r="AE94" s="125"/>
      <c r="AF94" s="125"/>
      <c r="AG94" s="125"/>
      <c r="AH94" s="125"/>
      <c r="AI94" s="125"/>
      <c r="AJ94" s="125"/>
      <c r="AK94" s="125"/>
      <c r="AL94" s="125"/>
      <c r="AM94" s="125"/>
      <c r="AN94" s="125"/>
      <c r="AO94" s="125"/>
      <c r="AQ94" s="56"/>
      <c r="AR94" s="56"/>
    </row>
    <row r="95" spans="3:44" ht="0" hidden="1" customHeight="1" x14ac:dyDescent="0.35">
      <c r="C95" s="124"/>
      <c r="D95" s="124"/>
      <c r="E95" s="124"/>
      <c r="F95" s="139"/>
      <c r="G95" s="124"/>
      <c r="H95" s="570"/>
      <c r="I95" s="570"/>
      <c r="J95" s="570"/>
      <c r="K95" s="570"/>
      <c r="L95" s="571"/>
      <c r="M95" s="571"/>
      <c r="N95" s="571"/>
      <c r="O95" s="571"/>
      <c r="P95" s="57"/>
      <c r="R95" s="125"/>
      <c r="S95" s="125"/>
      <c r="T95" s="125"/>
      <c r="U95" s="125"/>
      <c r="V95" s="125"/>
      <c r="W95" s="125"/>
      <c r="X95" s="125"/>
      <c r="Y95" s="125"/>
      <c r="Z95" s="125"/>
      <c r="AA95" s="125"/>
      <c r="AB95" s="125"/>
      <c r="AC95" s="125"/>
      <c r="AD95" s="125"/>
      <c r="AE95" s="125"/>
      <c r="AF95" s="125"/>
      <c r="AG95" s="125"/>
      <c r="AH95" s="125"/>
      <c r="AI95" s="125"/>
      <c r="AJ95" s="125"/>
      <c r="AK95" s="125"/>
      <c r="AL95" s="125"/>
      <c r="AM95" s="125"/>
      <c r="AN95" s="125"/>
      <c r="AO95" s="125"/>
      <c r="AQ95" s="56"/>
      <c r="AR95" s="56"/>
    </row>
    <row r="96" spans="3:44" ht="0" hidden="1" customHeight="1" x14ac:dyDescent="0.35">
      <c r="C96" s="124"/>
      <c r="D96" s="124"/>
      <c r="E96" s="124"/>
      <c r="F96" s="139"/>
      <c r="G96" s="124"/>
      <c r="H96" s="570"/>
      <c r="I96" s="570"/>
      <c r="J96" s="570"/>
      <c r="K96" s="570"/>
      <c r="L96" s="571"/>
      <c r="M96" s="571"/>
      <c r="N96" s="571"/>
      <c r="O96" s="571"/>
      <c r="P96" s="57"/>
      <c r="R96" s="125"/>
      <c r="S96" s="125"/>
      <c r="T96" s="125"/>
      <c r="U96" s="125"/>
      <c r="V96" s="125"/>
      <c r="W96" s="125"/>
      <c r="X96" s="125"/>
      <c r="Y96" s="125"/>
      <c r="Z96" s="125"/>
      <c r="AA96" s="125"/>
      <c r="AB96" s="125"/>
      <c r="AC96" s="125"/>
      <c r="AD96" s="125"/>
      <c r="AE96" s="125"/>
      <c r="AF96" s="125"/>
      <c r="AG96" s="125"/>
      <c r="AH96" s="125"/>
      <c r="AI96" s="125"/>
      <c r="AJ96" s="125"/>
      <c r="AK96" s="125"/>
      <c r="AL96" s="125"/>
      <c r="AM96" s="125"/>
      <c r="AN96" s="125"/>
      <c r="AO96" s="125"/>
      <c r="AQ96" s="56"/>
      <c r="AR96" s="56"/>
    </row>
    <row r="97" spans="1:75" ht="0" hidden="1" customHeight="1" x14ac:dyDescent="0.35">
      <c r="C97" s="124"/>
      <c r="D97" s="124"/>
      <c r="E97" s="124"/>
      <c r="F97" s="139"/>
      <c r="G97" s="124"/>
      <c r="H97" s="570"/>
      <c r="I97" s="570"/>
      <c r="J97" s="570"/>
      <c r="K97" s="570"/>
      <c r="L97" s="571"/>
      <c r="M97" s="571"/>
      <c r="N97" s="571"/>
      <c r="O97" s="571"/>
      <c r="P97" s="57"/>
      <c r="R97" s="125"/>
      <c r="S97" s="125"/>
      <c r="T97" s="125"/>
      <c r="U97" s="125"/>
      <c r="V97" s="125"/>
      <c r="W97" s="125"/>
      <c r="X97" s="125"/>
      <c r="Y97" s="125"/>
      <c r="Z97" s="125"/>
      <c r="AA97" s="125"/>
      <c r="AB97" s="125"/>
      <c r="AC97" s="125"/>
      <c r="AD97" s="125"/>
      <c r="AE97" s="125"/>
      <c r="AF97" s="125"/>
      <c r="AG97" s="125"/>
      <c r="AH97" s="125"/>
      <c r="AI97" s="125"/>
      <c r="AJ97" s="125"/>
      <c r="AK97" s="125"/>
      <c r="AL97" s="125"/>
      <c r="AM97" s="125"/>
      <c r="AN97" s="125"/>
      <c r="AO97" s="125"/>
      <c r="AQ97" s="56"/>
      <c r="AR97" s="56"/>
    </row>
    <row r="98" spans="1:75" ht="0" hidden="1" customHeight="1" x14ac:dyDescent="0.35">
      <c r="C98" s="124"/>
      <c r="D98" s="124"/>
      <c r="E98" s="124"/>
      <c r="F98" s="139"/>
      <c r="G98" s="124"/>
      <c r="H98" s="570"/>
      <c r="I98" s="570"/>
      <c r="J98" s="570"/>
      <c r="K98" s="570"/>
      <c r="L98" s="571"/>
      <c r="M98" s="571"/>
      <c r="N98" s="571"/>
      <c r="O98" s="571"/>
      <c r="P98" s="57"/>
      <c r="R98" s="125"/>
      <c r="S98" s="125"/>
      <c r="T98" s="125"/>
      <c r="U98" s="125"/>
      <c r="V98" s="125"/>
      <c r="W98" s="125"/>
      <c r="X98" s="125"/>
      <c r="Y98" s="125"/>
      <c r="Z98" s="125"/>
      <c r="AA98" s="125"/>
      <c r="AB98" s="125"/>
      <c r="AC98" s="125"/>
      <c r="AD98" s="125"/>
      <c r="AE98" s="125"/>
      <c r="AF98" s="125"/>
      <c r="AG98" s="125"/>
      <c r="AH98" s="125"/>
      <c r="AI98" s="125"/>
      <c r="AJ98" s="125"/>
      <c r="AK98" s="125"/>
      <c r="AL98" s="125"/>
      <c r="AM98" s="125"/>
      <c r="AN98" s="125"/>
      <c r="AO98" s="125"/>
      <c r="AQ98" s="56"/>
      <c r="AR98" s="56"/>
    </row>
    <row r="99" spans="1:75" ht="0" hidden="1" customHeight="1" x14ac:dyDescent="0.35">
      <c r="C99" s="124"/>
      <c r="D99" s="124"/>
      <c r="E99" s="124"/>
      <c r="F99" s="139"/>
      <c r="G99" s="124"/>
      <c r="H99" s="570"/>
      <c r="I99" s="570"/>
      <c r="J99" s="570"/>
      <c r="K99" s="570"/>
      <c r="L99" s="571"/>
      <c r="M99" s="571"/>
      <c r="N99" s="571"/>
      <c r="O99" s="571"/>
      <c r="P99" s="57"/>
      <c r="R99" s="125"/>
      <c r="S99" s="125"/>
      <c r="T99" s="125"/>
      <c r="U99" s="125"/>
      <c r="V99" s="125"/>
      <c r="W99" s="125"/>
      <c r="X99" s="125"/>
      <c r="Y99" s="125"/>
      <c r="Z99" s="125"/>
      <c r="AA99" s="125"/>
      <c r="AB99" s="125"/>
      <c r="AC99" s="125"/>
      <c r="AD99" s="125"/>
      <c r="AE99" s="125"/>
      <c r="AF99" s="125"/>
      <c r="AG99" s="125"/>
      <c r="AH99" s="125"/>
      <c r="AI99" s="125"/>
      <c r="AJ99" s="125"/>
      <c r="AK99" s="125"/>
      <c r="AL99" s="125"/>
      <c r="AM99" s="125"/>
      <c r="AN99" s="125"/>
      <c r="AO99" s="125"/>
      <c r="AQ99" s="56"/>
      <c r="AR99" s="56"/>
    </row>
    <row r="100" spans="1:75" ht="0" hidden="1" customHeight="1" x14ac:dyDescent="0.2">
      <c r="C100" s="124"/>
      <c r="D100" s="124"/>
      <c r="E100" s="124"/>
      <c r="F100" s="139"/>
      <c r="G100" s="124"/>
      <c r="H100" s="570"/>
      <c r="I100" s="570"/>
      <c r="J100" s="570"/>
      <c r="K100" s="570"/>
      <c r="L100" s="571"/>
      <c r="M100" s="571"/>
      <c r="N100" s="571"/>
      <c r="O100" s="571"/>
      <c r="P100" s="57"/>
      <c r="R100" s="125"/>
      <c r="S100" s="125"/>
      <c r="T100" s="125"/>
      <c r="U100" s="125"/>
      <c r="V100" s="125"/>
      <c r="W100" s="125"/>
      <c r="X100" s="125"/>
      <c r="Y100" s="125"/>
      <c r="Z100" s="125"/>
      <c r="AA100" s="125"/>
      <c r="AB100" s="125"/>
      <c r="AC100" s="125"/>
      <c r="AD100" s="125"/>
      <c r="AE100" s="125"/>
      <c r="AF100" s="125"/>
      <c r="AG100" s="125"/>
      <c r="AH100" s="125"/>
      <c r="AI100" s="125"/>
      <c r="AJ100" s="125"/>
      <c r="AK100" s="125"/>
      <c r="AL100" s="125"/>
      <c r="AM100" s="125"/>
      <c r="AN100" s="125"/>
      <c r="AO100" s="125"/>
      <c r="AQ100" s="35"/>
      <c r="AR100" s="35"/>
    </row>
    <row r="101" spans="1:75" ht="0" hidden="1" customHeight="1" x14ac:dyDescent="0.35">
      <c r="C101" s="124"/>
      <c r="D101" s="124"/>
      <c r="E101" s="124"/>
      <c r="F101" s="139"/>
      <c r="G101" s="124"/>
      <c r="H101" s="570"/>
      <c r="I101" s="570"/>
      <c r="J101" s="570"/>
      <c r="K101" s="570"/>
      <c r="L101" s="571"/>
      <c r="M101" s="571"/>
      <c r="N101" s="571"/>
      <c r="O101" s="571"/>
      <c r="P101" s="57"/>
      <c r="AQ101" s="56"/>
      <c r="AR101" s="56"/>
    </row>
    <row r="102" spans="1:75" ht="18" customHeight="1" x14ac:dyDescent="0.35">
      <c r="C102" s="124"/>
      <c r="D102" s="124"/>
      <c r="E102" s="124"/>
      <c r="F102" s="139"/>
      <c r="G102" s="124"/>
      <c r="H102" s="570"/>
      <c r="I102" s="570"/>
      <c r="J102" s="570"/>
      <c r="K102" s="570"/>
      <c r="L102" s="571"/>
      <c r="M102" s="571"/>
      <c r="N102" s="571"/>
      <c r="O102" s="571"/>
      <c r="P102" s="57"/>
      <c r="AQ102" s="56"/>
      <c r="AR102" s="56"/>
    </row>
    <row r="103" spans="1:75" ht="18" customHeight="1" x14ac:dyDescent="0.2">
      <c r="C103" s="124"/>
      <c r="D103" s="124"/>
      <c r="E103" s="124"/>
      <c r="F103" s="139"/>
      <c r="G103" s="124"/>
      <c r="H103" s="570"/>
      <c r="I103" s="570"/>
      <c r="J103" s="570"/>
      <c r="K103" s="570"/>
      <c r="L103" s="571"/>
      <c r="M103" s="571"/>
      <c r="N103" s="571"/>
      <c r="O103" s="571"/>
      <c r="P103" s="57"/>
    </row>
    <row r="104" spans="1:75" ht="9" customHeight="1" x14ac:dyDescent="0.35">
      <c r="E104" s="58"/>
      <c r="F104" s="140"/>
      <c r="Z104" s="61"/>
      <c r="AC104" s="3"/>
      <c r="AD104" s="3"/>
      <c r="AE104" s="3"/>
      <c r="AF104" s="47"/>
      <c r="AJ104" s="3"/>
    </row>
    <row r="105" spans="1:75" ht="39.950000000000003" customHeight="1" x14ac:dyDescent="0.25">
      <c r="B105"/>
      <c r="C105" s="568" t="s">
        <v>107</v>
      </c>
      <c r="D105" s="568"/>
      <c r="E105" s="568"/>
      <c r="F105" s="568"/>
      <c r="G105" s="568"/>
      <c r="H105" s="568"/>
      <c r="I105" s="568"/>
      <c r="J105" s="568"/>
      <c r="K105" s="568"/>
      <c r="L105" s="568"/>
      <c r="M105" s="568"/>
      <c r="N105" s="568"/>
      <c r="O105" s="568"/>
      <c r="P105" s="568"/>
      <c r="Q105" s="568"/>
      <c r="R105" s="568"/>
      <c r="S105" s="568"/>
      <c r="T105" s="568"/>
      <c r="U105" s="568"/>
      <c r="V105" s="568"/>
      <c r="W105" s="568"/>
      <c r="X105" s="568"/>
      <c r="Y105" s="568"/>
      <c r="Z105" s="568"/>
      <c r="AA105" s="568"/>
      <c r="AB105" s="568"/>
      <c r="AC105" s="568"/>
      <c r="AD105" s="568"/>
      <c r="AE105" s="568"/>
      <c r="AF105" s="568"/>
      <c r="AG105" s="568"/>
      <c r="AH105" s="568"/>
      <c r="AI105" s="568"/>
      <c r="AJ105" s="568"/>
      <c r="AK105" s="568"/>
      <c r="AL105" s="568"/>
      <c r="AM105" s="568"/>
      <c r="AN105" s="568"/>
      <c r="AO105" s="568"/>
      <c r="AP105" s="150"/>
    </row>
    <row r="106" spans="1:75" s="60" customFormat="1" ht="12" customHeight="1" x14ac:dyDescent="0.3">
      <c r="E106" s="34"/>
      <c r="F106" s="140"/>
      <c r="G106"/>
      <c r="H106"/>
      <c r="I106"/>
      <c r="J106"/>
      <c r="K106"/>
      <c r="L106"/>
      <c r="M106"/>
      <c r="N106"/>
      <c r="O106"/>
      <c r="P106"/>
      <c r="Q106"/>
      <c r="R106"/>
      <c r="S106"/>
      <c r="T106"/>
      <c r="U106"/>
      <c r="V106"/>
      <c r="W106"/>
      <c r="X106"/>
      <c r="Y106"/>
      <c r="Z106"/>
      <c r="AA106"/>
      <c r="AS106" s="151"/>
      <c r="AT106" s="151"/>
      <c r="AU106" s="151"/>
      <c r="AV106" s="151"/>
      <c r="AW106" s="151"/>
      <c r="AX106" s="151"/>
      <c r="AY106" s="151"/>
      <c r="AZ106" s="151"/>
      <c r="BA106" s="151"/>
      <c r="BB106" s="151"/>
      <c r="BC106" s="151"/>
      <c r="BD106" s="151"/>
      <c r="BE106" s="151"/>
      <c r="BF106" s="151"/>
      <c r="BG106" s="151"/>
      <c r="BH106" s="151"/>
      <c r="BI106" s="151"/>
      <c r="BJ106" s="151"/>
      <c r="BK106" s="151"/>
      <c r="BL106" s="151"/>
      <c r="BM106" s="151"/>
      <c r="BN106" s="151"/>
      <c r="BO106" s="151"/>
      <c r="BP106" s="151"/>
      <c r="BQ106" s="151"/>
      <c r="BR106" s="151"/>
      <c r="BS106" s="151"/>
      <c r="BT106" s="151"/>
      <c r="BU106" s="151"/>
      <c r="BV106" s="151"/>
      <c r="BW106" s="151"/>
    </row>
    <row r="107" spans="1:75" s="151" customFormat="1" ht="12.75" customHeight="1" x14ac:dyDescent="0.2">
      <c r="A107"/>
    </row>
    <row r="108" spans="1:75" s="151" customFormat="1" ht="12.75" customHeight="1" x14ac:dyDescent="0.2"/>
    <row r="109" spans="1:75" s="151" customFormat="1" ht="12.75" customHeight="1" x14ac:dyDescent="0.2"/>
    <row r="110" spans="1:75" s="151" customFormat="1" ht="12.75" customHeight="1" x14ac:dyDescent="0.2"/>
    <row r="111" spans="1:75" s="151" customFormat="1" ht="12.75" customHeight="1" x14ac:dyDescent="0.2"/>
    <row r="112" spans="1:75" s="151" customFormat="1" ht="12.75" customHeight="1" x14ac:dyDescent="0.2"/>
    <row r="113" s="151" customFormat="1" ht="12.75" customHeight="1" x14ac:dyDescent="0.2"/>
    <row r="114" s="151" customFormat="1" ht="12.75" customHeight="1" x14ac:dyDescent="0.2"/>
    <row r="115" s="151" customFormat="1" ht="12.75" customHeight="1" x14ac:dyDescent="0.2"/>
    <row r="116" s="151" customFormat="1" ht="12.75" customHeight="1" x14ac:dyDescent="0.2"/>
    <row r="117" s="151" customFormat="1" ht="12.75" customHeight="1" x14ac:dyDescent="0.2"/>
    <row r="118" s="151" customFormat="1" ht="12.75" customHeight="1" x14ac:dyDescent="0.2"/>
    <row r="119" s="151" customFormat="1" ht="12.75" customHeight="1" x14ac:dyDescent="0.2"/>
    <row r="120" s="151" customFormat="1" ht="12.75" customHeight="1" x14ac:dyDescent="0.2"/>
    <row r="121" s="151" customFormat="1" ht="12.75" customHeight="1" x14ac:dyDescent="0.2"/>
    <row r="122" s="151" customFormat="1" ht="12.75" customHeight="1" x14ac:dyDescent="0.2"/>
    <row r="123" s="151" customFormat="1" ht="12.75" customHeight="1" x14ac:dyDescent="0.2"/>
    <row r="124" s="151" customFormat="1" ht="12.75" customHeight="1" x14ac:dyDescent="0.2"/>
    <row r="125" s="151" customFormat="1" ht="12.75" customHeight="1" x14ac:dyDescent="0.2"/>
    <row r="126" s="151" customFormat="1" ht="12.75" customHeight="1" x14ac:dyDescent="0.2"/>
    <row r="127" s="151" customFormat="1" ht="12.75" customHeight="1" x14ac:dyDescent="0.2"/>
    <row r="128" s="151" customFormat="1" ht="12.75" customHeight="1" x14ac:dyDescent="0.2"/>
    <row r="129" s="151" customFormat="1" ht="12.75" customHeight="1" x14ac:dyDescent="0.2"/>
    <row r="130" s="151" customFormat="1" ht="12.75" customHeight="1" x14ac:dyDescent="0.2"/>
    <row r="131" s="151" customFormat="1" ht="12.75" customHeight="1" x14ac:dyDescent="0.2"/>
    <row r="132" s="151" customFormat="1" ht="12.75" customHeight="1" x14ac:dyDescent="0.2"/>
    <row r="133" s="151" customFormat="1" ht="12.75" customHeight="1" x14ac:dyDescent="0.2"/>
    <row r="134" s="151" customFormat="1" ht="12.75" customHeight="1" x14ac:dyDescent="0.2"/>
    <row r="135" s="151" customFormat="1" ht="12.75" customHeight="1" x14ac:dyDescent="0.2"/>
    <row r="136" s="151" customFormat="1" ht="12.75" customHeight="1" x14ac:dyDescent="0.2"/>
    <row r="137" s="151" customFormat="1" ht="12.75" customHeight="1" x14ac:dyDescent="0.2"/>
    <row r="138" s="151" customFormat="1" ht="12.75" customHeight="1" x14ac:dyDescent="0.2"/>
    <row r="139" s="151" customFormat="1" ht="12.75" customHeight="1" x14ac:dyDescent="0.2"/>
    <row r="140" s="151" customFormat="1" ht="12.75" customHeight="1" x14ac:dyDescent="0.2"/>
    <row r="141" s="151" customFormat="1" ht="12.75" customHeight="1" x14ac:dyDescent="0.2"/>
    <row r="142" s="151" customFormat="1" ht="12.75" customHeight="1" x14ac:dyDescent="0.2"/>
    <row r="143" s="151" customFormat="1" ht="12.75" customHeight="1" x14ac:dyDescent="0.2"/>
    <row r="144" s="151" customFormat="1" ht="12.75" customHeight="1" x14ac:dyDescent="0.2"/>
    <row r="145" s="151" customFormat="1" ht="12.75" customHeight="1" x14ac:dyDescent="0.2"/>
    <row r="146" s="151" customFormat="1" ht="12.75" customHeight="1" x14ac:dyDescent="0.2"/>
    <row r="147" s="151" customFormat="1" ht="12.75" customHeight="1" x14ac:dyDescent="0.2"/>
    <row r="148" s="151" customFormat="1" ht="12.75" customHeight="1" x14ac:dyDescent="0.2"/>
    <row r="149" s="151" customFormat="1" ht="12.75" customHeight="1" x14ac:dyDescent="0.2"/>
    <row r="150" s="151" customFormat="1" ht="12.75" customHeight="1" x14ac:dyDescent="0.2"/>
    <row r="151" s="151" customFormat="1" ht="12.75" customHeight="1" x14ac:dyDescent="0.2"/>
    <row r="152" s="151" customFormat="1" ht="12.75" customHeight="1" x14ac:dyDescent="0.2"/>
    <row r="153" s="151" customFormat="1" ht="12.75" customHeight="1" x14ac:dyDescent="0.2"/>
  </sheetData>
  <mergeCells count="274">
    <mergeCell ref="AA21:AL21"/>
    <mergeCell ref="AM21:AO21"/>
    <mergeCell ref="H29:K29"/>
    <mergeCell ref="H88:K88"/>
    <mergeCell ref="L88:O88"/>
    <mergeCell ref="H89:K89"/>
    <mergeCell ref="L89:O89"/>
    <mergeCell ref="H94:K94"/>
    <mergeCell ref="L94:O94"/>
    <mergeCell ref="H76:K76"/>
    <mergeCell ref="L76:O76"/>
    <mergeCell ref="H77:K77"/>
    <mergeCell ref="L77:O77"/>
    <mergeCell ref="H86:K86"/>
    <mergeCell ref="L86:O86"/>
    <mergeCell ref="H87:K87"/>
    <mergeCell ref="L87:O87"/>
    <mergeCell ref="H84:K84"/>
    <mergeCell ref="L84:O84"/>
    <mergeCell ref="H85:K85"/>
    <mergeCell ref="L85:O85"/>
    <mergeCell ref="H82:K82"/>
    <mergeCell ref="L82:O82"/>
    <mergeCell ref="H83:K83"/>
    <mergeCell ref="H95:K95"/>
    <mergeCell ref="L95:O95"/>
    <mergeCell ref="H92:K92"/>
    <mergeCell ref="L92:O92"/>
    <mergeCell ref="H93:K93"/>
    <mergeCell ref="L93:O93"/>
    <mergeCell ref="H90:K90"/>
    <mergeCell ref="L90:O90"/>
    <mergeCell ref="H98:K98"/>
    <mergeCell ref="L98:O98"/>
    <mergeCell ref="H96:K96"/>
    <mergeCell ref="L96:O96"/>
    <mergeCell ref="H97:K97"/>
    <mergeCell ref="L97:O97"/>
    <mergeCell ref="H91:K91"/>
    <mergeCell ref="L91:O91"/>
    <mergeCell ref="L83:O83"/>
    <mergeCell ref="C2:AP2"/>
    <mergeCell ref="H55:K55"/>
    <mergeCell ref="L55:O55"/>
    <mergeCell ref="H31:K31"/>
    <mergeCell ref="H52:K52"/>
    <mergeCell ref="H53:K53"/>
    <mergeCell ref="H54:K54"/>
    <mergeCell ref="H24:K24"/>
    <mergeCell ref="R12:S12"/>
    <mergeCell ref="C4:AP4"/>
    <mergeCell ref="C3:AP3"/>
    <mergeCell ref="T13:U13"/>
    <mergeCell ref="T12:U12"/>
    <mergeCell ref="AL12:AM12"/>
    <mergeCell ref="P10:Q10"/>
    <mergeCell ref="J12:K12"/>
    <mergeCell ref="Z11:AA11"/>
    <mergeCell ref="H50:K50"/>
    <mergeCell ref="H51:K51"/>
    <mergeCell ref="H32:K32"/>
    <mergeCell ref="L47:O47"/>
    <mergeCell ref="L52:O52"/>
    <mergeCell ref="H49:K49"/>
    <mergeCell ref="H72:K72"/>
    <mergeCell ref="L72:O72"/>
    <mergeCell ref="L69:O69"/>
    <mergeCell ref="L81:O81"/>
    <mergeCell ref="H70:K70"/>
    <mergeCell ref="L70:O70"/>
    <mergeCell ref="H71:K71"/>
    <mergeCell ref="L71:O71"/>
    <mergeCell ref="H65:K65"/>
    <mergeCell ref="L65:O65"/>
    <mergeCell ref="H75:K75"/>
    <mergeCell ref="L75:O75"/>
    <mergeCell ref="H73:K73"/>
    <mergeCell ref="H103:K103"/>
    <mergeCell ref="L103:O103"/>
    <mergeCell ref="L99:O99"/>
    <mergeCell ref="H100:K100"/>
    <mergeCell ref="L100:O100"/>
    <mergeCell ref="H101:K101"/>
    <mergeCell ref="L101:O101"/>
    <mergeCell ref="H99:K99"/>
    <mergeCell ref="H102:K102"/>
    <mergeCell ref="L102:O102"/>
    <mergeCell ref="L73:O73"/>
    <mergeCell ref="H74:K74"/>
    <mergeCell ref="L74:O74"/>
    <mergeCell ref="H80:K80"/>
    <mergeCell ref="L80:O80"/>
    <mergeCell ref="H81:K81"/>
    <mergeCell ref="H78:K78"/>
    <mergeCell ref="L78:O78"/>
    <mergeCell ref="H79:K79"/>
    <mergeCell ref="L79:O79"/>
    <mergeCell ref="H69:K69"/>
    <mergeCell ref="L53:O53"/>
    <mergeCell ref="L54:O54"/>
    <mergeCell ref="H64:K64"/>
    <mergeCell ref="H67:K67"/>
    <mergeCell ref="L67:O67"/>
    <mergeCell ref="H68:K68"/>
    <mergeCell ref="L68:O68"/>
    <mergeCell ref="H60:K60"/>
    <mergeCell ref="L61:O61"/>
    <mergeCell ref="H66:K66"/>
    <mergeCell ref="L56:O56"/>
    <mergeCell ref="L57:O57"/>
    <mergeCell ref="H56:K56"/>
    <mergeCell ref="H57:K57"/>
    <mergeCell ref="L66:O66"/>
    <mergeCell ref="L63:O63"/>
    <mergeCell ref="H62:K62"/>
    <mergeCell ref="L62:O62"/>
    <mergeCell ref="H61:K61"/>
    <mergeCell ref="L64:O64"/>
    <mergeCell ref="L58:O58"/>
    <mergeCell ref="H58:K58"/>
    <mergeCell ref="H59:K59"/>
    <mergeCell ref="L60:O60"/>
    <mergeCell ref="L59:O59"/>
    <mergeCell ref="H63:K63"/>
    <mergeCell ref="AH12:AI12"/>
    <mergeCell ref="AJ12:AK12"/>
    <mergeCell ref="L24:O24"/>
    <mergeCell ref="AF13:AG13"/>
    <mergeCell ref="AB13:AC13"/>
    <mergeCell ref="AD13:AE13"/>
    <mergeCell ref="P15:V15"/>
    <mergeCell ref="X15:AD15"/>
    <mergeCell ref="AH13:AI13"/>
    <mergeCell ref="AF15:AL15"/>
    <mergeCell ref="AL13:AM13"/>
    <mergeCell ref="N13:O13"/>
    <mergeCell ref="P13:Q13"/>
    <mergeCell ref="L44:O44"/>
    <mergeCell ref="L48:O48"/>
    <mergeCell ref="L50:O50"/>
    <mergeCell ref="L51:O51"/>
    <mergeCell ref="H36:K36"/>
    <mergeCell ref="L36:O36"/>
    <mergeCell ref="H45:K45"/>
    <mergeCell ref="L45:O45"/>
    <mergeCell ref="H46:K46"/>
    <mergeCell ref="L46:O46"/>
    <mergeCell ref="H47:K47"/>
    <mergeCell ref="L41:O41"/>
    <mergeCell ref="H44:K44"/>
    <mergeCell ref="H48:K48"/>
    <mergeCell ref="L42:O42"/>
    <mergeCell ref="L49:O49"/>
    <mergeCell ref="H33:K33"/>
    <mergeCell ref="L33:O33"/>
    <mergeCell ref="H34:K34"/>
    <mergeCell ref="L34:O34"/>
    <mergeCell ref="H42:K42"/>
    <mergeCell ref="AJ13:AK13"/>
    <mergeCell ref="H37:K37"/>
    <mergeCell ref="L37:O37"/>
    <mergeCell ref="L30:O30"/>
    <mergeCell ref="H28:K28"/>
    <mergeCell ref="Z13:AA13"/>
    <mergeCell ref="H22:K22"/>
    <mergeCell ref="H35:K35"/>
    <mergeCell ref="L35:O35"/>
    <mergeCell ref="L29:O29"/>
    <mergeCell ref="L22:O22"/>
    <mergeCell ref="L23:O23"/>
    <mergeCell ref="L32:O32"/>
    <mergeCell ref="H25:K25"/>
    <mergeCell ref="L25:O25"/>
    <mergeCell ref="H26:K26"/>
    <mergeCell ref="L31:O31"/>
    <mergeCell ref="H27:K27"/>
    <mergeCell ref="L27:O27"/>
    <mergeCell ref="H30:K30"/>
    <mergeCell ref="L28:O28"/>
    <mergeCell ref="R13:S13"/>
    <mergeCell ref="L26:O26"/>
    <mergeCell ref="R21:Z21"/>
    <mergeCell ref="L12:M12"/>
    <mergeCell ref="P12:Q12"/>
    <mergeCell ref="L11:M11"/>
    <mergeCell ref="H12:I12"/>
    <mergeCell ref="H13:I13"/>
    <mergeCell ref="J13:K13"/>
    <mergeCell ref="N12:O12"/>
    <mergeCell ref="L13:M13"/>
    <mergeCell ref="P11:Q11"/>
    <mergeCell ref="R11:S11"/>
    <mergeCell ref="H23:K23"/>
    <mergeCell ref="H6:U6"/>
    <mergeCell ref="T8:U8"/>
    <mergeCell ref="R8:S8"/>
    <mergeCell ref="P8:Q8"/>
    <mergeCell ref="N8:O8"/>
    <mergeCell ref="L8:M8"/>
    <mergeCell ref="J8:K8"/>
    <mergeCell ref="H8:I8"/>
    <mergeCell ref="T7:U7"/>
    <mergeCell ref="R7:S7"/>
    <mergeCell ref="L10:M10"/>
    <mergeCell ref="H10:I10"/>
    <mergeCell ref="H11:I11"/>
    <mergeCell ref="L9:M9"/>
    <mergeCell ref="J9:K9"/>
    <mergeCell ref="J11:K11"/>
    <mergeCell ref="J7:K7"/>
    <mergeCell ref="H7:I7"/>
    <mergeCell ref="P7:Q7"/>
    <mergeCell ref="N7:O7"/>
    <mergeCell ref="L7:M7"/>
    <mergeCell ref="J10:K10"/>
    <mergeCell ref="H9:I9"/>
    <mergeCell ref="T9:U9"/>
    <mergeCell ref="R9:S9"/>
    <mergeCell ref="T11:U11"/>
    <mergeCell ref="T10:U10"/>
    <mergeCell ref="R10:S10"/>
    <mergeCell ref="Z8:AA8"/>
    <mergeCell ref="AB8:AC8"/>
    <mergeCell ref="AL7:AM7"/>
    <mergeCell ref="N9:O9"/>
    <mergeCell ref="Z10:AA10"/>
    <mergeCell ref="P9:Q9"/>
    <mergeCell ref="AD8:AE8"/>
    <mergeCell ref="AF8:AG8"/>
    <mergeCell ref="AH8:AI8"/>
    <mergeCell ref="AF11:AG11"/>
    <mergeCell ref="AB11:AC11"/>
    <mergeCell ref="AD11:AE11"/>
    <mergeCell ref="AB9:AC9"/>
    <mergeCell ref="AD9:AE9"/>
    <mergeCell ref="AF9:AG9"/>
    <mergeCell ref="N11:O11"/>
    <mergeCell ref="N10:O10"/>
    <mergeCell ref="AJ8:AK8"/>
    <mergeCell ref="AL8:AM8"/>
    <mergeCell ref="AJ9:AK9"/>
    <mergeCell ref="AH9:AI9"/>
    <mergeCell ref="Z6:AM6"/>
    <mergeCell ref="Z7:AA7"/>
    <mergeCell ref="AB7:AC7"/>
    <mergeCell ref="AD7:AE7"/>
    <mergeCell ref="AF7:AG7"/>
    <mergeCell ref="AH7:AI7"/>
    <mergeCell ref="AJ7:AK7"/>
    <mergeCell ref="Z9:AA9"/>
    <mergeCell ref="C105:AO105"/>
    <mergeCell ref="AL9:AM9"/>
    <mergeCell ref="H43:K43"/>
    <mergeCell ref="L43:O43"/>
    <mergeCell ref="H38:K38"/>
    <mergeCell ref="L38:O38"/>
    <mergeCell ref="H39:K39"/>
    <mergeCell ref="L39:O39"/>
    <mergeCell ref="H40:K40"/>
    <mergeCell ref="L40:O40"/>
    <mergeCell ref="H41:K41"/>
    <mergeCell ref="AL10:AM10"/>
    <mergeCell ref="AH11:AI11"/>
    <mergeCell ref="AJ11:AK11"/>
    <mergeCell ref="AB10:AC10"/>
    <mergeCell ref="AD10:AE10"/>
    <mergeCell ref="AD12:AE12"/>
    <mergeCell ref="AF12:AG12"/>
    <mergeCell ref="AB12:AC12"/>
    <mergeCell ref="AF10:AG10"/>
    <mergeCell ref="AL11:AM11"/>
    <mergeCell ref="AH10:AI10"/>
    <mergeCell ref="AJ10:AK10"/>
    <mergeCell ref="Z12:AA12"/>
  </mergeCells>
  <phoneticPr fontId="0" type="noConversion"/>
  <printOptions horizontalCentered="1" verticalCentered="1"/>
  <pageMargins left="0.25" right="0.25" top="0.25" bottom="0.25" header="0" footer="0"/>
  <pageSetup scale="31" orientation="landscape" r:id="rId1"/>
  <headerFooter alignWithMargins="0"/>
  <rowBreaks count="1" manualBreakCount="1">
    <brk id="107" max="16383" man="1"/>
  </rowBreaks>
  <colBreaks count="1" manualBreakCount="1">
    <brk id="45"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2:M16"/>
  <sheetViews>
    <sheetView showGridLines="0" zoomScaleNormal="100" workbookViewId="0"/>
  </sheetViews>
  <sheetFormatPr defaultColWidth="8.85546875" defaultRowHeight="15" x14ac:dyDescent="0.25"/>
  <cols>
    <col min="1" max="1" width="4.28515625" style="357" customWidth="1"/>
    <col min="2" max="2" width="3.42578125" style="357" customWidth="1"/>
    <col min="3" max="3" width="6.85546875" style="357" customWidth="1"/>
    <col min="4" max="4" width="8.85546875" style="357" customWidth="1"/>
    <col min="5" max="5" width="39" style="357" customWidth="1"/>
    <col min="6" max="6" width="30" style="357" customWidth="1"/>
    <col min="7" max="9" width="8.85546875" style="357" customWidth="1"/>
    <col min="10" max="10" width="12" style="357" customWidth="1"/>
    <col min="11" max="11" width="8.85546875" style="357" customWidth="1"/>
    <col min="12" max="12" width="18.28515625" style="357" customWidth="1"/>
    <col min="13" max="13" width="8.85546875" style="357" customWidth="1"/>
    <col min="14" max="16384" width="8.85546875" style="357"/>
  </cols>
  <sheetData>
    <row r="2" spans="1:13" ht="84" customHeight="1" x14ac:dyDescent="0.35">
      <c r="B2" s="358"/>
      <c r="C2" s="359"/>
      <c r="K2" s="360"/>
      <c r="M2" s="360"/>
    </row>
    <row r="3" spans="1:13" ht="15" customHeight="1" x14ac:dyDescent="0.35">
      <c r="B3" s="358"/>
    </row>
    <row r="4" spans="1:13" x14ac:dyDescent="0.25">
      <c r="A4" s="361" t="s">
        <v>95</v>
      </c>
      <c r="B4" s="362"/>
      <c r="C4" s="362"/>
      <c r="D4" s="362"/>
      <c r="E4" s="362"/>
      <c r="F4" s="362"/>
      <c r="G4" s="362"/>
      <c r="H4" s="362"/>
      <c r="I4" s="362"/>
      <c r="J4" s="362"/>
      <c r="K4" s="362"/>
    </row>
    <row r="5" spans="1:13" x14ac:dyDescent="0.25">
      <c r="A5" s="348" t="s">
        <v>102</v>
      </c>
      <c r="B5" s="348"/>
      <c r="C5" s="348"/>
      <c r="D5" s="348"/>
      <c r="E5" s="348"/>
      <c r="F5" s="348"/>
      <c r="G5" s="362"/>
      <c r="H5" s="362"/>
      <c r="I5" s="362"/>
      <c r="J5" s="362"/>
      <c r="K5" s="362"/>
    </row>
    <row r="6" spans="1:13" x14ac:dyDescent="0.25">
      <c r="A6" s="362"/>
      <c r="B6" s="362"/>
      <c r="C6" s="362"/>
      <c r="D6" s="362"/>
      <c r="E6" s="362"/>
      <c r="F6" s="362"/>
      <c r="G6" s="362"/>
      <c r="H6" s="362"/>
      <c r="I6" s="362"/>
      <c r="J6" s="362"/>
      <c r="K6" s="362"/>
    </row>
    <row r="7" spans="1:13" x14ac:dyDescent="0.25">
      <c r="A7" s="362"/>
      <c r="B7" s="362"/>
      <c r="C7" s="362"/>
      <c r="D7" s="362"/>
      <c r="E7" s="362"/>
      <c r="F7" s="362"/>
      <c r="G7" s="362"/>
      <c r="H7" s="362"/>
      <c r="I7" s="362"/>
      <c r="J7" s="362"/>
      <c r="K7" s="362"/>
    </row>
    <row r="8" spans="1:13" x14ac:dyDescent="0.25">
      <c r="A8" s="361" t="s">
        <v>96</v>
      </c>
      <c r="B8" s="362"/>
      <c r="C8" s="362"/>
      <c r="D8" s="362"/>
      <c r="E8" s="362"/>
      <c r="F8" s="362"/>
      <c r="G8" s="362"/>
      <c r="H8" s="362"/>
      <c r="I8" s="362"/>
      <c r="J8" s="362"/>
      <c r="K8" s="362"/>
    </row>
    <row r="9" spans="1:13" x14ac:dyDescent="0.25">
      <c r="A9" s="348" t="s">
        <v>103</v>
      </c>
      <c r="B9" s="348"/>
      <c r="C9" s="348"/>
      <c r="D9" s="348"/>
      <c r="E9" s="348"/>
      <c r="F9" s="348"/>
      <c r="G9" s="362"/>
      <c r="H9" s="362"/>
      <c r="I9" s="362"/>
      <c r="J9" s="362"/>
      <c r="K9" s="362"/>
    </row>
    <row r="10" spans="1:13" x14ac:dyDescent="0.25">
      <c r="A10" s="348"/>
      <c r="B10" s="348"/>
      <c r="C10" s="348"/>
      <c r="D10" s="348"/>
      <c r="E10" s="348"/>
      <c r="F10" s="348"/>
      <c r="G10" s="362"/>
      <c r="H10" s="362"/>
      <c r="I10" s="362"/>
      <c r="J10" s="362"/>
      <c r="K10" s="362"/>
    </row>
    <row r="11" spans="1:13" x14ac:dyDescent="0.25">
      <c r="A11" s="362"/>
      <c r="B11" s="362"/>
      <c r="C11" s="362"/>
      <c r="D11" s="362"/>
      <c r="E11" s="362"/>
      <c r="F11" s="362"/>
      <c r="G11" s="362"/>
      <c r="H11" s="362"/>
      <c r="I11" s="362"/>
      <c r="J11" s="362"/>
      <c r="K11" s="362"/>
    </row>
    <row r="12" spans="1:13" x14ac:dyDescent="0.25">
      <c r="A12" s="348" t="s">
        <v>104</v>
      </c>
      <c r="B12" s="348"/>
      <c r="C12" s="348"/>
      <c r="D12" s="348"/>
      <c r="E12" s="348"/>
      <c r="F12" s="362"/>
      <c r="G12" s="362"/>
      <c r="H12" s="362"/>
      <c r="I12" s="362"/>
      <c r="J12" s="362"/>
      <c r="K12" s="362"/>
    </row>
    <row r="13" spans="1:13" x14ac:dyDescent="0.25">
      <c r="A13" s="362"/>
      <c r="B13" s="362"/>
      <c r="C13" s="362"/>
      <c r="D13" s="362"/>
      <c r="E13" s="362"/>
      <c r="F13" s="362"/>
      <c r="G13" s="362"/>
      <c r="H13" s="362"/>
      <c r="I13" s="362"/>
      <c r="J13" s="362"/>
      <c r="K13" s="362"/>
    </row>
    <row r="14" spans="1:13" ht="16.5" customHeight="1" x14ac:dyDescent="0.25">
      <c r="A14" s="589" t="s">
        <v>97</v>
      </c>
      <c r="B14" s="589"/>
      <c r="C14" s="589"/>
      <c r="D14" s="589"/>
      <c r="E14" s="589"/>
      <c r="F14" s="589"/>
      <c r="G14" s="589"/>
      <c r="H14" s="589"/>
      <c r="I14" s="589"/>
      <c r="J14" s="363"/>
      <c r="K14" s="362"/>
    </row>
    <row r="15" spans="1:13" ht="15" customHeight="1" x14ac:dyDescent="0.25">
      <c r="A15" s="589" t="s">
        <v>98</v>
      </c>
      <c r="B15" s="589"/>
      <c r="C15" s="589"/>
      <c r="D15" s="589"/>
      <c r="E15" s="589"/>
      <c r="F15" s="589"/>
      <c r="G15" s="589"/>
      <c r="H15" s="589"/>
      <c r="I15" s="589"/>
      <c r="J15" s="363"/>
      <c r="K15" s="363"/>
      <c r="L15" s="363"/>
    </row>
    <row r="16" spans="1:13" x14ac:dyDescent="0.25">
      <c r="C16" s="364"/>
      <c r="D16" s="364"/>
      <c r="E16" s="364"/>
      <c r="F16" s="364"/>
      <c r="G16" s="364"/>
      <c r="H16" s="364"/>
      <c r="I16" s="364"/>
      <c r="J16" s="364"/>
      <c r="K16" s="364"/>
      <c r="L16" s="364"/>
    </row>
  </sheetData>
  <mergeCells count="2">
    <mergeCell ref="A15:I15"/>
    <mergeCell ref="A14:I14"/>
  </mergeCells>
  <hyperlinks>
    <hyperlink ref="A5:F5" r:id="rId1" display="For all STR definitions, please click here or visit www.str.com/data-insights/resources/glossary" xr:uid="{00000000-0004-0000-1400-000000000000}"/>
    <hyperlink ref="A14:I14" r:id="rId2" display="For the latest in industry news, visit HotelNewsNow.com." xr:uid="{00000000-0004-0000-1400-000001000000}"/>
    <hyperlink ref="A15:I15" r:id="rId3" display="To learn more about the Hotel Data Conference, visit HotelDataConference.com." xr:uid="{00000000-0004-0000-1400-000002000000}"/>
    <hyperlink ref="A9:F9" r:id="rId4" display="For all STR FAQs, please click here or visit www.str.com/data-insights/resources/FAQ" xr:uid="{00000000-0004-0000-1400-000003000000}"/>
    <hyperlink ref="A12:E12" r:id="rId5" display="For additional support, please contact your regional office." xr:uid="{00000000-0004-0000-1400-000004000000}"/>
  </hyperlinks>
  <printOptions horizontalCentered="1" verticalCentered="1"/>
  <pageMargins left="0.25" right="0.25" top="0.25" bottom="0.25" header="0" footer="0"/>
  <pageSetup scale="93" orientation="landscape" r:id="rId6"/>
  <rowBreaks count="1" manualBreakCount="1">
    <brk id="43" max="16383" man="1"/>
  </rowBreaks>
  <colBreaks count="1" manualBreakCount="1">
    <brk id="13" max="1048575" man="1"/>
  </colBreaks>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AI82"/>
  <sheetViews>
    <sheetView showGridLines="0" tabSelected="1" zoomScale="80" workbookViewId="0"/>
  </sheetViews>
  <sheetFormatPr defaultRowHeight="12.75" x14ac:dyDescent="0.2"/>
  <cols>
    <col min="1" max="1" width="2.7109375" customWidth="1"/>
    <col min="2" max="2" width="17.7109375" customWidth="1"/>
    <col min="3" max="3" width="19" customWidth="1"/>
    <col min="4" max="4" width="2.7109375" customWidth="1"/>
    <col min="5" max="12" width="12.7109375" customWidth="1"/>
    <col min="13" max="13" width="2.7109375" customWidth="1"/>
    <col min="14" max="14" width="11.7109375" customWidth="1"/>
    <col min="15" max="15" width="1.7109375" customWidth="1"/>
    <col min="16" max="16" width="10.7109375" style="1" customWidth="1"/>
    <col min="17" max="17" width="1.7109375" style="1" customWidth="1"/>
    <col min="18" max="18" width="10.7109375" customWidth="1"/>
    <col min="19" max="19" width="1.7109375" customWidth="1"/>
    <col min="20" max="20" width="10.7109375" customWidth="1"/>
    <col min="21" max="21" width="2.7109375" customWidth="1"/>
    <col min="22" max="23" width="11.7109375" style="151" customWidth="1"/>
    <col min="24" max="24" width="5.7109375" style="151" customWidth="1"/>
    <col min="25" max="35" width="9.140625" style="151" customWidth="1"/>
  </cols>
  <sheetData>
    <row r="1" spans="2:35" ht="30.75" customHeight="1" x14ac:dyDescent="0.35">
      <c r="B1" s="17" t="s">
        <v>109</v>
      </c>
      <c r="E1" s="9"/>
      <c r="F1" s="9"/>
      <c r="G1" s="9"/>
      <c r="H1" s="9"/>
      <c r="I1" s="9"/>
      <c r="J1" s="9"/>
      <c r="K1" s="9"/>
      <c r="L1" s="9"/>
      <c r="M1" s="9"/>
      <c r="N1" s="9"/>
      <c r="O1" s="9"/>
      <c r="Q1" s="148"/>
      <c r="R1" s="1"/>
      <c r="S1" s="1"/>
      <c r="T1" s="1"/>
      <c r="U1" s="1"/>
    </row>
    <row r="2" spans="2:35" ht="18" customHeight="1" x14ac:dyDescent="0.2">
      <c r="B2" s="478" t="s">
        <v>131</v>
      </c>
      <c r="C2" s="478"/>
      <c r="D2" s="478"/>
      <c r="E2" s="478"/>
      <c r="F2" s="478"/>
      <c r="G2" s="478"/>
      <c r="H2" s="478"/>
      <c r="I2" s="478"/>
      <c r="J2" s="478"/>
      <c r="K2" s="478"/>
      <c r="L2" s="478"/>
      <c r="M2" s="478"/>
      <c r="N2" s="478"/>
      <c r="O2" s="478"/>
      <c r="P2" s="478"/>
      <c r="Q2" s="478"/>
      <c r="R2" s="478"/>
      <c r="S2" s="478"/>
      <c r="T2" s="478"/>
      <c r="U2" s="1"/>
    </row>
    <row r="3" spans="2:35" ht="18" customHeight="1" x14ac:dyDescent="0.2">
      <c r="B3" s="477" t="s">
        <v>132</v>
      </c>
      <c r="C3" s="477"/>
      <c r="D3" s="477"/>
      <c r="E3" s="477"/>
      <c r="F3" s="477"/>
      <c r="G3" s="477"/>
      <c r="H3" s="477"/>
      <c r="I3" s="477"/>
      <c r="J3" s="477"/>
      <c r="K3" s="477"/>
      <c r="L3" s="477"/>
      <c r="M3" s="477"/>
      <c r="N3" s="477"/>
      <c r="O3" s="477"/>
      <c r="P3" s="477"/>
      <c r="Q3" s="477"/>
      <c r="R3" s="477"/>
      <c r="S3" s="477"/>
      <c r="T3" s="477"/>
      <c r="U3" s="1"/>
    </row>
    <row r="4" spans="2:35" ht="18" customHeight="1" x14ac:dyDescent="0.2">
      <c r="B4" s="477" t="s">
        <v>133</v>
      </c>
      <c r="C4" s="477"/>
      <c r="D4" s="477"/>
      <c r="E4" s="477"/>
      <c r="F4" s="477"/>
      <c r="G4" s="477"/>
      <c r="H4" s="477"/>
      <c r="I4" s="477"/>
      <c r="J4" s="477"/>
      <c r="K4" s="477"/>
      <c r="L4" s="477"/>
      <c r="M4" s="477"/>
      <c r="N4" s="477"/>
      <c r="O4" s="477"/>
      <c r="P4" s="477"/>
      <c r="Q4" s="477"/>
      <c r="R4" s="477"/>
      <c r="S4" s="477"/>
      <c r="T4" s="477"/>
      <c r="U4" s="1"/>
    </row>
    <row r="5" spans="2:35" s="85" customFormat="1" ht="21" customHeight="1" x14ac:dyDescent="0.2">
      <c r="B5" s="474"/>
      <c r="C5" s="474"/>
      <c r="D5" s="110"/>
      <c r="E5" s="444" t="s">
        <v>22</v>
      </c>
      <c r="F5" s="444"/>
      <c r="G5" s="444"/>
      <c r="H5" s="444"/>
      <c r="I5" s="444"/>
      <c r="J5" s="444"/>
      <c r="K5" s="444"/>
      <c r="L5" s="487"/>
      <c r="M5" s="311"/>
      <c r="N5" s="483" t="s">
        <v>28</v>
      </c>
      <c r="O5" s="483"/>
      <c r="P5" s="483"/>
      <c r="Q5" s="483"/>
      <c r="R5" s="483"/>
      <c r="S5" s="483"/>
      <c r="T5" s="484"/>
      <c r="V5" s="151"/>
      <c r="W5" s="151"/>
      <c r="X5" s="151"/>
      <c r="Y5" s="151"/>
      <c r="Z5" s="151"/>
      <c r="AA5" s="151"/>
      <c r="AB5" s="151"/>
      <c r="AC5" s="151"/>
      <c r="AD5" s="151"/>
      <c r="AE5" s="151"/>
      <c r="AF5" s="151"/>
      <c r="AG5" s="151"/>
      <c r="AH5" s="151"/>
      <c r="AI5" s="151"/>
    </row>
    <row r="6" spans="2:35" s="85" customFormat="1" ht="15.75" customHeight="1" x14ac:dyDescent="0.25">
      <c r="B6" s="488"/>
      <c r="C6" s="488"/>
      <c r="D6" s="110"/>
      <c r="E6" s="435" t="s">
        <v>42</v>
      </c>
      <c r="F6" s="433" t="s">
        <v>24</v>
      </c>
      <c r="G6" s="446" t="s">
        <v>37</v>
      </c>
      <c r="H6" s="489" t="s">
        <v>24</v>
      </c>
      <c r="I6" s="446" t="s">
        <v>44</v>
      </c>
      <c r="J6" s="433" t="s">
        <v>24</v>
      </c>
      <c r="K6" s="446" t="s">
        <v>45</v>
      </c>
      <c r="L6" s="433" t="s">
        <v>24</v>
      </c>
      <c r="M6" s="312"/>
      <c r="N6" s="433" t="s">
        <v>63</v>
      </c>
      <c r="O6" s="461" t="s">
        <v>64</v>
      </c>
      <c r="P6" s="459"/>
      <c r="Q6" s="461" t="s">
        <v>65</v>
      </c>
      <c r="R6" s="459"/>
      <c r="S6" s="461" t="s">
        <v>66</v>
      </c>
      <c r="T6" s="459"/>
      <c r="V6" s="151"/>
      <c r="W6" s="151"/>
      <c r="X6" s="151"/>
      <c r="Y6" s="151"/>
      <c r="Z6" s="151"/>
      <c r="AA6" s="151"/>
      <c r="AB6" s="151"/>
      <c r="AC6" s="151"/>
      <c r="AD6" s="151"/>
      <c r="AE6" s="151"/>
      <c r="AF6" s="151"/>
      <c r="AG6" s="151"/>
      <c r="AH6" s="151"/>
      <c r="AI6" s="151"/>
    </row>
    <row r="7" spans="2:35" s="85" customFormat="1" ht="24" customHeight="1" x14ac:dyDescent="0.2">
      <c r="B7" s="437"/>
      <c r="C7" s="437"/>
      <c r="D7" s="110"/>
      <c r="E7" s="436"/>
      <c r="F7" s="434"/>
      <c r="G7" s="447"/>
      <c r="H7" s="490"/>
      <c r="I7" s="447"/>
      <c r="J7" s="434"/>
      <c r="K7" s="447"/>
      <c r="L7" s="434"/>
      <c r="M7" s="313"/>
      <c r="N7" s="434"/>
      <c r="O7" s="462"/>
      <c r="P7" s="460"/>
      <c r="Q7" s="462"/>
      <c r="R7" s="460"/>
      <c r="S7" s="462"/>
      <c r="T7" s="460"/>
      <c r="V7" s="151"/>
      <c r="W7" s="151"/>
      <c r="X7" s="151"/>
      <c r="Y7" s="151"/>
      <c r="Z7" s="151"/>
      <c r="AA7" s="151"/>
      <c r="AB7" s="151"/>
      <c r="AC7" s="151"/>
      <c r="AD7" s="151"/>
      <c r="AE7" s="151"/>
      <c r="AF7" s="151"/>
      <c r="AG7" s="151"/>
      <c r="AH7" s="151"/>
      <c r="AI7" s="151"/>
    </row>
    <row r="8" spans="2:35" ht="20.100000000000001" customHeight="1" x14ac:dyDescent="0.2">
      <c r="B8" s="485" t="s">
        <v>136</v>
      </c>
      <c r="C8" s="486"/>
      <c r="D8" s="234"/>
      <c r="E8" s="152">
        <v>86.905615292712071</v>
      </c>
      <c r="F8" s="153">
        <v>0.74792243766085065</v>
      </c>
      <c r="G8" s="152">
        <v>79.02057613168725</v>
      </c>
      <c r="H8" s="153">
        <v>27.232971110468174</v>
      </c>
      <c r="I8" s="152">
        <v>79.02057613168725</v>
      </c>
      <c r="J8" s="153">
        <v>27.232971110468174</v>
      </c>
      <c r="K8" s="152">
        <v>79.161846778285138</v>
      </c>
      <c r="L8" s="153">
        <v>59.316245095680877</v>
      </c>
      <c r="M8" s="314"/>
      <c r="N8" s="105">
        <v>0</v>
      </c>
      <c r="O8" s="105"/>
      <c r="P8" s="105">
        <v>0</v>
      </c>
      <c r="Q8" s="105"/>
      <c r="R8" s="105">
        <v>0</v>
      </c>
      <c r="S8" s="105"/>
      <c r="T8" s="157">
        <v>141.72185430463577</v>
      </c>
    </row>
    <row r="9" spans="2:35" ht="20.100000000000001" customHeight="1" x14ac:dyDescent="0.2">
      <c r="B9" s="481" t="s">
        <v>137</v>
      </c>
      <c r="C9" s="482"/>
      <c r="D9" s="234"/>
      <c r="E9" s="154">
        <v>76.486088846922414</v>
      </c>
      <c r="F9" s="155">
        <v>-0.4144741722081226</v>
      </c>
      <c r="G9" s="154">
        <v>68.419450450406984</v>
      </c>
      <c r="H9" s="155">
        <v>9.0724330264270918</v>
      </c>
      <c r="I9" s="154">
        <v>68.419450450406984</v>
      </c>
      <c r="J9" s="155">
        <v>9.0724330264270918</v>
      </c>
      <c r="K9" s="154">
        <v>69.412354067326106</v>
      </c>
      <c r="L9" s="155">
        <v>6.4781462619282175</v>
      </c>
      <c r="M9" s="314"/>
      <c r="N9" s="84">
        <v>4.2426457939102011</v>
      </c>
      <c r="O9" s="84"/>
      <c r="P9" s="84">
        <v>4.4233255058964875</v>
      </c>
      <c r="Q9" s="84"/>
      <c r="R9" s="84">
        <v>4.4233255058964875</v>
      </c>
      <c r="S9" s="84"/>
      <c r="T9" s="155">
        <v>4.1949903232102281</v>
      </c>
    </row>
    <row r="10" spans="2:35" ht="20.100000000000001" customHeight="1" x14ac:dyDescent="0.2">
      <c r="B10" s="479" t="s">
        <v>138</v>
      </c>
      <c r="C10" s="480"/>
      <c r="D10" s="234"/>
      <c r="E10" s="156">
        <v>78.755309378946166</v>
      </c>
      <c r="F10" s="157">
        <v>-3.5497610975531417</v>
      </c>
      <c r="G10" s="156">
        <v>70.253246746809751</v>
      </c>
      <c r="H10" s="157">
        <v>5.2704215389096101</v>
      </c>
      <c r="I10" s="156">
        <v>70.253246746809751</v>
      </c>
      <c r="J10" s="157">
        <v>5.2704215389096101</v>
      </c>
      <c r="K10" s="156">
        <v>70.921722021096372</v>
      </c>
      <c r="L10" s="157">
        <v>3.916519660043202</v>
      </c>
      <c r="M10" s="314"/>
      <c r="N10" s="105">
        <v>7.7763927509828363</v>
      </c>
      <c r="O10" s="105"/>
      <c r="P10" s="105">
        <v>9.0246585883563384</v>
      </c>
      <c r="Q10" s="105"/>
      <c r="R10" s="105">
        <v>9.0246585883563384</v>
      </c>
      <c r="S10" s="105"/>
      <c r="T10" s="157">
        <v>9.0760283527764045</v>
      </c>
    </row>
    <row r="11" spans="2:35" ht="20.100000000000001" customHeight="1" x14ac:dyDescent="0.2">
      <c r="B11" s="481" t="s">
        <v>139</v>
      </c>
      <c r="C11" s="482"/>
      <c r="D11" s="234"/>
      <c r="E11" s="154">
        <v>74.54305296338579</v>
      </c>
      <c r="F11" s="155">
        <v>-1.724731192494465</v>
      </c>
      <c r="G11" s="154">
        <v>65.50616687468964</v>
      </c>
      <c r="H11" s="155">
        <v>4.7520379940027313</v>
      </c>
      <c r="I11" s="154">
        <v>65.50616687468964</v>
      </c>
      <c r="J11" s="155">
        <v>4.7520379940027313</v>
      </c>
      <c r="K11" s="154">
        <v>67.173172710944215</v>
      </c>
      <c r="L11" s="155">
        <v>1.395124162291302</v>
      </c>
      <c r="M11" s="314"/>
      <c r="N11" s="84">
        <v>8.0386271695158555</v>
      </c>
      <c r="O11" s="84"/>
      <c r="P11" s="84">
        <v>9.2253183557932914</v>
      </c>
      <c r="Q11" s="84"/>
      <c r="R11" s="84">
        <v>9.2253183557932914</v>
      </c>
      <c r="S11" s="84"/>
      <c r="T11" s="155">
        <v>7.1117883665616839</v>
      </c>
    </row>
    <row r="12" spans="2:35" ht="20.100000000000001" customHeight="1" x14ac:dyDescent="0.2">
      <c r="B12" s="479" t="s">
        <v>140</v>
      </c>
      <c r="C12" s="480"/>
      <c r="D12" s="234"/>
      <c r="E12" s="156">
        <v>76.345942677085162</v>
      </c>
      <c r="F12" s="157">
        <v>0.47915830093477368</v>
      </c>
      <c r="G12" s="156">
        <v>66.699555994079915</v>
      </c>
      <c r="H12" s="157">
        <v>13.089874938643623</v>
      </c>
      <c r="I12" s="156">
        <v>66.699555994079915</v>
      </c>
      <c r="J12" s="157">
        <v>13.089874938643623</v>
      </c>
      <c r="K12" s="156">
        <v>66.98750966864722</v>
      </c>
      <c r="L12" s="157">
        <v>9.6618623252585643</v>
      </c>
      <c r="M12" s="314"/>
      <c r="N12" s="105">
        <v>7.2770574225985714</v>
      </c>
      <c r="O12" s="105"/>
      <c r="P12" s="105">
        <v>9.6937318297020294</v>
      </c>
      <c r="Q12" s="105"/>
      <c r="R12" s="105">
        <v>9.6937318297020294</v>
      </c>
      <c r="S12" s="105"/>
      <c r="T12" s="157">
        <v>12.677955449874661</v>
      </c>
    </row>
    <row r="13" spans="2:35" ht="20.100000000000001" customHeight="1" x14ac:dyDescent="0.2">
      <c r="B13" s="472" t="s">
        <v>72</v>
      </c>
      <c r="C13" s="473"/>
      <c r="D13" s="234"/>
      <c r="E13" s="158">
        <v>73.833434773787786</v>
      </c>
      <c r="F13" s="159">
        <v>-7.8204154002312825</v>
      </c>
      <c r="G13" s="158">
        <v>64.716981132075475</v>
      </c>
      <c r="H13" s="159">
        <v>1.77761903457787</v>
      </c>
      <c r="I13" s="158">
        <v>64.716981132075475</v>
      </c>
      <c r="J13" s="159">
        <v>1.77761903457787</v>
      </c>
      <c r="K13" s="158">
        <v>68.635306280692689</v>
      </c>
      <c r="L13" s="159">
        <v>-0.88397583836413807</v>
      </c>
      <c r="M13" s="314"/>
      <c r="N13" s="161">
        <v>0</v>
      </c>
      <c r="O13" s="161"/>
      <c r="P13" s="161">
        <v>0</v>
      </c>
      <c r="Q13" s="161"/>
      <c r="R13" s="161">
        <v>0</v>
      </c>
      <c r="S13" s="161"/>
      <c r="T13" s="159">
        <v>0</v>
      </c>
    </row>
    <row r="14" spans="2:35" ht="9.9499999999999993" customHeight="1" x14ac:dyDescent="0.2">
      <c r="E14" s="310"/>
      <c r="F14" s="310"/>
      <c r="G14" s="310"/>
      <c r="H14" s="310"/>
      <c r="I14" s="310"/>
      <c r="J14" s="310"/>
      <c r="K14" s="310"/>
      <c r="L14" s="310"/>
      <c r="M14" s="105"/>
      <c r="N14" s="105"/>
      <c r="O14" s="105"/>
      <c r="P14" s="105"/>
      <c r="Q14" s="105"/>
      <c r="R14" s="105"/>
      <c r="S14" s="105"/>
      <c r="T14" s="105"/>
    </row>
    <row r="15" spans="2:35" ht="21" customHeight="1" x14ac:dyDescent="0.2">
      <c r="E15" s="444" t="s">
        <v>78</v>
      </c>
      <c r="F15" s="444"/>
      <c r="G15" s="444"/>
      <c r="H15" s="444"/>
      <c r="I15" s="444"/>
      <c r="J15" s="444"/>
      <c r="K15" s="444"/>
      <c r="L15" s="445"/>
      <c r="M15" s="311"/>
      <c r="N15" s="444" t="s">
        <v>29</v>
      </c>
      <c r="O15" s="444"/>
      <c r="P15" s="444"/>
      <c r="Q15" s="444"/>
      <c r="R15" s="444"/>
      <c r="S15" s="444"/>
      <c r="T15" s="445"/>
    </row>
    <row r="16" spans="2:35" ht="22.5" customHeight="1" x14ac:dyDescent="0.2">
      <c r="E16" s="435" t="s">
        <v>42</v>
      </c>
      <c r="F16" s="433" t="s">
        <v>24</v>
      </c>
      <c r="G16" s="435" t="s">
        <v>37</v>
      </c>
      <c r="H16" s="433" t="s">
        <v>24</v>
      </c>
      <c r="I16" s="435" t="s">
        <v>44</v>
      </c>
      <c r="J16" s="433" t="s">
        <v>24</v>
      </c>
      <c r="K16" s="435" t="s">
        <v>45</v>
      </c>
      <c r="L16" s="433" t="s">
        <v>24</v>
      </c>
      <c r="M16" s="312"/>
      <c r="N16" s="459" t="s">
        <v>63</v>
      </c>
      <c r="O16" s="461" t="s">
        <v>64</v>
      </c>
      <c r="P16" s="459"/>
      <c r="Q16" s="461" t="s">
        <v>65</v>
      </c>
      <c r="R16" s="459"/>
      <c r="S16" s="461" t="s">
        <v>66</v>
      </c>
      <c r="T16" s="459"/>
    </row>
    <row r="17" spans="2:35" ht="18.75" customHeight="1" x14ac:dyDescent="0.2">
      <c r="E17" s="436"/>
      <c r="F17" s="434"/>
      <c r="G17" s="436"/>
      <c r="H17" s="434"/>
      <c r="I17" s="436"/>
      <c r="J17" s="434"/>
      <c r="K17" s="436"/>
      <c r="L17" s="434"/>
      <c r="M17" s="313"/>
      <c r="N17" s="460"/>
      <c r="O17" s="462"/>
      <c r="P17" s="460"/>
      <c r="Q17" s="462"/>
      <c r="R17" s="460"/>
      <c r="S17" s="462"/>
      <c r="T17" s="460"/>
    </row>
    <row r="18" spans="2:35" ht="20.100000000000001" customHeight="1" x14ac:dyDescent="0.2">
      <c r="B18" s="475" t="s">
        <v>136</v>
      </c>
      <c r="C18" s="476"/>
      <c r="D18" s="234"/>
      <c r="E18" s="163">
        <v>227.75391806433873</v>
      </c>
      <c r="F18" s="153">
        <v>12.511394831473746</v>
      </c>
      <c r="G18" s="163">
        <v>210.89865638995937</v>
      </c>
      <c r="H18" s="153">
        <v>18.3348237790049</v>
      </c>
      <c r="I18" s="163">
        <v>210.89865638995937</v>
      </c>
      <c r="J18" s="153">
        <v>18.3348237790049</v>
      </c>
      <c r="K18" s="163">
        <v>204.07096162227293</v>
      </c>
      <c r="L18" s="153">
        <v>20.230334078354012</v>
      </c>
      <c r="M18" s="314"/>
      <c r="N18" s="152">
        <v>0.74792243767313016</v>
      </c>
      <c r="O18" s="160"/>
      <c r="P18" s="160">
        <v>27.232971110522129</v>
      </c>
      <c r="Q18" s="160"/>
      <c r="R18" s="160">
        <v>27.232971110522129</v>
      </c>
      <c r="S18" s="160"/>
      <c r="T18" s="153">
        <v>285.10218185408235</v>
      </c>
    </row>
    <row r="19" spans="2:35" ht="20.100000000000001" customHeight="1" x14ac:dyDescent="0.2">
      <c r="B19" s="440" t="s">
        <v>137</v>
      </c>
      <c r="C19" s="441"/>
      <c r="D19" s="234"/>
      <c r="E19" s="164">
        <v>209.0230480858657</v>
      </c>
      <c r="F19" s="155">
        <v>9.2195473259607645</v>
      </c>
      <c r="G19" s="164">
        <v>179.07251687184649</v>
      </c>
      <c r="H19" s="155">
        <v>12.119438847282606</v>
      </c>
      <c r="I19" s="164">
        <v>179.07251687184649</v>
      </c>
      <c r="J19" s="155">
        <v>12.119438847282606</v>
      </c>
      <c r="K19" s="164">
        <v>173.463503908017</v>
      </c>
      <c r="L19" s="155">
        <v>21.429308383742288</v>
      </c>
      <c r="M19" s="314"/>
      <c r="N19" s="154">
        <v>3.8105869506905061</v>
      </c>
      <c r="O19" s="84"/>
      <c r="P19" s="84">
        <v>13.897061776320193</v>
      </c>
      <c r="Q19" s="84"/>
      <c r="R19" s="84">
        <v>13.897061776320193</v>
      </c>
      <c r="S19" s="84"/>
      <c r="T19" s="155">
        <v>10.944894193997285</v>
      </c>
    </row>
    <row r="20" spans="2:35" ht="20.100000000000001" customHeight="1" x14ac:dyDescent="0.2">
      <c r="B20" s="470" t="s">
        <v>138</v>
      </c>
      <c r="C20" s="471"/>
      <c r="D20" s="234"/>
      <c r="E20" s="165">
        <v>192.87361842464881</v>
      </c>
      <c r="F20" s="157">
        <v>14.901730491084839</v>
      </c>
      <c r="G20" s="165">
        <v>166.50318047128545</v>
      </c>
      <c r="H20" s="157">
        <v>15.206760726732185</v>
      </c>
      <c r="I20" s="165">
        <v>166.50318047128545</v>
      </c>
      <c r="J20" s="157">
        <v>15.206760726732185</v>
      </c>
      <c r="K20" s="165">
        <v>159.64645788523799</v>
      </c>
      <c r="L20" s="157">
        <v>23.307845971363403</v>
      </c>
      <c r="M20" s="314"/>
      <c r="N20" s="156">
        <v>3.9505882887728894</v>
      </c>
      <c r="O20" s="105"/>
      <c r="P20" s="105">
        <v>14.770717677314039</v>
      </c>
      <c r="Q20" s="105"/>
      <c r="R20" s="105">
        <v>14.770717677314039</v>
      </c>
      <c r="S20" s="105"/>
      <c r="T20" s="157">
        <v>13.348012447652183</v>
      </c>
    </row>
    <row r="21" spans="2:35" ht="20.100000000000001" customHeight="1" x14ac:dyDescent="0.2">
      <c r="B21" s="440" t="s">
        <v>139</v>
      </c>
      <c r="C21" s="441"/>
      <c r="D21" s="234"/>
      <c r="E21" s="164">
        <v>184.64764732324869</v>
      </c>
      <c r="F21" s="155">
        <v>3.9791846910230548</v>
      </c>
      <c r="G21" s="164">
        <v>161.55251765544682</v>
      </c>
      <c r="H21" s="155">
        <v>7.8543935324064469</v>
      </c>
      <c r="I21" s="164">
        <v>161.55251765544682</v>
      </c>
      <c r="J21" s="155">
        <v>7.8543935324064469</v>
      </c>
      <c r="K21" s="164">
        <v>164.45857416456099</v>
      </c>
      <c r="L21" s="155">
        <v>17.230153549469982</v>
      </c>
      <c r="M21" s="314"/>
      <c r="N21" s="154">
        <v>6.1752512667395543</v>
      </c>
      <c r="O21" s="84"/>
      <c r="P21" s="84">
        <v>14.415746983094074</v>
      </c>
      <c r="Q21" s="84"/>
      <c r="R21" s="84">
        <v>14.415746983094074</v>
      </c>
      <c r="S21" s="84"/>
      <c r="T21" s="155">
        <v>8.6061308066446358</v>
      </c>
    </row>
    <row r="22" spans="2:35" ht="20.100000000000001" customHeight="1" x14ac:dyDescent="0.2">
      <c r="B22" s="470" t="s">
        <v>140</v>
      </c>
      <c r="C22" s="471"/>
      <c r="D22" s="234"/>
      <c r="E22" s="165">
        <v>223.03184049527343</v>
      </c>
      <c r="F22" s="157">
        <v>7.2992253551975148</v>
      </c>
      <c r="G22" s="165">
        <v>196.57323307034846</v>
      </c>
      <c r="H22" s="157">
        <v>10.096036222133334</v>
      </c>
      <c r="I22" s="165">
        <v>196.57323307034846</v>
      </c>
      <c r="J22" s="157">
        <v>10.096036222133334</v>
      </c>
      <c r="K22" s="165">
        <v>198.70500033656609</v>
      </c>
      <c r="L22" s="157">
        <v>15.88558013772791</v>
      </c>
      <c r="M22" s="314"/>
      <c r="N22" s="156">
        <v>7.7910843481777734</v>
      </c>
      <c r="O22" s="105"/>
      <c r="P22" s="105">
        <v>24.052504141710209</v>
      </c>
      <c r="Q22" s="105"/>
      <c r="R22" s="105">
        <v>24.052504141710209</v>
      </c>
      <c r="S22" s="105"/>
      <c r="T22" s="157">
        <v>23.564744376382791</v>
      </c>
    </row>
    <row r="23" spans="2:35" ht="20.100000000000001" customHeight="1" x14ac:dyDescent="0.2">
      <c r="B23" s="468" t="s">
        <v>72</v>
      </c>
      <c r="C23" s="469"/>
      <c r="D23" s="234"/>
      <c r="E23" s="166">
        <v>179.83589888026378</v>
      </c>
      <c r="F23" s="159">
        <v>7.7973465577404184</v>
      </c>
      <c r="G23" s="166">
        <v>158.9584683079581</v>
      </c>
      <c r="H23" s="159">
        <v>8.5282445514951792</v>
      </c>
      <c r="I23" s="166">
        <v>158.9584683079581</v>
      </c>
      <c r="J23" s="159">
        <v>8.5282445514951792</v>
      </c>
      <c r="K23" s="166">
        <v>157.19540061507564</v>
      </c>
      <c r="L23" s="159">
        <v>14.586103552384547</v>
      </c>
      <c r="M23" s="314"/>
      <c r="N23" s="158">
        <v>-7.8204154002026343</v>
      </c>
      <c r="O23" s="161"/>
      <c r="P23" s="161">
        <v>1.7776190345358134</v>
      </c>
      <c r="Q23" s="161"/>
      <c r="R23" s="161">
        <v>1.7776190345358134</v>
      </c>
      <c r="S23" s="161"/>
      <c r="T23" s="159">
        <v>-0.88397583840847027</v>
      </c>
    </row>
    <row r="24" spans="2:35" ht="9.9499999999999993" customHeight="1" x14ac:dyDescent="0.2">
      <c r="E24" s="310"/>
      <c r="F24" s="310"/>
      <c r="G24" s="310"/>
      <c r="H24" s="310"/>
      <c r="I24" s="310"/>
      <c r="J24" s="310"/>
      <c r="K24" s="310"/>
      <c r="L24" s="310"/>
      <c r="M24" s="105"/>
      <c r="N24" s="105"/>
      <c r="O24" s="105"/>
      <c r="P24" s="105"/>
      <c r="Q24" s="105"/>
      <c r="R24" s="105"/>
      <c r="S24" s="105"/>
      <c r="T24" s="105"/>
    </row>
    <row r="25" spans="2:35" s="85" customFormat="1" ht="21" customHeight="1" x14ac:dyDescent="0.2">
      <c r="B25" s="474"/>
      <c r="C25" s="474"/>
      <c r="D25" s="110"/>
      <c r="E25" s="444" t="s">
        <v>10</v>
      </c>
      <c r="F25" s="444"/>
      <c r="G25" s="444"/>
      <c r="H25" s="444"/>
      <c r="I25" s="444"/>
      <c r="J25" s="444"/>
      <c r="K25" s="444"/>
      <c r="L25" s="445"/>
      <c r="M25" s="311"/>
      <c r="N25" s="444" t="s">
        <v>38</v>
      </c>
      <c r="O25" s="444"/>
      <c r="P25" s="444"/>
      <c r="Q25" s="444"/>
      <c r="R25" s="444"/>
      <c r="S25" s="444"/>
      <c r="T25" s="445"/>
      <c r="V25" s="151"/>
      <c r="W25" s="151"/>
      <c r="X25" s="151"/>
      <c r="Y25" s="151"/>
      <c r="Z25" s="151"/>
      <c r="AA25" s="151"/>
      <c r="AB25" s="151"/>
      <c r="AC25" s="151"/>
      <c r="AD25" s="151"/>
      <c r="AE25" s="151"/>
      <c r="AF25" s="151"/>
      <c r="AG25" s="151"/>
      <c r="AH25" s="151"/>
      <c r="AI25" s="151"/>
    </row>
    <row r="26" spans="2:35" s="85" customFormat="1" ht="19.5" customHeight="1" x14ac:dyDescent="0.2">
      <c r="B26" s="110"/>
      <c r="C26" s="110"/>
      <c r="D26" s="110"/>
      <c r="E26" s="435" t="s">
        <v>42</v>
      </c>
      <c r="F26" s="433" t="s">
        <v>24</v>
      </c>
      <c r="G26" s="435" t="s">
        <v>37</v>
      </c>
      <c r="H26" s="433" t="s">
        <v>24</v>
      </c>
      <c r="I26" s="435" t="s">
        <v>44</v>
      </c>
      <c r="J26" s="433" t="s">
        <v>24</v>
      </c>
      <c r="K26" s="435" t="s">
        <v>45</v>
      </c>
      <c r="L26" s="433" t="s">
        <v>24</v>
      </c>
      <c r="M26" s="312"/>
      <c r="N26" s="459" t="s">
        <v>63</v>
      </c>
      <c r="O26" s="461" t="s">
        <v>64</v>
      </c>
      <c r="P26" s="459"/>
      <c r="Q26" s="461" t="s">
        <v>65</v>
      </c>
      <c r="R26" s="459"/>
      <c r="S26" s="461" t="s">
        <v>66</v>
      </c>
      <c r="T26" s="459"/>
      <c r="V26" s="151"/>
      <c r="W26" s="151"/>
      <c r="X26" s="151"/>
      <c r="Y26" s="151"/>
      <c r="Z26" s="151"/>
      <c r="AA26" s="151"/>
      <c r="AB26" s="151"/>
      <c r="AC26" s="151"/>
      <c r="AD26" s="151"/>
      <c r="AE26" s="151"/>
      <c r="AF26" s="151"/>
      <c r="AG26" s="151"/>
      <c r="AH26" s="151"/>
      <c r="AI26" s="151"/>
    </row>
    <row r="27" spans="2:35" s="85" customFormat="1" ht="25.5" customHeight="1" x14ac:dyDescent="0.2">
      <c r="B27" s="110"/>
      <c r="C27" s="110"/>
      <c r="D27" s="110"/>
      <c r="E27" s="436"/>
      <c r="F27" s="434"/>
      <c r="G27" s="436"/>
      <c r="H27" s="434"/>
      <c r="I27" s="436"/>
      <c r="J27" s="434"/>
      <c r="K27" s="436"/>
      <c r="L27" s="434"/>
      <c r="M27" s="313"/>
      <c r="N27" s="460"/>
      <c r="O27" s="462"/>
      <c r="P27" s="460"/>
      <c r="Q27" s="462"/>
      <c r="R27" s="460"/>
      <c r="S27" s="462"/>
      <c r="T27" s="460"/>
      <c r="V27" s="151"/>
      <c r="W27" s="151"/>
      <c r="X27" s="151"/>
      <c r="Y27" s="151"/>
      <c r="Z27" s="151"/>
      <c r="AA27" s="151"/>
      <c r="AB27" s="151"/>
      <c r="AC27" s="151"/>
      <c r="AD27" s="151"/>
      <c r="AE27" s="151"/>
      <c r="AF27" s="151"/>
      <c r="AG27" s="151"/>
      <c r="AH27" s="151"/>
      <c r="AI27" s="151"/>
    </row>
    <row r="28" spans="2:35" ht="20.100000000000001" customHeight="1" x14ac:dyDescent="0.2">
      <c r="B28" s="475" t="s">
        <v>136</v>
      </c>
      <c r="C28" s="476"/>
      <c r="D28" s="234"/>
      <c r="E28" s="163">
        <v>197.93094384707288</v>
      </c>
      <c r="F28" s="153">
        <v>13.35289279835874</v>
      </c>
      <c r="G28" s="163">
        <v>166.65333333333334</v>
      </c>
      <c r="H28" s="153">
        <v>50.560912152392483</v>
      </c>
      <c r="I28" s="163">
        <v>166.65333333333334</v>
      </c>
      <c r="J28" s="153">
        <v>50.560912152392483</v>
      </c>
      <c r="K28" s="163">
        <v>161.54634195839677</v>
      </c>
      <c r="L28" s="153">
        <v>91.546453719735936</v>
      </c>
      <c r="M28" s="314"/>
      <c r="N28" s="152">
        <v>13.352892798349123</v>
      </c>
      <c r="O28" s="160"/>
      <c r="P28" s="160">
        <v>50.560912152390245</v>
      </c>
      <c r="Q28" s="160"/>
      <c r="R28" s="160">
        <v>50.560912152390245</v>
      </c>
      <c r="S28" s="160"/>
      <c r="T28" s="153">
        <v>363.00963978620649</v>
      </c>
    </row>
    <row r="29" spans="2:35" ht="20.100000000000001" customHeight="1" x14ac:dyDescent="0.2">
      <c r="B29" s="440" t="s">
        <v>137</v>
      </c>
      <c r="C29" s="441"/>
      <c r="D29" s="234"/>
      <c r="E29" s="164">
        <v>159.8735542695006</v>
      </c>
      <c r="F29" s="155">
        <v>8.7668605113175975</v>
      </c>
      <c r="G29" s="164">
        <v>122.5204319514297</v>
      </c>
      <c r="H29" s="155">
        <v>22.29139984623184</v>
      </c>
      <c r="I29" s="164">
        <v>122.5204319514297</v>
      </c>
      <c r="J29" s="155">
        <v>22.29139984623184</v>
      </c>
      <c r="K29" s="164">
        <v>120.40510151022281</v>
      </c>
      <c r="L29" s="155">
        <v>29.29567658575716</v>
      </c>
      <c r="M29" s="314"/>
      <c r="N29" s="154">
        <v>13.381453143989084</v>
      </c>
      <c r="O29" s="84"/>
      <c r="P29" s="84">
        <v>27.700746527140254</v>
      </c>
      <c r="Q29" s="84"/>
      <c r="R29" s="84">
        <v>27.700746527140254</v>
      </c>
      <c r="S29" s="84"/>
      <c r="T29" s="155">
        <v>34.719617706798928</v>
      </c>
    </row>
    <row r="30" spans="2:35" ht="20.100000000000001" customHeight="1" x14ac:dyDescent="0.2">
      <c r="B30" s="470" t="s">
        <v>138</v>
      </c>
      <c r="C30" s="471"/>
      <c r="D30" s="234"/>
      <c r="E30" s="165">
        <v>151.89821490070025</v>
      </c>
      <c r="F30" s="157">
        <v>10.822993561694696</v>
      </c>
      <c r="G30" s="165">
        <v>116.97389021777812</v>
      </c>
      <c r="H30" s="157">
        <v>21.278642658424829</v>
      </c>
      <c r="I30" s="165">
        <v>116.97389021777812</v>
      </c>
      <c r="J30" s="157">
        <v>21.278642658424829</v>
      </c>
      <c r="K30" s="165">
        <v>113.22401707789517</v>
      </c>
      <c r="L30" s="157">
        <v>28.1372220012457</v>
      </c>
      <c r="M30" s="314"/>
      <c r="N30" s="156">
        <v>19.441024799452038</v>
      </c>
      <c r="O30" s="105"/>
      <c r="P30" s="105">
        <v>32.223626098874497</v>
      </c>
      <c r="Q30" s="105"/>
      <c r="R30" s="105">
        <v>32.223626098874497</v>
      </c>
      <c r="S30" s="105"/>
      <c r="T30" s="157">
        <v>39.766992600565672</v>
      </c>
    </row>
    <row r="31" spans="2:35" ht="20.100000000000001" customHeight="1" x14ac:dyDescent="0.2">
      <c r="B31" s="440" t="s">
        <v>139</v>
      </c>
      <c r="C31" s="441"/>
      <c r="D31" s="234"/>
      <c r="E31" s="164">
        <v>137.64199353981508</v>
      </c>
      <c r="F31" s="155">
        <v>2.1858232588741959</v>
      </c>
      <c r="G31" s="164">
        <v>105.82686180563944</v>
      </c>
      <c r="H31" s="155">
        <v>12.979675291177395</v>
      </c>
      <c r="I31" s="164">
        <v>105.82686180563944</v>
      </c>
      <c r="J31" s="155">
        <v>12.979675291177395</v>
      </c>
      <c r="K31" s="164">
        <v>110.47204206151683</v>
      </c>
      <c r="L31" s="155">
        <v>18.865659747052536</v>
      </c>
      <c r="M31" s="314"/>
      <c r="N31" s="154">
        <v>10.400160610780999</v>
      </c>
      <c r="O31" s="84"/>
      <c r="P31" s="84">
        <v>23.402410014148153</v>
      </c>
      <c r="Q31" s="84"/>
      <c r="R31" s="84">
        <v>23.402410014148153</v>
      </c>
      <c r="S31" s="84"/>
      <c r="T31" s="155">
        <v>27.31913390872592</v>
      </c>
    </row>
    <row r="32" spans="2:35" ht="20.100000000000001" customHeight="1" x14ac:dyDescent="0.2">
      <c r="B32" s="470" t="s">
        <v>140</v>
      </c>
      <c r="C32" s="471"/>
      <c r="D32" s="234"/>
      <c r="E32" s="165">
        <v>170.27576109616945</v>
      </c>
      <c r="F32" s="157">
        <v>7.8133585002949664</v>
      </c>
      <c r="G32" s="165">
        <v>131.11347366113029</v>
      </c>
      <c r="H32" s="157">
        <v>24.507469675956166</v>
      </c>
      <c r="I32" s="165">
        <v>131.11347366113029</v>
      </c>
      <c r="J32" s="157">
        <v>24.507469675956166</v>
      </c>
      <c r="K32" s="165">
        <v>133.1075313125427</v>
      </c>
      <c r="L32" s="157">
        <v>27.08228534544202</v>
      </c>
      <c r="M32" s="314"/>
      <c r="N32" s="156">
        <v>15.658998507567315</v>
      </c>
      <c r="O32" s="105"/>
      <c r="P32" s="105">
        <v>36.576889894325348</v>
      </c>
      <c r="Q32" s="105"/>
      <c r="R32" s="105">
        <v>36.576889894325348</v>
      </c>
      <c r="S32" s="105"/>
      <c r="T32" s="157">
        <v>43.193720866276308</v>
      </c>
    </row>
    <row r="33" spans="2:21" ht="20.100000000000001" customHeight="1" x14ac:dyDescent="0.2">
      <c r="B33" s="468" t="s">
        <v>72</v>
      </c>
      <c r="C33" s="469"/>
      <c r="D33" s="234"/>
      <c r="E33" s="166">
        <v>132.77902109961454</v>
      </c>
      <c r="F33" s="159">
        <v>-0.63285373343086182</v>
      </c>
      <c r="G33" s="166">
        <v>102.87312194269741</v>
      </c>
      <c r="H33" s="159">
        <v>10.457463284563294</v>
      </c>
      <c r="I33" s="166">
        <v>102.87312194269741</v>
      </c>
      <c r="J33" s="159">
        <v>10.457463284563294</v>
      </c>
      <c r="K33" s="166">
        <v>107.89154467131902</v>
      </c>
      <c r="L33" s="159">
        <v>13.573190082768654</v>
      </c>
      <c r="M33" s="314"/>
      <c r="N33" s="158">
        <v>-0.63285373344629559</v>
      </c>
      <c r="O33" s="161"/>
      <c r="P33" s="161">
        <v>10.457463284525833</v>
      </c>
      <c r="Q33" s="161"/>
      <c r="R33" s="161">
        <v>10.457463284525833</v>
      </c>
      <c r="S33" s="161"/>
      <c r="T33" s="159">
        <v>13.573190082828395</v>
      </c>
    </row>
    <row r="34" spans="2:21" ht="9.9499999999999993" customHeight="1" x14ac:dyDescent="0.2">
      <c r="E34" s="310"/>
      <c r="F34" s="310"/>
      <c r="G34" s="310"/>
      <c r="H34" s="310"/>
      <c r="I34" s="310"/>
      <c r="J34" s="310"/>
      <c r="K34" s="310"/>
      <c r="L34" s="310"/>
      <c r="M34" s="105"/>
      <c r="N34" s="105"/>
      <c r="O34" s="105"/>
      <c r="P34" s="105"/>
      <c r="Q34" s="105"/>
      <c r="R34" s="105"/>
      <c r="S34" s="105"/>
      <c r="T34" s="105"/>
    </row>
    <row r="35" spans="2:21" ht="21" customHeight="1" x14ac:dyDescent="0.2">
      <c r="B35" s="1"/>
      <c r="C35" s="32"/>
      <c r="D35" s="162"/>
      <c r="E35" s="444" t="s">
        <v>30</v>
      </c>
      <c r="F35" s="444"/>
      <c r="G35" s="444"/>
      <c r="H35" s="444"/>
      <c r="I35" s="444"/>
      <c r="J35" s="444"/>
      <c r="K35" s="444"/>
      <c r="L35" s="445"/>
      <c r="M35" s="77"/>
      <c r="N35" s="463" t="s">
        <v>56</v>
      </c>
      <c r="O35" s="463"/>
      <c r="P35" s="463"/>
      <c r="Q35" s="463"/>
      <c r="R35" s="463"/>
      <c r="S35" s="463"/>
      <c r="T35" s="463"/>
      <c r="U35" s="77"/>
    </row>
    <row r="36" spans="2:21" ht="24.95" customHeight="1" x14ac:dyDescent="0.2">
      <c r="B36" s="1"/>
      <c r="C36" s="32"/>
      <c r="D36" s="162"/>
      <c r="E36" s="438" t="s">
        <v>31</v>
      </c>
      <c r="F36" s="442"/>
      <c r="G36" s="439"/>
      <c r="H36" s="438" t="s">
        <v>32</v>
      </c>
      <c r="I36" s="442"/>
      <c r="J36" s="439"/>
      <c r="K36" s="438" t="s">
        <v>36</v>
      </c>
      <c r="L36" s="439"/>
      <c r="M36" s="77"/>
      <c r="N36" s="454"/>
      <c r="O36" s="454"/>
      <c r="P36" s="454"/>
      <c r="Q36" s="454"/>
      <c r="R36" s="454"/>
      <c r="S36" s="454"/>
      <c r="T36" s="454"/>
      <c r="U36" s="77"/>
    </row>
    <row r="37" spans="2:21" ht="24.95" customHeight="1" x14ac:dyDescent="0.2">
      <c r="B37" s="1"/>
      <c r="C37" s="32"/>
      <c r="D37" s="162"/>
      <c r="E37" s="438" t="s">
        <v>33</v>
      </c>
      <c r="F37" s="439"/>
      <c r="G37" s="167" t="s">
        <v>34</v>
      </c>
      <c r="H37" s="438" t="s">
        <v>33</v>
      </c>
      <c r="I37" s="439"/>
      <c r="J37" s="167" t="s">
        <v>34</v>
      </c>
      <c r="K37" s="438" t="s">
        <v>34</v>
      </c>
      <c r="L37" s="439"/>
      <c r="M37" s="77"/>
      <c r="N37" s="454"/>
      <c r="O37" s="454"/>
      <c r="P37" s="454"/>
      <c r="Q37" s="454"/>
      <c r="R37" s="454"/>
      <c r="S37" s="454"/>
      <c r="T37" s="454"/>
      <c r="U37" s="77"/>
    </row>
    <row r="38" spans="2:21" ht="18.95" customHeight="1" x14ac:dyDescent="0.2">
      <c r="B38" s="466" t="s">
        <v>137</v>
      </c>
      <c r="C38" s="467"/>
      <c r="E38" s="457">
        <v>420</v>
      </c>
      <c r="F38" s="457"/>
      <c r="G38" s="168">
        <v>48477</v>
      </c>
      <c r="H38" s="448">
        <v>361</v>
      </c>
      <c r="I38" s="448"/>
      <c r="J38" s="168">
        <v>46298</v>
      </c>
      <c r="K38" s="451">
        <v>95.505084885615858</v>
      </c>
      <c r="L38" s="452"/>
      <c r="N38" s="387"/>
      <c r="O38" s="454"/>
      <c r="P38" s="454"/>
      <c r="Q38" s="465"/>
      <c r="R38" s="465"/>
      <c r="S38" s="454"/>
      <c r="T38" s="454"/>
      <c r="U38" s="77"/>
    </row>
    <row r="39" spans="2:21" ht="18.95" customHeight="1" x14ac:dyDescent="0.2">
      <c r="B39" s="470" t="s">
        <v>138</v>
      </c>
      <c r="C39" s="471"/>
      <c r="E39" s="443">
        <v>87</v>
      </c>
      <c r="F39" s="443"/>
      <c r="G39">
        <v>11240</v>
      </c>
      <c r="H39" s="428">
        <v>83</v>
      </c>
      <c r="I39" s="428"/>
      <c r="J39">
        <v>11144</v>
      </c>
      <c r="K39" s="431">
        <v>99.145907473309606</v>
      </c>
      <c r="L39" s="432"/>
      <c r="N39" s="388"/>
      <c r="O39" s="464"/>
      <c r="P39" s="464"/>
      <c r="Q39" s="464"/>
      <c r="R39" s="464"/>
      <c r="S39" s="464"/>
      <c r="T39" s="464"/>
      <c r="U39" s="77"/>
    </row>
    <row r="40" spans="2:21" ht="18.95" customHeight="1" x14ac:dyDescent="0.2">
      <c r="B40" s="440" t="s">
        <v>139</v>
      </c>
      <c r="C40" s="441"/>
      <c r="E40" s="458">
        <v>73</v>
      </c>
      <c r="F40" s="458"/>
      <c r="G40" s="75">
        <v>8279</v>
      </c>
      <c r="H40" s="427">
        <v>63</v>
      </c>
      <c r="I40" s="427"/>
      <c r="J40" s="75">
        <v>7923</v>
      </c>
      <c r="K40" s="449">
        <v>95.699963763739575</v>
      </c>
      <c r="L40" s="450"/>
      <c r="N40" s="453"/>
      <c r="O40" s="453"/>
      <c r="P40" s="453"/>
      <c r="Q40" s="453"/>
      <c r="R40" s="453"/>
      <c r="S40" s="453"/>
      <c r="T40" s="453"/>
      <c r="U40" s="77"/>
    </row>
    <row r="41" spans="2:21" ht="18.95" customHeight="1" x14ac:dyDescent="0.2">
      <c r="B41" s="470" t="s">
        <v>140</v>
      </c>
      <c r="C41" s="471"/>
      <c r="E41" s="443">
        <v>23</v>
      </c>
      <c r="F41" s="443"/>
      <c r="G41">
        <v>4054</v>
      </c>
      <c r="H41" s="428">
        <v>23</v>
      </c>
      <c r="I41" s="428"/>
      <c r="J41">
        <v>4054</v>
      </c>
      <c r="K41" s="431">
        <v>100</v>
      </c>
      <c r="L41" s="432"/>
      <c r="N41" s="453"/>
      <c r="O41" s="453"/>
      <c r="P41" s="453"/>
      <c r="Q41" s="453"/>
      <c r="R41" s="453"/>
      <c r="S41" s="453"/>
      <c r="T41" s="453"/>
      <c r="U41" s="77"/>
    </row>
    <row r="42" spans="2:21" ht="18.95" customHeight="1" x14ac:dyDescent="0.2">
      <c r="B42" s="468" t="s">
        <v>72</v>
      </c>
      <c r="C42" s="469"/>
      <c r="E42" s="456">
        <v>5</v>
      </c>
      <c r="F42" s="456"/>
      <c r="G42" s="169">
        <v>636</v>
      </c>
      <c r="H42" s="455">
        <v>5</v>
      </c>
      <c r="I42" s="455"/>
      <c r="J42" s="169">
        <v>636</v>
      </c>
      <c r="K42" s="429">
        <v>100</v>
      </c>
      <c r="L42" s="430"/>
      <c r="N42" s="453"/>
      <c r="O42" s="453"/>
      <c r="P42" s="453"/>
      <c r="Q42" s="453"/>
      <c r="R42" s="453"/>
      <c r="S42" s="453"/>
      <c r="T42" s="453"/>
      <c r="U42" s="77"/>
    </row>
    <row r="43" spans="2:21" ht="15" customHeight="1" x14ac:dyDescent="0.25">
      <c r="B43" s="1"/>
      <c r="C43" s="32"/>
      <c r="D43" s="32"/>
      <c r="E43" s="13"/>
      <c r="F43" s="16"/>
      <c r="G43" s="77"/>
      <c r="H43" s="77"/>
      <c r="I43" s="77"/>
      <c r="J43" s="77"/>
      <c r="K43" s="77"/>
      <c r="L43" s="77"/>
      <c r="M43" s="77"/>
      <c r="N43" s="77"/>
      <c r="O43" s="77"/>
      <c r="P43" s="77"/>
      <c r="Q43" s="77"/>
      <c r="R43" s="77"/>
      <c r="S43" s="77"/>
      <c r="T43" s="77"/>
      <c r="U43" s="77"/>
    </row>
    <row r="44" spans="2:21" ht="39.950000000000003" customHeight="1" x14ac:dyDescent="0.2">
      <c r="B44" s="419" t="s">
        <v>107</v>
      </c>
      <c r="C44" s="419"/>
      <c r="D44" s="419"/>
      <c r="E44" s="419"/>
      <c r="F44" s="419"/>
      <c r="G44" s="419"/>
      <c r="H44" s="419"/>
      <c r="I44" s="419"/>
      <c r="J44" s="419"/>
      <c r="K44" s="419"/>
      <c r="L44" s="419"/>
      <c r="M44" s="419"/>
      <c r="N44" s="419"/>
      <c r="O44" s="419"/>
      <c r="P44" s="419"/>
      <c r="Q44" s="419"/>
      <c r="R44" s="419"/>
      <c r="S44" s="419"/>
      <c r="T44" s="419"/>
      <c r="U44" s="1"/>
    </row>
    <row r="45" spans="2:21" ht="12" customHeight="1" x14ac:dyDescent="0.2">
      <c r="B45" s="1"/>
      <c r="C45" s="1"/>
      <c r="D45" s="1"/>
      <c r="E45" s="1"/>
      <c r="F45" s="1"/>
      <c r="G45" s="1"/>
      <c r="H45" s="1"/>
      <c r="I45" s="1"/>
      <c r="J45" s="1"/>
      <c r="K45" s="1"/>
      <c r="L45" s="1"/>
      <c r="M45" s="1"/>
      <c r="N45" s="1"/>
      <c r="O45" s="1"/>
      <c r="R45" s="1"/>
      <c r="S45" s="1"/>
      <c r="T45" s="1"/>
      <c r="U45" s="1"/>
    </row>
    <row r="46" spans="2:21" s="151" customFormat="1" ht="18" customHeight="1" x14ac:dyDescent="0.2"/>
    <row r="47" spans="2:21" s="151" customFormat="1" x14ac:dyDescent="0.2"/>
    <row r="48" spans="2:21" s="151" customFormat="1" x14ac:dyDescent="0.2"/>
    <row r="49" s="151" customFormat="1" x14ac:dyDescent="0.2"/>
    <row r="50" s="151" customFormat="1" x14ac:dyDescent="0.2"/>
    <row r="51" s="151" customFormat="1" x14ac:dyDescent="0.2"/>
    <row r="52" s="151" customFormat="1" x14ac:dyDescent="0.2"/>
    <row r="53" s="151" customFormat="1" x14ac:dyDescent="0.2"/>
    <row r="54" s="151" customFormat="1" x14ac:dyDescent="0.2"/>
    <row r="55" s="151" customFormat="1" x14ac:dyDescent="0.2"/>
    <row r="56" s="151" customFormat="1" x14ac:dyDescent="0.2"/>
    <row r="57" s="151" customFormat="1" x14ac:dyDescent="0.2"/>
    <row r="58" s="151" customFormat="1" x14ac:dyDescent="0.2"/>
    <row r="59" s="151" customFormat="1" x14ac:dyDescent="0.2"/>
    <row r="60" s="151" customFormat="1" x14ac:dyDescent="0.2"/>
    <row r="61" s="151" customFormat="1" x14ac:dyDescent="0.2"/>
    <row r="62" s="151" customFormat="1" x14ac:dyDescent="0.2"/>
    <row r="63" s="151" customFormat="1" x14ac:dyDescent="0.2"/>
    <row r="64" s="151" customFormat="1" x14ac:dyDescent="0.2"/>
    <row r="65" s="151" customFormat="1" x14ac:dyDescent="0.2"/>
    <row r="66" s="151" customFormat="1" x14ac:dyDescent="0.2"/>
    <row r="67" s="151" customFormat="1" x14ac:dyDescent="0.2"/>
    <row r="68" s="151" customFormat="1" x14ac:dyDescent="0.2"/>
    <row r="69" s="151" customFormat="1" x14ac:dyDescent="0.2"/>
    <row r="70" s="151" customFormat="1" x14ac:dyDescent="0.2"/>
    <row r="71" s="151" customFormat="1" x14ac:dyDescent="0.2"/>
    <row r="72" s="151" customFormat="1" x14ac:dyDescent="0.2"/>
    <row r="73" s="151" customFormat="1" x14ac:dyDescent="0.2"/>
    <row r="74" s="151" customFormat="1" x14ac:dyDescent="0.2"/>
    <row r="75" s="151" customFormat="1" x14ac:dyDescent="0.2"/>
    <row r="76" s="151" customFormat="1" x14ac:dyDescent="0.2"/>
    <row r="77" s="151" customFormat="1" x14ac:dyDescent="0.2"/>
    <row r="78" s="151" customFormat="1" x14ac:dyDescent="0.2"/>
    <row r="79" s="151" customFormat="1" x14ac:dyDescent="0.2"/>
    <row r="80" s="151" customFormat="1" x14ac:dyDescent="0.2"/>
    <row r="81" s="151" customFormat="1" x14ac:dyDescent="0.2"/>
    <row r="82" s="151" customFormat="1" x14ac:dyDescent="0.2"/>
  </sheetData>
  <mergeCells count="106">
    <mergeCell ref="B4:T4"/>
    <mergeCell ref="B3:T3"/>
    <mergeCell ref="B2:T2"/>
    <mergeCell ref="B12:C12"/>
    <mergeCell ref="B11:C11"/>
    <mergeCell ref="B10:C10"/>
    <mergeCell ref="B9:C9"/>
    <mergeCell ref="O6:P7"/>
    <mergeCell ref="S6:T7"/>
    <mergeCell ref="Q6:R7"/>
    <mergeCell ref="N5:T5"/>
    <mergeCell ref="B5:C5"/>
    <mergeCell ref="B8:C8"/>
    <mergeCell ref="E5:L5"/>
    <mergeCell ref="B6:C6"/>
    <mergeCell ref="H6:H7"/>
    <mergeCell ref="B42:C42"/>
    <mergeCell ref="B41:C41"/>
    <mergeCell ref="B40:C40"/>
    <mergeCell ref="B39:C39"/>
    <mergeCell ref="B21:C21"/>
    <mergeCell ref="B20:C20"/>
    <mergeCell ref="B19:C19"/>
    <mergeCell ref="B13:C13"/>
    <mergeCell ref="B30:C30"/>
    <mergeCell ref="B29:C29"/>
    <mergeCell ref="B23:C23"/>
    <mergeCell ref="B22:C22"/>
    <mergeCell ref="B25:C25"/>
    <mergeCell ref="B28:C28"/>
    <mergeCell ref="B18:C18"/>
    <mergeCell ref="S39:T39"/>
    <mergeCell ref="Q39:R39"/>
    <mergeCell ref="O39:P39"/>
    <mergeCell ref="O38:P38"/>
    <mergeCell ref="Q38:R38"/>
    <mergeCell ref="S38:T38"/>
    <mergeCell ref="B38:C38"/>
    <mergeCell ref="B33:C33"/>
    <mergeCell ref="B32:C32"/>
    <mergeCell ref="K37:L37"/>
    <mergeCell ref="L26:L27"/>
    <mergeCell ref="E36:G36"/>
    <mergeCell ref="E16:E17"/>
    <mergeCell ref="G6:G7"/>
    <mergeCell ref="N15:T15"/>
    <mergeCell ref="N6:N7"/>
    <mergeCell ref="N16:N17"/>
    <mergeCell ref="O16:P17"/>
    <mergeCell ref="Q16:R17"/>
    <mergeCell ref="S16:T17"/>
    <mergeCell ref="N36:T36"/>
    <mergeCell ref="N25:T25"/>
    <mergeCell ref="N35:T35"/>
    <mergeCell ref="N26:N27"/>
    <mergeCell ref="O26:P27"/>
    <mergeCell ref="Q26:R27"/>
    <mergeCell ref="S26:T27"/>
    <mergeCell ref="B44:T44"/>
    <mergeCell ref="J26:J27"/>
    <mergeCell ref="K26:K27"/>
    <mergeCell ref="E25:L25"/>
    <mergeCell ref="E26:E27"/>
    <mergeCell ref="F26:F27"/>
    <mergeCell ref="G26:G27"/>
    <mergeCell ref="H26:H27"/>
    <mergeCell ref="I26:I27"/>
    <mergeCell ref="H38:I38"/>
    <mergeCell ref="K40:L40"/>
    <mergeCell ref="K38:L38"/>
    <mergeCell ref="N40:T42"/>
    <mergeCell ref="N37:P37"/>
    <mergeCell ref="H37:I37"/>
    <mergeCell ref="H42:I42"/>
    <mergeCell ref="H41:I41"/>
    <mergeCell ref="Q37:T37"/>
    <mergeCell ref="K39:L39"/>
    <mergeCell ref="E42:F42"/>
    <mergeCell ref="E38:F38"/>
    <mergeCell ref="E40:F40"/>
    <mergeCell ref="E41:F41"/>
    <mergeCell ref="E37:F37"/>
    <mergeCell ref="H40:I40"/>
    <mergeCell ref="H39:I39"/>
    <mergeCell ref="K42:L42"/>
    <mergeCell ref="K41:L41"/>
    <mergeCell ref="F16:F17"/>
    <mergeCell ref="G16:G17"/>
    <mergeCell ref="B7:C7"/>
    <mergeCell ref="K36:L36"/>
    <mergeCell ref="B31:C31"/>
    <mergeCell ref="H36:J36"/>
    <mergeCell ref="E39:F39"/>
    <mergeCell ref="L6:L7"/>
    <mergeCell ref="E6:E7"/>
    <mergeCell ref="F6:F7"/>
    <mergeCell ref="H16:H17"/>
    <mergeCell ref="E15:L15"/>
    <mergeCell ref="I6:I7"/>
    <mergeCell ref="J6:J7"/>
    <mergeCell ref="K6:K7"/>
    <mergeCell ref="I16:I17"/>
    <mergeCell ref="J16:J17"/>
    <mergeCell ref="K16:K17"/>
    <mergeCell ref="L16:L17"/>
    <mergeCell ref="E35:L35"/>
  </mergeCells>
  <phoneticPr fontId="0" type="noConversion"/>
  <printOptions horizontalCentered="1" verticalCentered="1"/>
  <pageMargins left="0.25" right="0.25" top="0.25" bottom="0.25" header="0" footer="0"/>
  <pageSetup scale="66" orientation="landscape" r:id="rId1"/>
  <headerFooter alignWithMargins="0"/>
  <rowBreaks count="1" manualBreakCount="1">
    <brk id="46" max="16383" man="1"/>
  </rowBreaks>
  <colBreaks count="1" manualBreakCount="1">
    <brk id="22"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pageSetUpPr fitToPage="1"/>
  </sheetPr>
  <dimension ref="A1:AV94"/>
  <sheetViews>
    <sheetView showGridLines="0" zoomScale="70" zoomScaleNormal="75" workbookViewId="0"/>
  </sheetViews>
  <sheetFormatPr defaultRowHeight="12.75" x14ac:dyDescent="0.2"/>
  <cols>
    <col min="1" max="1" width="1.85546875" customWidth="1"/>
    <col min="2" max="2" width="22.5703125" customWidth="1"/>
    <col min="3" max="20" width="10.28515625" customWidth="1"/>
    <col min="21" max="21" width="2.7109375" customWidth="1"/>
    <col min="22" max="24" width="10.28515625" customWidth="1"/>
    <col min="25" max="25" width="2.7109375" customWidth="1"/>
    <col min="26" max="28" width="10.28515625" customWidth="1"/>
    <col min="29" max="29" width="2.7109375" customWidth="1"/>
    <col min="30" max="32" width="10.28515625" customWidth="1"/>
    <col min="33" max="33" width="2.7109375" customWidth="1"/>
    <col min="34" max="37" width="9.28515625" style="151" customWidth="1"/>
    <col min="38" max="48" width="9.140625" style="151" customWidth="1"/>
  </cols>
  <sheetData>
    <row r="1" spans="1:33" ht="39.950000000000003" customHeight="1" x14ac:dyDescent="0.2">
      <c r="A1" s="5"/>
      <c r="B1" s="365" t="s">
        <v>110</v>
      </c>
      <c r="AA1" s="496"/>
      <c r="AB1" s="496"/>
      <c r="AC1" s="496"/>
      <c r="AD1" s="496"/>
      <c r="AE1" s="496"/>
      <c r="AF1" s="496"/>
    </row>
    <row r="2" spans="1:33" ht="20.100000000000001" customHeight="1" x14ac:dyDescent="0.35">
      <c r="A2" s="4"/>
      <c r="B2" s="494" t="s">
        <v>131</v>
      </c>
      <c r="C2" s="494"/>
      <c r="D2" s="494"/>
      <c r="E2" s="494"/>
      <c r="F2" s="494"/>
      <c r="G2" s="494"/>
      <c r="H2" s="494"/>
      <c r="I2" s="494"/>
      <c r="J2" s="494"/>
      <c r="K2" s="494"/>
      <c r="L2" s="494"/>
      <c r="M2" s="494"/>
      <c r="N2" s="494"/>
      <c r="O2" s="494"/>
      <c r="P2" s="494"/>
      <c r="Q2" s="494"/>
      <c r="R2" s="494"/>
      <c r="S2" s="494"/>
      <c r="T2" s="494"/>
      <c r="U2" s="494"/>
      <c r="V2" s="494"/>
      <c r="W2" s="494"/>
      <c r="X2" s="494"/>
      <c r="Y2" s="494"/>
      <c r="Z2" s="494"/>
      <c r="AA2" s="494"/>
      <c r="AB2" s="494"/>
      <c r="AC2" s="494"/>
      <c r="AD2" s="494"/>
      <c r="AE2" s="494"/>
      <c r="AF2" s="23"/>
    </row>
    <row r="3" spans="1:33" ht="20.100000000000001" customHeight="1" x14ac:dyDescent="0.35">
      <c r="A3" s="4"/>
      <c r="B3" s="494" t="s">
        <v>132</v>
      </c>
      <c r="C3" s="494"/>
      <c r="D3" s="494"/>
      <c r="E3" s="494"/>
      <c r="F3" s="494"/>
      <c r="G3" s="494"/>
      <c r="H3" s="494"/>
      <c r="I3" s="494"/>
      <c r="J3" s="494"/>
      <c r="K3" s="494"/>
      <c r="L3" s="494"/>
      <c r="M3" s="494"/>
      <c r="N3" s="494"/>
      <c r="O3" s="494"/>
      <c r="P3" s="494"/>
      <c r="Q3" s="494"/>
      <c r="R3" s="494"/>
      <c r="S3" s="494"/>
      <c r="T3" s="494"/>
      <c r="U3" s="498"/>
      <c r="V3" s="498"/>
      <c r="W3" s="498"/>
      <c r="X3" s="498"/>
      <c r="Y3" s="498"/>
      <c r="Z3" s="498"/>
      <c r="AA3" s="498"/>
      <c r="AB3" s="498"/>
      <c r="AC3" s="498"/>
      <c r="AD3" s="498"/>
      <c r="AE3" s="498"/>
      <c r="AF3" s="498"/>
    </row>
    <row r="4" spans="1:33" ht="20.100000000000001" customHeight="1" x14ac:dyDescent="0.35">
      <c r="A4" s="4"/>
      <c r="B4" s="494" t="s">
        <v>133</v>
      </c>
      <c r="C4" s="494"/>
      <c r="D4" s="494"/>
      <c r="E4" s="494"/>
      <c r="F4" s="494"/>
      <c r="G4" s="494"/>
      <c r="H4" s="494"/>
      <c r="I4" s="494"/>
      <c r="J4" s="494"/>
      <c r="K4" s="494"/>
      <c r="L4" s="494"/>
      <c r="M4" s="494"/>
      <c r="N4" s="494"/>
      <c r="O4" s="494"/>
      <c r="P4" s="494"/>
      <c r="Q4" s="494"/>
      <c r="R4" s="494"/>
      <c r="S4" s="494"/>
      <c r="T4" s="494"/>
      <c r="U4" s="494"/>
      <c r="V4" s="494"/>
      <c r="W4" s="494"/>
      <c r="X4" s="494"/>
      <c r="Y4" s="494"/>
      <c r="Z4" s="494"/>
      <c r="AA4" s="494"/>
      <c r="AB4" s="494"/>
      <c r="AC4" s="494"/>
      <c r="AD4" s="494"/>
      <c r="AE4" s="494"/>
      <c r="AF4" s="23"/>
    </row>
    <row r="5" spans="1:33" ht="20.100000000000001" customHeight="1" x14ac:dyDescent="0.35">
      <c r="A5" s="4"/>
    </row>
    <row r="6" spans="1:33" ht="24.95" customHeight="1" x14ac:dyDescent="0.35">
      <c r="A6" s="4"/>
      <c r="Y6" s="21"/>
      <c r="Z6" s="21"/>
      <c r="AA6" s="21"/>
      <c r="AB6" s="21"/>
      <c r="AC6" s="21"/>
      <c r="AD6" s="21"/>
      <c r="AE6" s="21"/>
      <c r="AF6" s="21"/>
      <c r="AG6" s="21"/>
    </row>
    <row r="7" spans="1:33" ht="24.95" customHeight="1" x14ac:dyDescent="0.35">
      <c r="A7" s="4"/>
    </row>
    <row r="8" spans="1:33" ht="24.95" customHeight="1" x14ac:dyDescent="0.35">
      <c r="A8" s="4"/>
    </row>
    <row r="9" spans="1:33" ht="24.95" customHeight="1" x14ac:dyDescent="0.35">
      <c r="A9" s="4"/>
    </row>
    <row r="10" spans="1:33" ht="24.95" customHeight="1" x14ac:dyDescent="0.35">
      <c r="A10" s="4"/>
    </row>
    <row r="11" spans="1:33" ht="24.95" customHeight="1" x14ac:dyDescent="0.35">
      <c r="A11" s="4"/>
    </row>
    <row r="12" spans="1:33" ht="24.95" customHeight="1" x14ac:dyDescent="0.35">
      <c r="A12" s="4"/>
    </row>
    <row r="13" spans="1:33" ht="24.95" customHeight="1" x14ac:dyDescent="0.35">
      <c r="A13" s="4"/>
    </row>
    <row r="14" spans="1:33" ht="24.95" customHeight="1" x14ac:dyDescent="0.35">
      <c r="A14" s="4"/>
    </row>
    <row r="15" spans="1:33" ht="24.95" customHeight="1" x14ac:dyDescent="0.35">
      <c r="A15" s="4"/>
    </row>
    <row r="16" spans="1:33" ht="24.95" customHeight="1" x14ac:dyDescent="0.35">
      <c r="A16" s="4"/>
    </row>
    <row r="17" spans="1:48" ht="20.25" customHeight="1" x14ac:dyDescent="0.35">
      <c r="A17" s="4"/>
    </row>
    <row r="18" spans="1:48" ht="28.5" customHeight="1" x14ac:dyDescent="0.25">
      <c r="A18" s="6"/>
      <c r="B18" s="22"/>
      <c r="X18" s="492"/>
      <c r="Y18" s="492"/>
      <c r="Z18" s="492"/>
      <c r="AA18" s="492"/>
      <c r="AB18" s="492"/>
      <c r="AC18" s="492"/>
      <c r="AD18" s="492"/>
      <c r="AE18" s="492"/>
      <c r="AF18" s="492"/>
      <c r="AG18" s="492"/>
    </row>
    <row r="19" spans="1:48" s="81" customFormat="1" ht="15.95" customHeight="1" x14ac:dyDescent="0.2">
      <c r="B19" s="497" t="s">
        <v>22</v>
      </c>
      <c r="C19" s="499">
        <v>2021</v>
      </c>
      <c r="D19" s="499"/>
      <c r="E19" s="499"/>
      <c r="F19" s="499">
        <v>2022</v>
      </c>
      <c r="G19" s="499"/>
      <c r="H19" s="499"/>
      <c r="I19" s="499"/>
      <c r="J19" s="499"/>
      <c r="K19" s="499"/>
      <c r="L19" s="499"/>
      <c r="M19" s="499"/>
      <c r="N19" s="499"/>
      <c r="O19" s="499"/>
      <c r="P19" s="499"/>
      <c r="Q19" s="499"/>
      <c r="R19" s="499">
        <v>2023</v>
      </c>
      <c r="S19" s="499"/>
      <c r="T19" s="499"/>
      <c r="U19" s="83"/>
      <c r="V19" s="491" t="s">
        <v>58</v>
      </c>
      <c r="W19" s="491"/>
      <c r="X19" s="491"/>
      <c r="Y19" s="83"/>
      <c r="Z19" s="491" t="s">
        <v>44</v>
      </c>
      <c r="AA19" s="491"/>
      <c r="AB19" s="491"/>
      <c r="AC19" s="83"/>
      <c r="AD19" s="493" t="s">
        <v>45</v>
      </c>
      <c r="AE19" s="493"/>
      <c r="AF19" s="493"/>
      <c r="AG19" s="83"/>
      <c r="AH19" s="151"/>
      <c r="AI19" s="151"/>
      <c r="AJ19" s="151"/>
      <c r="AK19" s="151"/>
      <c r="AL19" s="151"/>
      <c r="AM19" s="151"/>
      <c r="AN19" s="151"/>
      <c r="AO19" s="151"/>
      <c r="AP19" s="151"/>
      <c r="AQ19" s="151"/>
      <c r="AR19" s="151"/>
      <c r="AS19" s="151"/>
      <c r="AT19" s="151"/>
      <c r="AU19" s="151"/>
      <c r="AV19" s="151"/>
    </row>
    <row r="20" spans="1:48" s="82" customFormat="1" ht="15.95" customHeight="1" x14ac:dyDescent="0.2">
      <c r="B20" s="497"/>
      <c r="C20" s="172" t="s">
        <v>141</v>
      </c>
      <c r="D20" s="172" t="s">
        <v>142</v>
      </c>
      <c r="E20" s="389" t="s">
        <v>145</v>
      </c>
      <c r="F20" s="172" t="s">
        <v>148</v>
      </c>
      <c r="G20" s="172" t="s">
        <v>150</v>
      </c>
      <c r="H20" s="172" t="s">
        <v>151</v>
      </c>
      <c r="I20" s="172" t="s">
        <v>153</v>
      </c>
      <c r="J20" s="172" t="s">
        <v>154</v>
      </c>
      <c r="K20" s="172" t="s">
        <v>155</v>
      </c>
      <c r="L20" s="172" t="s">
        <v>156</v>
      </c>
      <c r="M20" s="172" t="s">
        <v>157</v>
      </c>
      <c r="N20" s="172" t="s">
        <v>158</v>
      </c>
      <c r="O20" s="172" t="s">
        <v>141</v>
      </c>
      <c r="P20" s="172" t="s">
        <v>142</v>
      </c>
      <c r="Q20" s="389" t="s">
        <v>145</v>
      </c>
      <c r="R20" s="172" t="s">
        <v>148</v>
      </c>
      <c r="S20" s="172" t="s">
        <v>150</v>
      </c>
      <c r="T20" s="389" t="s">
        <v>151</v>
      </c>
      <c r="U20" s="101"/>
      <c r="V20" s="171">
        <v>2021</v>
      </c>
      <c r="W20" s="172">
        <v>2022</v>
      </c>
      <c r="X20" s="173">
        <v>2023</v>
      </c>
      <c r="Y20" s="101"/>
      <c r="Z20" s="171">
        <v>2021</v>
      </c>
      <c r="AA20" s="172">
        <v>2022</v>
      </c>
      <c r="AB20" s="173">
        <v>2023</v>
      </c>
      <c r="AC20" s="101"/>
      <c r="AD20" s="171">
        <v>2021</v>
      </c>
      <c r="AE20" s="172">
        <v>2022</v>
      </c>
      <c r="AF20" s="173">
        <v>2023</v>
      </c>
      <c r="AG20" s="101"/>
      <c r="AH20" s="151"/>
      <c r="AI20" s="151"/>
      <c r="AJ20" s="151"/>
      <c r="AK20" s="151"/>
      <c r="AL20" s="151"/>
      <c r="AM20" s="151"/>
      <c r="AN20" s="151"/>
      <c r="AO20" s="151"/>
      <c r="AP20" s="151"/>
      <c r="AQ20" s="151"/>
      <c r="AR20" s="151"/>
      <c r="AS20" s="151"/>
      <c r="AT20" s="151"/>
      <c r="AU20" s="151"/>
      <c r="AV20" s="151"/>
    </row>
    <row r="21" spans="1:48" ht="21.95" customHeight="1" x14ac:dyDescent="0.2">
      <c r="B21" s="170" t="s">
        <v>19</v>
      </c>
      <c r="C21" s="315"/>
      <c r="D21" s="316">
        <v>18.592592592592592</v>
      </c>
      <c r="E21" s="390">
        <v>43.727598566308245</v>
      </c>
      <c r="F21" s="316">
        <v>36.774193548387096</v>
      </c>
      <c r="G21" s="316">
        <v>63.412698412698411</v>
      </c>
      <c r="H21" s="316">
        <v>86.26045400238948</v>
      </c>
      <c r="I21" s="316">
        <v>86.271604938271608</v>
      </c>
      <c r="J21" s="316">
        <v>82.2700119474313</v>
      </c>
      <c r="K21" s="316">
        <v>86.641975308641975</v>
      </c>
      <c r="L21" s="316">
        <v>73.285543608124257</v>
      </c>
      <c r="M21" s="316">
        <v>73.40501792114695</v>
      </c>
      <c r="N21" s="316">
        <v>82.395061728395063</v>
      </c>
      <c r="O21" s="316">
        <v>84.802867383512549</v>
      </c>
      <c r="P21" s="316">
        <v>82.592592592592595</v>
      </c>
      <c r="Q21" s="390">
        <v>61.887694145758665</v>
      </c>
      <c r="R21" s="316">
        <v>65.902031063321388</v>
      </c>
      <c r="S21" s="316">
        <v>84.81481481481481</v>
      </c>
      <c r="T21" s="390">
        <v>86.905615292712071</v>
      </c>
      <c r="U21" s="77"/>
      <c r="V21" s="315"/>
      <c r="W21" s="316">
        <v>62.10699588477366</v>
      </c>
      <c r="X21" s="317">
        <v>79.02057613168725</v>
      </c>
      <c r="Y21" s="77"/>
      <c r="Z21" s="315"/>
      <c r="AA21" s="316">
        <v>62.10699588477366</v>
      </c>
      <c r="AB21" s="317">
        <v>79.02057613168725</v>
      </c>
      <c r="AC21" s="77"/>
      <c r="AD21" s="315"/>
      <c r="AE21" s="316">
        <v>49.688496443463329</v>
      </c>
      <c r="AF21" s="317">
        <v>79.161846778285138</v>
      </c>
      <c r="AG21" s="77"/>
    </row>
    <row r="22" spans="1:48" ht="21.95" customHeight="1" x14ac:dyDescent="0.2">
      <c r="B22" s="27" t="s">
        <v>35</v>
      </c>
      <c r="C22" s="174">
        <v>80.066950699939142</v>
      </c>
      <c r="D22" s="64">
        <v>69.905660377358487</v>
      </c>
      <c r="E22" s="391">
        <v>62.010549807263139</v>
      </c>
      <c r="F22" s="64">
        <v>50.14201663623453</v>
      </c>
      <c r="G22" s="64">
        <v>60.192048517520213</v>
      </c>
      <c r="H22" s="64">
        <v>80.097382836275102</v>
      </c>
      <c r="I22" s="64">
        <v>79.737945492662476</v>
      </c>
      <c r="J22" s="64">
        <v>73.813146682897141</v>
      </c>
      <c r="K22" s="64">
        <v>74.507337526205447</v>
      </c>
      <c r="L22" s="64">
        <v>64.358896327855547</v>
      </c>
      <c r="M22" s="64">
        <v>60.651247717589776</v>
      </c>
      <c r="N22" s="64">
        <v>69.198113207547166</v>
      </c>
      <c r="O22" s="64">
        <v>78.79387299655103</v>
      </c>
      <c r="P22" s="64">
        <v>69.654088050314471</v>
      </c>
      <c r="Q22" s="391">
        <v>58.977480219111385</v>
      </c>
      <c r="R22" s="64">
        <v>56.279164130655303</v>
      </c>
      <c r="S22" s="64">
        <v>63.965633423180591</v>
      </c>
      <c r="T22" s="391">
        <v>73.833434773787786</v>
      </c>
      <c r="U22" s="77"/>
      <c r="V22" s="174">
        <v>58.883647798742139</v>
      </c>
      <c r="W22" s="64">
        <v>63.586652690426277</v>
      </c>
      <c r="X22" s="175">
        <v>64.716981132075475</v>
      </c>
      <c r="Y22" s="77"/>
      <c r="Z22" s="174">
        <v>58.883647798742139</v>
      </c>
      <c r="AA22" s="64">
        <v>63.586652690426277</v>
      </c>
      <c r="AB22" s="175">
        <v>64.716981132075475</v>
      </c>
      <c r="AC22" s="77"/>
      <c r="AD22" s="174">
        <v>47.699064074874009</v>
      </c>
      <c r="AE22" s="64">
        <v>69.247436891530967</v>
      </c>
      <c r="AF22" s="175">
        <v>68.635306280692689</v>
      </c>
      <c r="AG22" s="77"/>
    </row>
    <row r="23" spans="1:48" ht="21.95" customHeight="1" x14ac:dyDescent="0.2">
      <c r="B23" s="29" t="s">
        <v>82</v>
      </c>
      <c r="C23" s="318"/>
      <c r="D23" s="77">
        <v>26.596691158078873</v>
      </c>
      <c r="E23" s="392">
        <v>70.516385844333456</v>
      </c>
      <c r="F23" s="77">
        <v>73.340076876441358</v>
      </c>
      <c r="G23" s="77">
        <v>105.35062350347165</v>
      </c>
      <c r="H23" s="77">
        <v>107.69447258805614</v>
      </c>
      <c r="I23" s="77">
        <v>108.19391496131507</v>
      </c>
      <c r="J23" s="77">
        <v>111.45712606029635</v>
      </c>
      <c r="K23" s="77">
        <v>116.28650034390897</v>
      </c>
      <c r="L23" s="77">
        <v>113.87010621615414</v>
      </c>
      <c r="M23" s="77">
        <v>121.02804259350137</v>
      </c>
      <c r="N23" s="77">
        <v>119.07125484956823</v>
      </c>
      <c r="O23" s="77">
        <v>107.62622036255515</v>
      </c>
      <c r="P23" s="77">
        <v>118.57536995236974</v>
      </c>
      <c r="Q23" s="392">
        <v>104.93444941331383</v>
      </c>
      <c r="R23" s="77">
        <v>117.09845389720734</v>
      </c>
      <c r="S23" s="77">
        <v>132.59434836465314</v>
      </c>
      <c r="T23" s="392">
        <v>117.70496057641188</v>
      </c>
      <c r="U23" s="77"/>
      <c r="V23" s="318"/>
      <c r="W23" s="77">
        <v>97.673007238121642</v>
      </c>
      <c r="X23" s="319">
        <v>122.1017648681585</v>
      </c>
      <c r="Y23" s="77"/>
      <c r="Z23" s="318"/>
      <c r="AA23" s="77">
        <v>97.673007238121642</v>
      </c>
      <c r="AB23" s="319">
        <v>122.1017648681585</v>
      </c>
      <c r="AC23" s="77"/>
      <c r="AD23" s="318"/>
      <c r="AE23" s="77">
        <v>71.754997259057404</v>
      </c>
      <c r="AF23" s="319">
        <v>115.33691778766807</v>
      </c>
      <c r="AG23" s="77"/>
    </row>
    <row r="24" spans="1:48" ht="21.95" customHeight="1" x14ac:dyDescent="0.2">
      <c r="A24" s="20"/>
      <c r="B24" s="28" t="s">
        <v>23</v>
      </c>
      <c r="C24" s="176"/>
      <c r="D24" s="177" t="s">
        <v>143</v>
      </c>
      <c r="E24" s="393" t="s">
        <v>143</v>
      </c>
      <c r="F24" s="177" t="s">
        <v>147</v>
      </c>
      <c r="G24" s="177" t="s">
        <v>149</v>
      </c>
      <c r="H24" s="177" t="s">
        <v>144</v>
      </c>
      <c r="I24" s="177" t="s">
        <v>144</v>
      </c>
      <c r="J24" s="177" t="s">
        <v>144</v>
      </c>
      <c r="K24" s="177" t="s">
        <v>144</v>
      </c>
      <c r="L24" s="177" t="s">
        <v>144</v>
      </c>
      <c r="M24" s="177" t="s">
        <v>146</v>
      </c>
      <c r="N24" s="177" t="s">
        <v>146</v>
      </c>
      <c r="O24" s="177" t="s">
        <v>144</v>
      </c>
      <c r="P24" s="177" t="s">
        <v>146</v>
      </c>
      <c r="Q24" s="393" t="s">
        <v>144</v>
      </c>
      <c r="R24" s="177" t="s">
        <v>144</v>
      </c>
      <c r="S24" s="177" t="s">
        <v>152</v>
      </c>
      <c r="T24" s="393" t="s">
        <v>152</v>
      </c>
      <c r="U24" s="77"/>
      <c r="V24" s="176"/>
      <c r="W24" s="177" t="s">
        <v>149</v>
      </c>
      <c r="X24" s="178" t="s">
        <v>152</v>
      </c>
      <c r="Y24" s="77"/>
      <c r="Z24" s="176"/>
      <c r="AA24" s="177" t="s">
        <v>149</v>
      </c>
      <c r="AB24" s="178" t="s">
        <v>152</v>
      </c>
      <c r="AC24" s="77"/>
      <c r="AD24" s="176"/>
      <c r="AE24" s="177" t="s">
        <v>143</v>
      </c>
      <c r="AF24" s="178" t="s">
        <v>144</v>
      </c>
      <c r="AG24" s="77"/>
    </row>
    <row r="25" spans="1:48" ht="21.95" customHeight="1" x14ac:dyDescent="0.25">
      <c r="B25" s="22" t="s">
        <v>68</v>
      </c>
      <c r="R25" s="67"/>
      <c r="S25" s="67"/>
      <c r="T25" s="67"/>
      <c r="U25" s="1"/>
      <c r="V25" s="67"/>
      <c r="W25" s="67"/>
      <c r="X25" s="67"/>
      <c r="Y25" s="1"/>
      <c r="Z25" s="67"/>
      <c r="AA25" s="67"/>
      <c r="AB25" s="67"/>
      <c r="AC25" s="1"/>
      <c r="AD25" s="67"/>
      <c r="AE25" s="67"/>
      <c r="AF25" s="67"/>
      <c r="AG25" s="1"/>
    </row>
    <row r="26" spans="1:48" ht="21.95" customHeight="1" x14ac:dyDescent="0.2">
      <c r="B26" s="26" t="s">
        <v>19</v>
      </c>
      <c r="C26" s="315"/>
      <c r="D26" s="316"/>
      <c r="E26" s="390"/>
      <c r="F26" s="316"/>
      <c r="G26" s="316"/>
      <c r="H26" s="316"/>
      <c r="I26" s="316"/>
      <c r="J26" s="316"/>
      <c r="K26" s="316"/>
      <c r="L26" s="316"/>
      <c r="M26" s="316"/>
      <c r="N26" s="316"/>
      <c r="O26" s="316"/>
      <c r="P26" s="316">
        <v>344.22310756954414</v>
      </c>
      <c r="Q26" s="390">
        <v>41.530054644835424</v>
      </c>
      <c r="R26" s="316">
        <v>79.207277452828606</v>
      </c>
      <c r="S26" s="316">
        <v>33.750521485186475</v>
      </c>
      <c r="T26" s="390">
        <v>0.74792243766085065</v>
      </c>
      <c r="U26" s="77"/>
      <c r="V26" s="315"/>
      <c r="W26" s="316"/>
      <c r="X26" s="317">
        <v>27.232971110468174</v>
      </c>
      <c r="Y26" s="77"/>
      <c r="Z26" s="315"/>
      <c r="AA26" s="316"/>
      <c r="AB26" s="317">
        <v>27.232971110468174</v>
      </c>
      <c r="AC26" s="77"/>
      <c r="AD26" s="315"/>
      <c r="AE26" s="316"/>
      <c r="AF26" s="317">
        <v>59.316245095680877</v>
      </c>
      <c r="AG26" s="77"/>
    </row>
    <row r="27" spans="1:48" ht="21.95" customHeight="1" x14ac:dyDescent="0.2">
      <c r="B27" s="27" t="s">
        <v>35</v>
      </c>
      <c r="C27" s="174">
        <v>48.714083843493171</v>
      </c>
      <c r="D27" s="64">
        <v>51.619870410249973</v>
      </c>
      <c r="E27" s="391">
        <v>55.448188175597437</v>
      </c>
      <c r="F27" s="64">
        <v>15.382819794494974</v>
      </c>
      <c r="G27" s="64">
        <v>14.752167862167907</v>
      </c>
      <c r="H27" s="64">
        <v>-2.5322866591227462E-2</v>
      </c>
      <c r="I27" s="64">
        <v>8.2384746727748919</v>
      </c>
      <c r="J27" s="64">
        <v>-2.5903614458252262</v>
      </c>
      <c r="K27" s="64">
        <v>-2.3223855984517767</v>
      </c>
      <c r="L27" s="64">
        <v>-9.6289438074283584</v>
      </c>
      <c r="M27" s="64">
        <v>-4.1750140235647715</v>
      </c>
      <c r="N27" s="64">
        <v>2.0797897015185249</v>
      </c>
      <c r="O27" s="64">
        <v>-1.590016470242029</v>
      </c>
      <c r="P27" s="64">
        <v>-0.35987404414373592</v>
      </c>
      <c r="Q27" s="391">
        <v>-4.8912154425561303</v>
      </c>
      <c r="R27" s="64">
        <v>12.239530649480491</v>
      </c>
      <c r="S27" s="64">
        <v>6.2692415337608516</v>
      </c>
      <c r="T27" s="391">
        <v>-7.8204154002312825</v>
      </c>
      <c r="U27" s="77"/>
      <c r="V27" s="174">
        <v>-4.3998122120751582</v>
      </c>
      <c r="W27" s="64">
        <v>7.9869455571162931</v>
      </c>
      <c r="X27" s="175">
        <v>1.77761903457787</v>
      </c>
      <c r="Y27" s="77"/>
      <c r="Z27" s="174">
        <v>-4.3998122120751582</v>
      </c>
      <c r="AA27" s="64">
        <v>7.9869455571162931</v>
      </c>
      <c r="AB27" s="175">
        <v>1.77761903457787</v>
      </c>
      <c r="AC27" s="77"/>
      <c r="AD27" s="174">
        <v>-35.581032961727445</v>
      </c>
      <c r="AE27" s="64">
        <v>45.175672174184371</v>
      </c>
      <c r="AF27" s="175">
        <v>-0.88397583836413807</v>
      </c>
      <c r="AG27" s="77"/>
    </row>
    <row r="28" spans="1:48" ht="21.95" customHeight="1" x14ac:dyDescent="0.2">
      <c r="B28" s="29" t="s">
        <v>82</v>
      </c>
      <c r="C28" s="318"/>
      <c r="D28" s="77"/>
      <c r="E28" s="392"/>
      <c r="F28" s="77"/>
      <c r="G28" s="77"/>
      <c r="H28" s="77"/>
      <c r="I28" s="77"/>
      <c r="J28" s="77"/>
      <c r="K28" s="77"/>
      <c r="L28" s="77"/>
      <c r="M28" s="77"/>
      <c r="N28" s="77"/>
      <c r="O28" s="77"/>
      <c r="P28" s="77">
        <v>345.82752511399417</v>
      </c>
      <c r="Q28" s="392">
        <v>48.808604066874373</v>
      </c>
      <c r="R28" s="77">
        <v>59.665027478159459</v>
      </c>
      <c r="S28" s="77">
        <v>25.860050899696901</v>
      </c>
      <c r="T28" s="392">
        <v>9.2952662729489166</v>
      </c>
      <c r="U28" s="77"/>
      <c r="V28" s="318"/>
      <c r="W28" s="77"/>
      <c r="X28" s="319">
        <v>25.010756114540314</v>
      </c>
      <c r="Y28" s="77"/>
      <c r="Z28" s="318"/>
      <c r="AA28" s="77"/>
      <c r="AB28" s="319">
        <v>25.010756114540314</v>
      </c>
      <c r="AC28" s="77"/>
      <c r="AD28" s="318"/>
      <c r="AE28" s="77"/>
      <c r="AF28" s="319">
        <v>60.73712242117184</v>
      </c>
      <c r="AG28" s="77"/>
    </row>
    <row r="29" spans="1:48" ht="21.95" customHeight="1" x14ac:dyDescent="0.2">
      <c r="A29" s="20"/>
      <c r="B29" s="28" t="s">
        <v>23</v>
      </c>
      <c r="C29" s="176"/>
      <c r="D29" s="177"/>
      <c r="E29" s="393"/>
      <c r="F29" s="177"/>
      <c r="G29" s="177"/>
      <c r="H29" s="177"/>
      <c r="I29" s="177"/>
      <c r="J29" s="177"/>
      <c r="K29" s="177"/>
      <c r="L29" s="177"/>
      <c r="M29" s="177"/>
      <c r="N29" s="177"/>
      <c r="O29" s="177"/>
      <c r="P29" s="177" t="s">
        <v>152</v>
      </c>
      <c r="Q29" s="393" t="s">
        <v>152</v>
      </c>
      <c r="R29" s="177" t="s">
        <v>152</v>
      </c>
      <c r="S29" s="177" t="s">
        <v>152</v>
      </c>
      <c r="T29" s="393" t="s">
        <v>146</v>
      </c>
      <c r="U29" s="77"/>
      <c r="V29" s="176"/>
      <c r="W29" s="177"/>
      <c r="X29" s="178" t="s">
        <v>152</v>
      </c>
      <c r="Y29" s="77"/>
      <c r="Z29" s="176"/>
      <c r="AA29" s="177"/>
      <c r="AB29" s="178" t="s">
        <v>152</v>
      </c>
      <c r="AC29" s="77"/>
      <c r="AD29" s="176"/>
      <c r="AE29" s="177"/>
      <c r="AF29" s="178" t="s">
        <v>152</v>
      </c>
      <c r="AG29" s="77"/>
    </row>
    <row r="30" spans="1:48" ht="21.95" customHeight="1" x14ac:dyDescent="0.25">
      <c r="A30" s="6"/>
      <c r="B30" s="22"/>
      <c r="U30" s="1"/>
      <c r="X30" s="69"/>
      <c r="Y30" s="80"/>
      <c r="AB30" s="69"/>
      <c r="AC30" s="80"/>
      <c r="AF30" s="69"/>
      <c r="AG30" s="80"/>
    </row>
    <row r="31" spans="1:48" s="81" customFormat="1" ht="15.95" customHeight="1" x14ac:dyDescent="0.2">
      <c r="B31" s="497" t="s">
        <v>9</v>
      </c>
      <c r="C31" s="499">
        <v>2021</v>
      </c>
      <c r="D31" s="499"/>
      <c r="E31" s="499"/>
      <c r="F31" s="499">
        <v>2022</v>
      </c>
      <c r="G31" s="499"/>
      <c r="H31" s="499"/>
      <c r="I31" s="499"/>
      <c r="J31" s="499"/>
      <c r="K31" s="499"/>
      <c r="L31" s="499"/>
      <c r="M31" s="499"/>
      <c r="N31" s="499"/>
      <c r="O31" s="499"/>
      <c r="P31" s="499"/>
      <c r="Q31" s="499"/>
      <c r="R31" s="499">
        <v>2023</v>
      </c>
      <c r="S31" s="499"/>
      <c r="T31" s="499"/>
      <c r="U31" s="83"/>
      <c r="V31" s="491" t="s">
        <v>58</v>
      </c>
      <c r="W31" s="491"/>
      <c r="X31" s="491"/>
      <c r="Y31" s="83"/>
      <c r="Z31" s="491" t="s">
        <v>44</v>
      </c>
      <c r="AA31" s="491"/>
      <c r="AB31" s="491"/>
      <c r="AC31" s="83"/>
      <c r="AD31" s="493" t="s">
        <v>45</v>
      </c>
      <c r="AE31" s="493"/>
      <c r="AF31" s="493"/>
      <c r="AG31" s="83"/>
      <c r="AH31" s="151"/>
      <c r="AI31" s="151"/>
      <c r="AJ31" s="151"/>
      <c r="AK31" s="151"/>
      <c r="AL31" s="151"/>
      <c r="AM31" s="151"/>
      <c r="AN31" s="151"/>
      <c r="AO31" s="151"/>
      <c r="AP31" s="151"/>
      <c r="AQ31" s="151"/>
      <c r="AR31" s="151"/>
      <c r="AS31" s="151"/>
      <c r="AT31" s="151"/>
      <c r="AU31" s="151"/>
      <c r="AV31" s="151"/>
    </row>
    <row r="32" spans="1:48" s="82" customFormat="1" ht="15.95" customHeight="1" x14ac:dyDescent="0.2">
      <c r="B32" s="497"/>
      <c r="C32" s="172" t="s">
        <v>141</v>
      </c>
      <c r="D32" s="172" t="s">
        <v>142</v>
      </c>
      <c r="E32" s="389" t="s">
        <v>145</v>
      </c>
      <c r="F32" s="172" t="s">
        <v>148</v>
      </c>
      <c r="G32" s="172" t="s">
        <v>150</v>
      </c>
      <c r="H32" s="172" t="s">
        <v>151</v>
      </c>
      <c r="I32" s="172" t="s">
        <v>153</v>
      </c>
      <c r="J32" s="172" t="s">
        <v>154</v>
      </c>
      <c r="K32" s="172" t="s">
        <v>155</v>
      </c>
      <c r="L32" s="172" t="s">
        <v>156</v>
      </c>
      <c r="M32" s="172" t="s">
        <v>157</v>
      </c>
      <c r="N32" s="172" t="s">
        <v>158</v>
      </c>
      <c r="O32" s="172" t="s">
        <v>141</v>
      </c>
      <c r="P32" s="172" t="s">
        <v>142</v>
      </c>
      <c r="Q32" s="389" t="s">
        <v>145</v>
      </c>
      <c r="R32" s="172" t="s">
        <v>148</v>
      </c>
      <c r="S32" s="172" t="s">
        <v>150</v>
      </c>
      <c r="T32" s="389" t="s">
        <v>151</v>
      </c>
      <c r="U32" s="101"/>
      <c r="V32" s="171">
        <v>2021</v>
      </c>
      <c r="W32" s="172">
        <v>2022</v>
      </c>
      <c r="X32" s="173">
        <v>2023</v>
      </c>
      <c r="Y32" s="101"/>
      <c r="Z32" s="171">
        <v>2021</v>
      </c>
      <c r="AA32" s="172">
        <v>2022</v>
      </c>
      <c r="AB32" s="173">
        <v>2023</v>
      </c>
      <c r="AC32" s="101"/>
      <c r="AD32" s="171">
        <v>2021</v>
      </c>
      <c r="AE32" s="172">
        <v>2022</v>
      </c>
      <c r="AF32" s="173">
        <v>2023</v>
      </c>
      <c r="AG32" s="101"/>
      <c r="AH32" s="151"/>
      <c r="AI32" s="151"/>
      <c r="AJ32" s="151"/>
      <c r="AK32" s="151"/>
      <c r="AL32" s="151"/>
      <c r="AM32" s="151"/>
      <c r="AN32" s="151"/>
      <c r="AO32" s="151"/>
      <c r="AP32" s="151"/>
      <c r="AQ32" s="151"/>
      <c r="AR32" s="151"/>
      <c r="AS32" s="151"/>
      <c r="AT32" s="151"/>
      <c r="AU32" s="151"/>
      <c r="AV32" s="151"/>
    </row>
    <row r="33" spans="1:48" ht="21.95" customHeight="1" x14ac:dyDescent="0.2">
      <c r="B33" s="170" t="s">
        <v>19</v>
      </c>
      <c r="C33" s="320"/>
      <c r="D33" s="321">
        <v>144.02788844621514</v>
      </c>
      <c r="E33" s="394">
        <v>145.30765027322406</v>
      </c>
      <c r="F33" s="321">
        <v>149.82391163092919</v>
      </c>
      <c r="G33" s="321">
        <v>160.00041718815186</v>
      </c>
      <c r="H33" s="321">
        <v>202.42742382271467</v>
      </c>
      <c r="I33" s="321">
        <v>211.35947338294218</v>
      </c>
      <c r="J33" s="321">
        <v>219.06970665117629</v>
      </c>
      <c r="K33" s="321">
        <v>199.57423767455114</v>
      </c>
      <c r="L33" s="321">
        <v>171.32376915552658</v>
      </c>
      <c r="M33" s="321">
        <v>170.50032552083334</v>
      </c>
      <c r="N33" s="321">
        <v>206.27929277794425</v>
      </c>
      <c r="O33" s="321">
        <v>252.29332206255282</v>
      </c>
      <c r="P33" s="321">
        <v>198.3713004484305</v>
      </c>
      <c r="Q33" s="394">
        <v>172.11698841698842</v>
      </c>
      <c r="R33" s="321">
        <v>197.1399564902103</v>
      </c>
      <c r="S33" s="321">
        <v>203.61353711790392</v>
      </c>
      <c r="T33" s="394">
        <v>227.75391806433873</v>
      </c>
      <c r="U33" s="77"/>
      <c r="V33" s="320"/>
      <c r="W33" s="321">
        <v>178.22197190564538</v>
      </c>
      <c r="X33" s="322">
        <v>210.89865638995937</v>
      </c>
      <c r="Y33" s="77"/>
      <c r="Z33" s="320"/>
      <c r="AA33" s="321">
        <v>178.22197190564538</v>
      </c>
      <c r="AB33" s="322">
        <v>210.89865638995937</v>
      </c>
      <c r="AC33" s="77"/>
      <c r="AD33" s="320"/>
      <c r="AE33" s="321">
        <v>169.73333991509526</v>
      </c>
      <c r="AF33" s="322">
        <v>204.07096162227293</v>
      </c>
      <c r="AG33" s="77"/>
    </row>
    <row r="34" spans="1:48" ht="21.95" customHeight="1" x14ac:dyDescent="0.2">
      <c r="B34" s="27" t="s">
        <v>35</v>
      </c>
      <c r="C34" s="179">
        <v>166.33990561256809</v>
      </c>
      <c r="D34" s="65">
        <v>137.94143199880043</v>
      </c>
      <c r="E34" s="395">
        <v>124.62299280222477</v>
      </c>
      <c r="F34" s="65">
        <v>125.40304268662756</v>
      </c>
      <c r="G34" s="65">
        <v>135.89835712286595</v>
      </c>
      <c r="H34" s="65">
        <v>166.82776025835867</v>
      </c>
      <c r="I34" s="65">
        <v>163.33968844485344</v>
      </c>
      <c r="J34" s="65">
        <v>163.90523122380264</v>
      </c>
      <c r="K34" s="65">
        <v>159.82830332020259</v>
      </c>
      <c r="L34" s="65">
        <v>143.25319725746709</v>
      </c>
      <c r="M34" s="65">
        <v>131.32774627864191</v>
      </c>
      <c r="N34" s="65">
        <v>159.6603787018102</v>
      </c>
      <c r="O34" s="65">
        <v>190.99288574187318</v>
      </c>
      <c r="P34" s="65">
        <v>150.57645297215953</v>
      </c>
      <c r="Q34" s="395">
        <v>133.35183522531821</v>
      </c>
      <c r="R34" s="65">
        <v>138.72068583273253</v>
      </c>
      <c r="S34" s="65">
        <v>151.99206303221843</v>
      </c>
      <c r="T34" s="395">
        <v>179.83589888026378</v>
      </c>
      <c r="U34" s="77"/>
      <c r="V34" s="179">
        <v>96.359191514612078</v>
      </c>
      <c r="W34" s="65">
        <v>146.46737258565267</v>
      </c>
      <c r="X34" s="180">
        <v>158.9584683079581</v>
      </c>
      <c r="Y34" s="77"/>
      <c r="Z34" s="179">
        <v>96.359191514612078</v>
      </c>
      <c r="AA34" s="65">
        <v>146.46737258565267</v>
      </c>
      <c r="AB34" s="180">
        <v>158.9584683079581</v>
      </c>
      <c r="AC34" s="77"/>
      <c r="AD34" s="179">
        <v>92.219854801219554</v>
      </c>
      <c r="AE34" s="65">
        <v>137.18539660717508</v>
      </c>
      <c r="AF34" s="180">
        <v>157.19540061507564</v>
      </c>
      <c r="AG34" s="77"/>
    </row>
    <row r="35" spans="1:48" ht="21.95" customHeight="1" x14ac:dyDescent="0.2">
      <c r="B35" s="29" t="s">
        <v>83</v>
      </c>
      <c r="C35" s="318"/>
      <c r="D35" s="77">
        <v>104.41234831277384</v>
      </c>
      <c r="E35" s="392">
        <v>116.59778585469735</v>
      </c>
      <c r="F35" s="77">
        <v>119.47390463671634</v>
      </c>
      <c r="G35" s="77">
        <v>117.73535793626637</v>
      </c>
      <c r="H35" s="77">
        <v>121.33917251491853</v>
      </c>
      <c r="I35" s="77">
        <v>129.39872445896142</v>
      </c>
      <c r="J35" s="77">
        <v>133.65632384975768</v>
      </c>
      <c r="K35" s="77">
        <v>124.86789481505298</v>
      </c>
      <c r="L35" s="77">
        <v>119.59507531798349</v>
      </c>
      <c r="M35" s="77">
        <v>129.82810590469757</v>
      </c>
      <c r="N35" s="77">
        <v>129.19879963658053</v>
      </c>
      <c r="O35" s="77">
        <v>132.09566475868203</v>
      </c>
      <c r="P35" s="77">
        <v>131.7412494004322</v>
      </c>
      <c r="Q35" s="392">
        <v>129.06983104221558</v>
      </c>
      <c r="R35" s="77">
        <v>142.1128761776489</v>
      </c>
      <c r="S35" s="77">
        <v>133.96326956544289</v>
      </c>
      <c r="T35" s="392">
        <v>126.64541367012228</v>
      </c>
      <c r="U35" s="77"/>
      <c r="V35" s="318"/>
      <c r="W35" s="77">
        <v>121.68032290014989</v>
      </c>
      <c r="X35" s="319">
        <v>132.67531993408454</v>
      </c>
      <c r="Y35" s="77"/>
      <c r="Z35" s="318"/>
      <c r="AA35" s="77">
        <v>121.68032290014989</v>
      </c>
      <c r="AB35" s="319">
        <v>132.67531993408454</v>
      </c>
      <c r="AC35" s="77"/>
      <c r="AD35" s="318"/>
      <c r="AE35" s="77">
        <v>123.72551606282781</v>
      </c>
      <c r="AF35" s="319">
        <v>129.8199316416069</v>
      </c>
      <c r="AG35" s="77"/>
    </row>
    <row r="36" spans="1:48" ht="21.95" customHeight="1" x14ac:dyDescent="0.2">
      <c r="A36" s="20"/>
      <c r="B36" s="28" t="s">
        <v>23</v>
      </c>
      <c r="C36" s="176"/>
      <c r="D36" s="177" t="s">
        <v>144</v>
      </c>
      <c r="E36" s="393" t="s">
        <v>146</v>
      </c>
      <c r="F36" s="177" t="s">
        <v>146</v>
      </c>
      <c r="G36" s="177" t="s">
        <v>146</v>
      </c>
      <c r="H36" s="177" t="s">
        <v>146</v>
      </c>
      <c r="I36" s="177" t="s">
        <v>152</v>
      </c>
      <c r="J36" s="177" t="s">
        <v>152</v>
      </c>
      <c r="K36" s="177" t="s">
        <v>152</v>
      </c>
      <c r="L36" s="177" t="s">
        <v>146</v>
      </c>
      <c r="M36" s="177" t="s">
        <v>152</v>
      </c>
      <c r="N36" s="177" t="s">
        <v>152</v>
      </c>
      <c r="O36" s="177" t="s">
        <v>152</v>
      </c>
      <c r="P36" s="177" t="s">
        <v>152</v>
      </c>
      <c r="Q36" s="393" t="s">
        <v>152</v>
      </c>
      <c r="R36" s="177" t="s">
        <v>152</v>
      </c>
      <c r="S36" s="177" t="s">
        <v>152</v>
      </c>
      <c r="T36" s="393" t="s">
        <v>152</v>
      </c>
      <c r="U36" s="77"/>
      <c r="V36" s="176"/>
      <c r="W36" s="177" t="s">
        <v>146</v>
      </c>
      <c r="X36" s="178" t="s">
        <v>152</v>
      </c>
      <c r="Y36" s="77"/>
      <c r="Z36" s="176"/>
      <c r="AA36" s="177" t="s">
        <v>146</v>
      </c>
      <c r="AB36" s="178" t="s">
        <v>152</v>
      </c>
      <c r="AC36" s="77"/>
      <c r="AD36" s="176"/>
      <c r="AE36" s="177" t="s">
        <v>146</v>
      </c>
      <c r="AF36" s="178" t="s">
        <v>152</v>
      </c>
      <c r="AG36" s="77"/>
    </row>
    <row r="37" spans="1:48" ht="21.95" customHeight="1" x14ac:dyDescent="0.25">
      <c r="B37" s="22" t="s">
        <v>68</v>
      </c>
      <c r="S37" s="67"/>
      <c r="T37" s="67"/>
      <c r="U37" s="1"/>
      <c r="V37" s="67"/>
      <c r="W37" s="67"/>
      <c r="X37" s="67"/>
      <c r="Y37" s="1"/>
      <c r="Z37" s="67"/>
      <c r="AA37" s="67"/>
      <c r="AB37" s="67"/>
      <c r="AC37" s="1"/>
      <c r="AD37" s="67"/>
      <c r="AE37" s="67"/>
      <c r="AF37" s="67"/>
      <c r="AG37" s="1"/>
    </row>
    <row r="38" spans="1:48" ht="21.95" customHeight="1" x14ac:dyDescent="0.2">
      <c r="B38" s="26" t="s">
        <v>19</v>
      </c>
      <c r="C38" s="315"/>
      <c r="D38" s="316"/>
      <c r="E38" s="390"/>
      <c r="F38" s="316"/>
      <c r="G38" s="316"/>
      <c r="H38" s="316"/>
      <c r="I38" s="316"/>
      <c r="J38" s="316"/>
      <c r="K38" s="316"/>
      <c r="L38" s="316"/>
      <c r="M38" s="316"/>
      <c r="N38" s="316"/>
      <c r="O38" s="316"/>
      <c r="P38" s="316">
        <v>37.73117316965309</v>
      </c>
      <c r="Q38" s="390">
        <v>18.450052762798705</v>
      </c>
      <c r="R38" s="316">
        <v>31.58110367314141</v>
      </c>
      <c r="S38" s="316">
        <v>27.258128882504181</v>
      </c>
      <c r="T38" s="390">
        <v>12.511394831473746</v>
      </c>
      <c r="U38" s="77"/>
      <c r="V38" s="315"/>
      <c r="W38" s="316"/>
      <c r="X38" s="317">
        <v>18.3348237790049</v>
      </c>
      <c r="Y38" s="77"/>
      <c r="Z38" s="315"/>
      <c r="AA38" s="316"/>
      <c r="AB38" s="317">
        <v>18.3348237790049</v>
      </c>
      <c r="AC38" s="77"/>
      <c r="AD38" s="315"/>
      <c r="AE38" s="316"/>
      <c r="AF38" s="317">
        <v>20.230334078354012</v>
      </c>
      <c r="AG38" s="77"/>
    </row>
    <row r="39" spans="1:48" ht="21.95" customHeight="1" x14ac:dyDescent="0.2">
      <c r="B39" s="27" t="s">
        <v>35</v>
      </c>
      <c r="C39" s="174">
        <v>69.697145010693973</v>
      </c>
      <c r="D39" s="64">
        <v>48.83951655829572</v>
      </c>
      <c r="E39" s="391">
        <v>38.199762023526446</v>
      </c>
      <c r="F39" s="64">
        <v>43.722469210284977</v>
      </c>
      <c r="G39" s="64">
        <v>41.262363231743613</v>
      </c>
      <c r="H39" s="64">
        <v>64.53953880840011</v>
      </c>
      <c r="I39" s="64">
        <v>40.791464613075362</v>
      </c>
      <c r="J39" s="64">
        <v>28.146964899307758</v>
      </c>
      <c r="K39" s="64">
        <v>24.290813332190023</v>
      </c>
      <c r="L39" s="64">
        <v>9.6806782619612708</v>
      </c>
      <c r="M39" s="64">
        <v>1.1130460370776518</v>
      </c>
      <c r="N39" s="64">
        <v>10.752692050830134</v>
      </c>
      <c r="O39" s="64">
        <v>14.820845327812764</v>
      </c>
      <c r="P39" s="64">
        <v>9.1596997292803479</v>
      </c>
      <c r="Q39" s="391">
        <v>7.0041990060152886</v>
      </c>
      <c r="R39" s="64">
        <v>10.619872421608777</v>
      </c>
      <c r="S39" s="64">
        <v>11.842458032633932</v>
      </c>
      <c r="T39" s="391">
        <v>7.7973465577404184</v>
      </c>
      <c r="U39" s="77"/>
      <c r="V39" s="174">
        <v>-27.15765055615876</v>
      </c>
      <c r="W39" s="64">
        <v>52.001454436716038</v>
      </c>
      <c r="X39" s="175">
        <v>8.5282445514951792</v>
      </c>
      <c r="Y39" s="77"/>
      <c r="Z39" s="174">
        <v>-27.15765055615876</v>
      </c>
      <c r="AA39" s="64">
        <v>52.001454436716038</v>
      </c>
      <c r="AB39" s="175">
        <v>8.5282445514951792</v>
      </c>
      <c r="AC39" s="77"/>
      <c r="AD39" s="174">
        <v>-32.13555245800876</v>
      </c>
      <c r="AE39" s="64">
        <v>48.759068101883372</v>
      </c>
      <c r="AF39" s="175">
        <v>14.586103552384547</v>
      </c>
      <c r="AG39" s="77"/>
    </row>
    <row r="40" spans="1:48" ht="21.95" customHeight="1" x14ac:dyDescent="0.2">
      <c r="B40" s="29" t="s">
        <v>83</v>
      </c>
      <c r="C40" s="318"/>
      <c r="D40" s="77"/>
      <c r="E40" s="392"/>
      <c r="F40" s="77"/>
      <c r="G40" s="77"/>
      <c r="H40" s="77"/>
      <c r="I40" s="77"/>
      <c r="J40" s="77"/>
      <c r="K40" s="77"/>
      <c r="L40" s="77"/>
      <c r="M40" s="77"/>
      <c r="N40" s="77"/>
      <c r="O40" s="77"/>
      <c r="P40" s="77">
        <v>26.174012489174057</v>
      </c>
      <c r="Q40" s="392">
        <v>10.696639817035452</v>
      </c>
      <c r="R40" s="77">
        <v>18.948883950675423</v>
      </c>
      <c r="S40" s="77">
        <v>13.783379872954466</v>
      </c>
      <c r="T40" s="392">
        <v>4.3730652230801192</v>
      </c>
      <c r="U40" s="77"/>
      <c r="V40" s="318"/>
      <c r="W40" s="77"/>
      <c r="X40" s="319">
        <v>9.0359696390775301</v>
      </c>
      <c r="Y40" s="77"/>
      <c r="Z40" s="318"/>
      <c r="AA40" s="77"/>
      <c r="AB40" s="319">
        <v>9.0359696390775301</v>
      </c>
      <c r="AC40" s="77"/>
      <c r="AD40" s="318"/>
      <c r="AE40" s="77"/>
      <c r="AF40" s="319">
        <v>4.9257548262829811</v>
      </c>
      <c r="AG40" s="77"/>
    </row>
    <row r="41" spans="1:48" ht="21.95" customHeight="1" x14ac:dyDescent="0.2">
      <c r="A41" s="20"/>
      <c r="B41" s="28" t="s">
        <v>23</v>
      </c>
      <c r="C41" s="176"/>
      <c r="D41" s="177"/>
      <c r="E41" s="393"/>
      <c r="F41" s="177"/>
      <c r="G41" s="177"/>
      <c r="H41" s="177"/>
      <c r="I41" s="177"/>
      <c r="J41" s="177"/>
      <c r="K41" s="177"/>
      <c r="L41" s="177"/>
      <c r="M41" s="177"/>
      <c r="N41" s="177"/>
      <c r="O41" s="177"/>
      <c r="P41" s="177" t="s">
        <v>152</v>
      </c>
      <c r="Q41" s="393" t="s">
        <v>152</v>
      </c>
      <c r="R41" s="177" t="s">
        <v>152</v>
      </c>
      <c r="S41" s="177" t="s">
        <v>152</v>
      </c>
      <c r="T41" s="393" t="s">
        <v>149</v>
      </c>
      <c r="U41" s="77"/>
      <c r="V41" s="176"/>
      <c r="W41" s="177"/>
      <c r="X41" s="178" t="s">
        <v>152</v>
      </c>
      <c r="Y41" s="77"/>
      <c r="Z41" s="176"/>
      <c r="AA41" s="177"/>
      <c r="AB41" s="178" t="s">
        <v>152</v>
      </c>
      <c r="AC41" s="77"/>
      <c r="AD41" s="176"/>
      <c r="AE41" s="177"/>
      <c r="AF41" s="178" t="s">
        <v>152</v>
      </c>
      <c r="AG41" s="77"/>
    </row>
    <row r="42" spans="1:48" ht="21.95" customHeight="1" x14ac:dyDescent="0.25">
      <c r="A42" s="6"/>
      <c r="B42" s="22"/>
      <c r="U42" s="1"/>
      <c r="X42" s="69"/>
      <c r="Y42" s="80"/>
      <c r="AB42" s="69"/>
      <c r="AC42" s="80"/>
      <c r="AF42" s="69"/>
      <c r="AG42" s="80"/>
    </row>
    <row r="43" spans="1:48" s="81" customFormat="1" ht="15.95" customHeight="1" x14ac:dyDescent="0.2">
      <c r="B43" s="497" t="s">
        <v>10</v>
      </c>
      <c r="C43" s="499">
        <v>2021</v>
      </c>
      <c r="D43" s="499"/>
      <c r="E43" s="499"/>
      <c r="F43" s="499">
        <v>2022</v>
      </c>
      <c r="G43" s="499"/>
      <c r="H43" s="499"/>
      <c r="I43" s="499"/>
      <c r="J43" s="499"/>
      <c r="K43" s="499"/>
      <c r="L43" s="499"/>
      <c r="M43" s="499"/>
      <c r="N43" s="499"/>
      <c r="O43" s="499"/>
      <c r="P43" s="499"/>
      <c r="Q43" s="499"/>
      <c r="R43" s="499">
        <v>2023</v>
      </c>
      <c r="S43" s="499"/>
      <c r="T43" s="499"/>
      <c r="U43" s="83"/>
      <c r="V43" s="491" t="s">
        <v>58</v>
      </c>
      <c r="W43" s="491"/>
      <c r="X43" s="491"/>
      <c r="Y43" s="83"/>
      <c r="Z43" s="491" t="s">
        <v>44</v>
      </c>
      <c r="AA43" s="491"/>
      <c r="AB43" s="491"/>
      <c r="AC43" s="83"/>
      <c r="AD43" s="493" t="s">
        <v>45</v>
      </c>
      <c r="AE43" s="493"/>
      <c r="AF43" s="493"/>
      <c r="AG43" s="83"/>
      <c r="AH43" s="151"/>
      <c r="AI43" s="151"/>
      <c r="AJ43" s="151"/>
      <c r="AK43" s="151"/>
      <c r="AL43" s="151"/>
      <c r="AM43" s="151"/>
      <c r="AN43" s="151"/>
      <c r="AO43" s="151"/>
      <c r="AP43" s="151"/>
      <c r="AQ43" s="151"/>
      <c r="AR43" s="151"/>
      <c r="AS43" s="151"/>
      <c r="AT43" s="151"/>
      <c r="AU43" s="151"/>
      <c r="AV43" s="151"/>
    </row>
    <row r="44" spans="1:48" s="82" customFormat="1" ht="15.95" customHeight="1" x14ac:dyDescent="0.2">
      <c r="B44" s="497"/>
      <c r="C44" s="172" t="s">
        <v>141</v>
      </c>
      <c r="D44" s="172" t="s">
        <v>142</v>
      </c>
      <c r="E44" s="389" t="s">
        <v>145</v>
      </c>
      <c r="F44" s="172" t="s">
        <v>148</v>
      </c>
      <c r="G44" s="172" t="s">
        <v>150</v>
      </c>
      <c r="H44" s="172" t="s">
        <v>151</v>
      </c>
      <c r="I44" s="172" t="s">
        <v>153</v>
      </c>
      <c r="J44" s="172" t="s">
        <v>154</v>
      </c>
      <c r="K44" s="172" t="s">
        <v>155</v>
      </c>
      <c r="L44" s="172" t="s">
        <v>156</v>
      </c>
      <c r="M44" s="172" t="s">
        <v>157</v>
      </c>
      <c r="N44" s="172" t="s">
        <v>158</v>
      </c>
      <c r="O44" s="172" t="s">
        <v>141</v>
      </c>
      <c r="P44" s="172" t="s">
        <v>142</v>
      </c>
      <c r="Q44" s="389" t="s">
        <v>145</v>
      </c>
      <c r="R44" s="172" t="s">
        <v>148</v>
      </c>
      <c r="S44" s="172" t="s">
        <v>150</v>
      </c>
      <c r="T44" s="389" t="s">
        <v>151</v>
      </c>
      <c r="U44" s="101"/>
      <c r="V44" s="171">
        <v>2021</v>
      </c>
      <c r="W44" s="172">
        <v>2022</v>
      </c>
      <c r="X44" s="173">
        <v>2023</v>
      </c>
      <c r="Y44" s="101"/>
      <c r="Z44" s="171">
        <v>2021</v>
      </c>
      <c r="AA44" s="172">
        <v>2022</v>
      </c>
      <c r="AB44" s="173">
        <v>2023</v>
      </c>
      <c r="AC44" s="101"/>
      <c r="AD44" s="171">
        <v>2021</v>
      </c>
      <c r="AE44" s="172">
        <v>2022</v>
      </c>
      <c r="AF44" s="173">
        <v>2023</v>
      </c>
      <c r="AG44" s="101"/>
      <c r="AH44" s="151"/>
      <c r="AI44" s="151"/>
      <c r="AJ44" s="151"/>
      <c r="AK44" s="151"/>
      <c r="AL44" s="151"/>
      <c r="AM44" s="151"/>
      <c r="AN44" s="151"/>
      <c r="AO44" s="151"/>
      <c r="AP44" s="151"/>
      <c r="AQ44" s="151"/>
      <c r="AR44" s="151"/>
      <c r="AS44" s="151"/>
      <c r="AT44" s="151"/>
      <c r="AU44" s="151"/>
      <c r="AV44" s="151"/>
    </row>
    <row r="45" spans="1:48" ht="21.95" customHeight="1" x14ac:dyDescent="0.2">
      <c r="B45" s="170" t="s">
        <v>19</v>
      </c>
      <c r="C45" s="320"/>
      <c r="D45" s="321">
        <v>26.778518518518517</v>
      </c>
      <c r="E45" s="394">
        <v>63.539545997610517</v>
      </c>
      <c r="F45" s="321">
        <v>55.096535244922343</v>
      </c>
      <c r="G45" s="321">
        <v>101.46058201058202</v>
      </c>
      <c r="H45" s="321">
        <v>174.61481481481482</v>
      </c>
      <c r="I45" s="321">
        <v>182.3432098765432</v>
      </c>
      <c r="J45" s="321">
        <v>180.22867383512545</v>
      </c>
      <c r="K45" s="321">
        <v>172.91506172839507</v>
      </c>
      <c r="L45" s="321">
        <v>125.55555555555556</v>
      </c>
      <c r="M45" s="321">
        <v>125.1557945041816</v>
      </c>
      <c r="N45" s="321">
        <v>169.96395061728396</v>
      </c>
      <c r="O45" s="321">
        <v>213.95197132616488</v>
      </c>
      <c r="P45" s="321">
        <v>163.84</v>
      </c>
      <c r="Q45" s="394">
        <v>106.51923536439665</v>
      </c>
      <c r="R45" s="321">
        <v>129.91923536439666</v>
      </c>
      <c r="S45" s="321">
        <v>172.69444444444446</v>
      </c>
      <c r="T45" s="394">
        <v>197.93094384707288</v>
      </c>
      <c r="U45" s="77"/>
      <c r="V45" s="320"/>
      <c r="W45" s="321">
        <v>110.68831275720164</v>
      </c>
      <c r="X45" s="322">
        <v>166.65333333333334</v>
      </c>
      <c r="Y45" s="77"/>
      <c r="Z45" s="320"/>
      <c r="AA45" s="321">
        <v>110.68831275720164</v>
      </c>
      <c r="AB45" s="322">
        <v>166.65333333333334</v>
      </c>
      <c r="AC45" s="77"/>
      <c r="AD45" s="320"/>
      <c r="AE45" s="321">
        <v>84.337944567083639</v>
      </c>
      <c r="AF45" s="322">
        <v>161.54634195839677</v>
      </c>
      <c r="AG45" s="77"/>
    </row>
    <row r="46" spans="1:48" ht="21.95" customHeight="1" x14ac:dyDescent="0.2">
      <c r="B46" s="27" t="s">
        <v>35</v>
      </c>
      <c r="C46" s="179">
        <v>133.1832902211402</v>
      </c>
      <c r="D46" s="65">
        <v>96.428868972746329</v>
      </c>
      <c r="E46" s="395">
        <v>77.27940302292555</v>
      </c>
      <c r="F46" s="65">
        <v>62.87961452627308</v>
      </c>
      <c r="G46" s="65">
        <v>81.80000505390835</v>
      </c>
      <c r="H46" s="65">
        <v>133.62466981132076</v>
      </c>
      <c r="I46" s="65">
        <v>130.24371174004193</v>
      </c>
      <c r="J46" s="65">
        <v>120.98360874416717</v>
      </c>
      <c r="K46" s="65">
        <v>119.08381341719078</v>
      </c>
      <c r="L46" s="65">
        <v>92.196176709271654</v>
      </c>
      <c r="M46" s="65">
        <v>79.651916717386896</v>
      </c>
      <c r="N46" s="65">
        <v>110.48196960167715</v>
      </c>
      <c r="O46" s="65">
        <v>150.49069182389937</v>
      </c>
      <c r="P46" s="65">
        <v>104.88265513626834</v>
      </c>
      <c r="Q46" s="395">
        <v>78.647552241834049</v>
      </c>
      <c r="R46" s="65">
        <v>78.070842462974241</v>
      </c>
      <c r="S46" s="65">
        <v>97.222685871518422</v>
      </c>
      <c r="T46" s="395">
        <v>132.77902109961454</v>
      </c>
      <c r="U46" s="77"/>
      <c r="V46" s="179">
        <v>56.739806953179595</v>
      </c>
      <c r="W46" s="65">
        <v>93.13369951083159</v>
      </c>
      <c r="X46" s="180">
        <v>102.87312194269741</v>
      </c>
      <c r="Y46" s="77"/>
      <c r="Z46" s="179">
        <v>56.739806953179595</v>
      </c>
      <c r="AA46" s="65">
        <v>93.13369951083159</v>
      </c>
      <c r="AB46" s="180">
        <v>102.87312194269741</v>
      </c>
      <c r="AC46" s="77"/>
      <c r="AD46" s="179">
        <v>43.988007631389486</v>
      </c>
      <c r="AE46" s="65">
        <v>94.997370939950031</v>
      </c>
      <c r="AF46" s="180">
        <v>107.89154467131902</v>
      </c>
      <c r="AG46" s="77"/>
    </row>
    <row r="47" spans="1:48" ht="21.95" customHeight="1" x14ac:dyDescent="0.2">
      <c r="B47" s="29" t="s">
        <v>84</v>
      </c>
      <c r="C47" s="318"/>
      <c r="D47" s="77">
        <v>27.770229811675787</v>
      </c>
      <c r="E47" s="392">
        <v>82.220544559307754</v>
      </c>
      <c r="F47" s="77">
        <v>87.6222535077369</v>
      </c>
      <c r="G47" s="77">
        <v>124.03493366990281</v>
      </c>
      <c r="H47" s="77">
        <v>130.67558188274637</v>
      </c>
      <c r="I47" s="77">
        <v>140.00154590230599</v>
      </c>
      <c r="J47" s="77">
        <v>148.96949736074529</v>
      </c>
      <c r="K47" s="77">
        <v>145.20450493351424</v>
      </c>
      <c r="L47" s="77">
        <v>136.1830392939608</v>
      </c>
      <c r="M47" s="77">
        <v>157.12841531262393</v>
      </c>
      <c r="N47" s="77">
        <v>153.83863197770933</v>
      </c>
      <c r="O47" s="77">
        <v>142.16957124266895</v>
      </c>
      <c r="P47" s="77">
        <v>156.21267385639896</v>
      </c>
      <c r="Q47" s="392">
        <v>135.43871656285734</v>
      </c>
      <c r="R47" s="77">
        <v>166.41198079291777</v>
      </c>
      <c r="S47" s="77">
        <v>177.62772432834871</v>
      </c>
      <c r="T47" s="392">
        <v>149.06793423232216</v>
      </c>
      <c r="U47" s="77"/>
      <c r="V47" s="318"/>
      <c r="W47" s="77">
        <v>118.8488305936628</v>
      </c>
      <c r="X47" s="319">
        <v>161.99890718409296</v>
      </c>
      <c r="Y47" s="77"/>
      <c r="Z47" s="318"/>
      <c r="AA47" s="77">
        <v>118.8488305936628</v>
      </c>
      <c r="AB47" s="319">
        <v>161.99890718409296</v>
      </c>
      <c r="AC47" s="77"/>
      <c r="AD47" s="318"/>
      <c r="AE47" s="77">
        <v>88.77924065956644</v>
      </c>
      <c r="AF47" s="319">
        <v>149.7303078295526</v>
      </c>
      <c r="AG47" s="77"/>
    </row>
    <row r="48" spans="1:48" ht="21.95" customHeight="1" x14ac:dyDescent="0.2">
      <c r="A48" s="20"/>
      <c r="B48" s="28" t="s">
        <v>23</v>
      </c>
      <c r="C48" s="176"/>
      <c r="D48" s="177" t="s">
        <v>143</v>
      </c>
      <c r="E48" s="393" t="s">
        <v>147</v>
      </c>
      <c r="F48" s="177" t="s">
        <v>149</v>
      </c>
      <c r="G48" s="177" t="s">
        <v>146</v>
      </c>
      <c r="H48" s="177" t="s">
        <v>152</v>
      </c>
      <c r="I48" s="177" t="s">
        <v>152</v>
      </c>
      <c r="J48" s="177" t="s">
        <v>152</v>
      </c>
      <c r="K48" s="177" t="s">
        <v>152</v>
      </c>
      <c r="L48" s="177" t="s">
        <v>146</v>
      </c>
      <c r="M48" s="177" t="s">
        <v>152</v>
      </c>
      <c r="N48" s="177" t="s">
        <v>152</v>
      </c>
      <c r="O48" s="177" t="s">
        <v>152</v>
      </c>
      <c r="P48" s="177" t="s">
        <v>152</v>
      </c>
      <c r="Q48" s="393" t="s">
        <v>152</v>
      </c>
      <c r="R48" s="177" t="s">
        <v>152</v>
      </c>
      <c r="S48" s="177" t="s">
        <v>152</v>
      </c>
      <c r="T48" s="393" t="s">
        <v>152</v>
      </c>
      <c r="U48" s="77"/>
      <c r="V48" s="176"/>
      <c r="W48" s="177" t="s">
        <v>146</v>
      </c>
      <c r="X48" s="178" t="s">
        <v>152</v>
      </c>
      <c r="Y48" s="77"/>
      <c r="Z48" s="176"/>
      <c r="AA48" s="177" t="s">
        <v>146</v>
      </c>
      <c r="AB48" s="178" t="s">
        <v>152</v>
      </c>
      <c r="AC48" s="77"/>
      <c r="AD48" s="176"/>
      <c r="AE48" s="177" t="s">
        <v>147</v>
      </c>
      <c r="AF48" s="178" t="s">
        <v>152</v>
      </c>
      <c r="AG48" s="77"/>
    </row>
    <row r="49" spans="1:33" ht="21.95" customHeight="1" x14ac:dyDescent="0.25">
      <c r="B49" s="22" t="s">
        <v>68</v>
      </c>
      <c r="S49" s="67"/>
      <c r="T49" s="67"/>
      <c r="U49" s="1"/>
      <c r="V49" s="67"/>
      <c r="W49" s="67"/>
      <c r="X49" s="67"/>
      <c r="Y49" s="1"/>
      <c r="Z49" s="67"/>
      <c r="AA49" s="67"/>
      <c r="AB49" s="67"/>
      <c r="AC49" s="1"/>
      <c r="AD49" s="67"/>
      <c r="AE49" s="67"/>
      <c r="AF49" s="67"/>
      <c r="AG49" s="1"/>
    </row>
    <row r="50" spans="1:33" ht="21.95" customHeight="1" x14ac:dyDescent="0.2">
      <c r="B50" s="26" t="s">
        <v>19</v>
      </c>
      <c r="C50" s="315"/>
      <c r="D50" s="316"/>
      <c r="E50" s="390"/>
      <c r="F50" s="316"/>
      <c r="G50" s="316"/>
      <c r="H50" s="316"/>
      <c r="I50" s="316"/>
      <c r="J50" s="316"/>
      <c r="K50" s="316"/>
      <c r="L50" s="316"/>
      <c r="M50" s="316"/>
      <c r="N50" s="316"/>
      <c r="O50" s="316"/>
      <c r="P50" s="316">
        <v>511.8336975468257</v>
      </c>
      <c r="Q50" s="390">
        <v>67.642424401993793</v>
      </c>
      <c r="R50" s="316">
        <v>135.80291353515301</v>
      </c>
      <c r="S50" s="316">
        <v>70.208411012665351</v>
      </c>
      <c r="T50" s="390">
        <v>13.35289279835874</v>
      </c>
      <c r="U50" s="77"/>
      <c r="V50" s="315"/>
      <c r="W50" s="316"/>
      <c r="X50" s="317">
        <v>50.560912152392483</v>
      </c>
      <c r="Y50" s="77"/>
      <c r="Z50" s="315"/>
      <c r="AA50" s="316"/>
      <c r="AB50" s="317">
        <v>50.560912152392483</v>
      </c>
      <c r="AC50" s="77"/>
      <c r="AD50" s="315"/>
      <c r="AE50" s="316"/>
      <c r="AF50" s="317">
        <v>91.546453719735936</v>
      </c>
      <c r="AG50" s="77"/>
    </row>
    <row r="51" spans="1:33" ht="21.95" customHeight="1" x14ac:dyDescent="0.2">
      <c r="B51" s="27" t="s">
        <v>35</v>
      </c>
      <c r="C51" s="174">
        <v>152.36355451136134</v>
      </c>
      <c r="D51" s="64">
        <v>125.67028212494616</v>
      </c>
      <c r="E51" s="391">
        <v>114.82902612812265</v>
      </c>
      <c r="F51" s="64">
        <v>65.831037653291276</v>
      </c>
      <c r="G51" s="64">
        <v>62.101624181718968</v>
      </c>
      <c r="H51" s="64">
        <v>64.497872680598846</v>
      </c>
      <c r="I51" s="64">
        <v>52.390533766563365</v>
      </c>
      <c r="J51" s="64">
        <v>24.827495326533242</v>
      </c>
      <c r="K51" s="64">
        <v>21.404301383152617</v>
      </c>
      <c r="L51" s="64">
        <v>-0.88041261547224448</v>
      </c>
      <c r="M51" s="64">
        <v>-3.1084378145773877</v>
      </c>
      <c r="N51" s="64">
        <v>13.056115134293927</v>
      </c>
      <c r="O51" s="64">
        <v>12.995174975829956</v>
      </c>
      <c r="P51" s="64">
        <v>8.7668623034059401</v>
      </c>
      <c r="Q51" s="391">
        <v>1.7703931001234874</v>
      </c>
      <c r="R51" s="64">
        <v>24.159225610901856</v>
      </c>
      <c r="S51" s="64">
        <v>18.85413186399688</v>
      </c>
      <c r="T51" s="391">
        <v>-0.63285373343086182</v>
      </c>
      <c r="U51" s="77"/>
      <c r="V51" s="174">
        <v>-30.362577142497209</v>
      </c>
      <c r="W51" s="64">
        <v>64.141727848404415</v>
      </c>
      <c r="X51" s="175">
        <v>10.457463284563294</v>
      </c>
      <c r="Y51" s="77"/>
      <c r="Z51" s="174">
        <v>-30.362577142497209</v>
      </c>
      <c r="AA51" s="64">
        <v>64.141727848404415</v>
      </c>
      <c r="AB51" s="175">
        <v>10.457463284563294</v>
      </c>
      <c r="AC51" s="77"/>
      <c r="AD51" s="174">
        <v>-56.282423907222125</v>
      </c>
      <c r="AE51" s="64">
        <v>115.96197703698216</v>
      </c>
      <c r="AF51" s="175">
        <v>13.573190082768654</v>
      </c>
      <c r="AG51" s="77"/>
    </row>
    <row r="52" spans="1:33" ht="21.95" customHeight="1" x14ac:dyDescent="0.2">
      <c r="B52" s="29" t="s">
        <v>84</v>
      </c>
      <c r="C52" s="318"/>
      <c r="D52" s="77"/>
      <c r="E52" s="392"/>
      <c r="F52" s="77"/>
      <c r="G52" s="77"/>
      <c r="H52" s="77"/>
      <c r="I52" s="77"/>
      <c r="J52" s="77"/>
      <c r="K52" s="77"/>
      <c r="L52" s="77"/>
      <c r="M52" s="77"/>
      <c r="N52" s="77"/>
      <c r="O52" s="77"/>
      <c r="P52" s="77">
        <v>462.5184772168659</v>
      </c>
      <c r="Q52" s="392">
        <v>64.72612446050482</v>
      </c>
      <c r="R52" s="77">
        <v>89.919768245054271</v>
      </c>
      <c r="S52" s="77">
        <v>43.207819823629464</v>
      </c>
      <c r="T52" s="392">
        <v>14.074819552846463</v>
      </c>
      <c r="U52" s="77"/>
      <c r="V52" s="318"/>
      <c r="W52" s="77"/>
      <c r="X52" s="319">
        <v>36.306690082552883</v>
      </c>
      <c r="Y52" s="77"/>
      <c r="Z52" s="318"/>
      <c r="AA52" s="77"/>
      <c r="AB52" s="319">
        <v>36.306690082552883</v>
      </c>
      <c r="AC52" s="77"/>
      <c r="AD52" s="318"/>
      <c r="AE52" s="77"/>
      <c r="AF52" s="319">
        <v>68.654638986666939</v>
      </c>
      <c r="AG52" s="77"/>
    </row>
    <row r="53" spans="1:33" ht="21.95" customHeight="1" x14ac:dyDescent="0.2">
      <c r="A53" s="20"/>
      <c r="B53" s="28" t="s">
        <v>23</v>
      </c>
      <c r="C53" s="176"/>
      <c r="D53" s="177"/>
      <c r="E53" s="393"/>
      <c r="F53" s="177"/>
      <c r="G53" s="177"/>
      <c r="H53" s="177"/>
      <c r="I53" s="177"/>
      <c r="J53" s="177"/>
      <c r="K53" s="177"/>
      <c r="L53" s="177"/>
      <c r="M53" s="177"/>
      <c r="N53" s="177"/>
      <c r="O53" s="177"/>
      <c r="P53" s="177" t="s">
        <v>152</v>
      </c>
      <c r="Q53" s="393" t="s">
        <v>152</v>
      </c>
      <c r="R53" s="177" t="s">
        <v>152</v>
      </c>
      <c r="S53" s="177" t="s">
        <v>152</v>
      </c>
      <c r="T53" s="393" t="s">
        <v>152</v>
      </c>
      <c r="U53" s="77"/>
      <c r="V53" s="176"/>
      <c r="W53" s="177"/>
      <c r="X53" s="178" t="s">
        <v>152</v>
      </c>
      <c r="Y53" s="77"/>
      <c r="Z53" s="176"/>
      <c r="AA53" s="177"/>
      <c r="AB53" s="178" t="s">
        <v>152</v>
      </c>
      <c r="AC53" s="77"/>
      <c r="AD53" s="176"/>
      <c r="AE53" s="177"/>
      <c r="AF53" s="178" t="s">
        <v>152</v>
      </c>
      <c r="AG53" s="77"/>
    </row>
    <row r="54" spans="1:33" ht="9.9499999999999993" customHeight="1" x14ac:dyDescent="0.2">
      <c r="A54" s="20"/>
      <c r="B54" s="103"/>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row>
    <row r="55" spans="1:33" ht="9.9499999999999993" customHeight="1" x14ac:dyDescent="0.25">
      <c r="B55" s="396" t="s">
        <v>85</v>
      </c>
      <c r="C55" s="396"/>
      <c r="D55" s="396"/>
      <c r="E55" s="396"/>
      <c r="F55" s="396"/>
      <c r="G55" s="396"/>
      <c r="H55" s="396"/>
      <c r="I55" s="396"/>
      <c r="J55" s="396"/>
      <c r="K55" s="396"/>
      <c r="L55" s="396"/>
      <c r="M55" s="396"/>
      <c r="N55" s="396"/>
      <c r="O55" s="396"/>
      <c r="P55" s="396"/>
      <c r="Q55" s="396"/>
      <c r="R55" s="396"/>
      <c r="S55" s="396"/>
      <c r="T55" s="396"/>
      <c r="AD55" s="149"/>
      <c r="AE55" s="150"/>
      <c r="AF55" s="3"/>
    </row>
    <row r="56" spans="1:33" ht="9.9499999999999993" customHeight="1" x14ac:dyDescent="0.25">
      <c r="B56" s="103"/>
      <c r="C56" s="3"/>
      <c r="D56" s="3"/>
      <c r="E56" s="3"/>
      <c r="AD56" s="102"/>
    </row>
    <row r="57" spans="1:33" ht="24.95" customHeight="1" x14ac:dyDescent="0.2">
      <c r="B57" s="495" t="s">
        <v>107</v>
      </c>
      <c r="C57" s="495"/>
      <c r="D57" s="495"/>
      <c r="E57" s="495"/>
      <c r="F57" s="495"/>
      <c r="G57" s="495"/>
      <c r="H57" s="495"/>
      <c r="I57" s="495"/>
      <c r="J57" s="495"/>
      <c r="K57" s="495"/>
      <c r="L57" s="495"/>
      <c r="M57" s="495"/>
      <c r="N57" s="495"/>
      <c r="O57" s="495"/>
      <c r="P57" s="495"/>
      <c r="Q57" s="495"/>
      <c r="R57" s="495"/>
      <c r="S57" s="495"/>
      <c r="T57" s="495"/>
      <c r="U57" s="495"/>
      <c r="V57" s="495"/>
      <c r="W57" s="495"/>
      <c r="X57" s="495"/>
      <c r="Y57" s="495"/>
      <c r="Z57" s="495"/>
      <c r="AA57" s="495"/>
      <c r="AB57" s="495"/>
      <c r="AC57" s="495"/>
      <c r="AD57" s="495"/>
      <c r="AE57" s="495"/>
      <c r="AF57" s="495"/>
    </row>
    <row r="59" spans="1:33" s="181" customFormat="1" x14ac:dyDescent="0.2">
      <c r="A59" s="397"/>
      <c r="B59" s="397" t="s">
        <v>91</v>
      </c>
      <c r="C59" s="397"/>
      <c r="D59" s="397"/>
      <c r="E59" s="397"/>
      <c r="F59" s="397"/>
      <c r="G59" s="397"/>
      <c r="H59" s="397"/>
      <c r="I59" s="397"/>
      <c r="J59" s="397"/>
      <c r="K59" s="397"/>
      <c r="L59" s="397"/>
      <c r="M59" s="397"/>
      <c r="N59" s="397"/>
      <c r="O59" s="397"/>
      <c r="P59" s="397"/>
      <c r="Q59" s="397"/>
      <c r="R59" s="397"/>
      <c r="S59" s="397"/>
      <c r="T59" s="397"/>
      <c r="U59" s="397"/>
      <c r="V59" s="397"/>
      <c r="W59" s="397"/>
      <c r="X59" s="397"/>
      <c r="Y59" s="397"/>
      <c r="Z59" s="397"/>
      <c r="AA59" s="397"/>
      <c r="AB59" s="397"/>
      <c r="AC59" s="397"/>
      <c r="AD59" s="397"/>
      <c r="AE59" s="397"/>
      <c r="AF59" s="397"/>
      <c r="AG59" s="397"/>
    </row>
    <row r="60" spans="1:33" s="181" customFormat="1" x14ac:dyDescent="0.2">
      <c r="A60" s="397"/>
      <c r="B60" s="397" t="s">
        <v>92</v>
      </c>
      <c r="C60" s="397">
        <v>100</v>
      </c>
      <c r="D60" s="397">
        <v>100</v>
      </c>
      <c r="E60" s="397">
        <v>100</v>
      </c>
      <c r="F60" s="397">
        <v>100</v>
      </c>
      <c r="G60" s="397">
        <v>100</v>
      </c>
      <c r="H60" s="397">
        <v>100</v>
      </c>
      <c r="I60" s="397">
        <v>100</v>
      </c>
      <c r="J60" s="397">
        <v>100</v>
      </c>
      <c r="K60" s="397">
        <v>100</v>
      </c>
      <c r="L60" s="397">
        <v>100</v>
      </c>
      <c r="M60" s="397">
        <v>100</v>
      </c>
      <c r="N60" s="397">
        <v>100</v>
      </c>
      <c r="O60" s="397">
        <v>100</v>
      </c>
      <c r="P60" s="397">
        <v>100</v>
      </c>
      <c r="Q60" s="397">
        <v>100</v>
      </c>
      <c r="R60" s="397">
        <v>100</v>
      </c>
      <c r="S60" s="397">
        <v>100</v>
      </c>
      <c r="T60" s="397">
        <v>100</v>
      </c>
      <c r="U60" s="397"/>
      <c r="V60" s="397"/>
      <c r="W60" s="397"/>
      <c r="X60" s="397"/>
      <c r="Y60" s="397"/>
      <c r="Z60" s="397"/>
      <c r="AA60" s="397"/>
      <c r="AB60" s="397"/>
      <c r="AC60" s="397"/>
      <c r="AD60" s="397"/>
      <c r="AE60" s="397"/>
      <c r="AF60" s="397"/>
      <c r="AG60" s="397"/>
    </row>
    <row r="61" spans="1:33" s="181" customFormat="1" x14ac:dyDescent="0.2">
      <c r="A61" s="397"/>
      <c r="B61" s="397" t="s">
        <v>93</v>
      </c>
      <c r="C61" s="397"/>
      <c r="D61" s="397"/>
      <c r="E61" s="397"/>
      <c r="F61" s="397"/>
      <c r="G61" s="397"/>
      <c r="H61" s="397"/>
      <c r="I61" s="397"/>
      <c r="J61" s="397"/>
      <c r="K61" s="397"/>
      <c r="L61" s="397"/>
      <c r="M61" s="397"/>
      <c r="N61" s="397"/>
      <c r="O61" s="397"/>
      <c r="P61" s="397"/>
      <c r="Q61" s="397"/>
      <c r="R61" s="397"/>
      <c r="S61" s="397"/>
      <c r="T61" s="397"/>
      <c r="U61" s="397"/>
      <c r="V61" s="397"/>
      <c r="W61" s="397"/>
      <c r="X61" s="397"/>
      <c r="Y61" s="397"/>
      <c r="Z61" s="397"/>
      <c r="AA61" s="397"/>
      <c r="AB61" s="397"/>
      <c r="AC61" s="397"/>
      <c r="AD61" s="397"/>
      <c r="AE61" s="397"/>
      <c r="AF61" s="397"/>
      <c r="AG61" s="397"/>
    </row>
    <row r="62" spans="1:33" s="181" customFormat="1" x14ac:dyDescent="0.2">
      <c r="A62" s="397"/>
      <c r="B62" s="397"/>
      <c r="C62" s="397"/>
      <c r="D62" s="397"/>
      <c r="E62" s="397"/>
      <c r="F62" s="397"/>
      <c r="G62" s="397"/>
      <c r="H62" s="397"/>
      <c r="I62" s="397"/>
      <c r="J62" s="397"/>
      <c r="K62" s="397"/>
      <c r="L62" s="397"/>
      <c r="M62" s="397"/>
      <c r="N62" s="397"/>
      <c r="O62" s="397"/>
      <c r="P62" s="397"/>
      <c r="Q62" s="397"/>
      <c r="R62" s="397"/>
      <c r="S62" s="397"/>
      <c r="T62" s="397"/>
      <c r="U62" s="397"/>
      <c r="V62" s="397"/>
      <c r="W62" s="397"/>
      <c r="X62" s="397"/>
      <c r="Y62" s="397"/>
      <c r="Z62" s="397"/>
      <c r="AA62" s="397"/>
      <c r="AB62" s="397"/>
      <c r="AC62" s="397"/>
      <c r="AD62" s="397"/>
      <c r="AE62" s="397"/>
      <c r="AF62" s="397"/>
      <c r="AG62" s="397"/>
    </row>
    <row r="63" spans="1:33" s="181" customFormat="1" x14ac:dyDescent="0.2">
      <c r="A63" s="397"/>
      <c r="B63" s="397"/>
      <c r="C63" s="397"/>
      <c r="D63" s="397"/>
      <c r="E63" s="397"/>
      <c r="F63" s="397"/>
      <c r="G63" s="397"/>
      <c r="H63" s="397"/>
      <c r="I63" s="397"/>
      <c r="J63" s="397"/>
      <c r="K63" s="397"/>
      <c r="L63" s="397"/>
      <c r="M63" s="397"/>
      <c r="N63" s="397"/>
      <c r="O63" s="397"/>
      <c r="P63" s="397"/>
      <c r="Q63" s="397"/>
      <c r="R63" s="397"/>
      <c r="S63" s="397"/>
      <c r="T63" s="397"/>
      <c r="U63" s="397"/>
      <c r="V63" s="397"/>
      <c r="W63" s="397"/>
      <c r="X63" s="397"/>
      <c r="Y63" s="397"/>
      <c r="Z63" s="397"/>
      <c r="AA63" s="397"/>
      <c r="AB63" s="397"/>
      <c r="AC63" s="397"/>
      <c r="AD63" s="397"/>
      <c r="AE63" s="397"/>
      <c r="AF63" s="397"/>
      <c r="AG63" s="397"/>
    </row>
    <row r="64" spans="1:33" s="181" customFormat="1" x14ac:dyDescent="0.2">
      <c r="A64" s="397"/>
      <c r="B64" s="397"/>
      <c r="C64" s="397"/>
      <c r="D64" s="397"/>
      <c r="E64" s="397"/>
      <c r="F64" s="397"/>
      <c r="G64" s="397"/>
      <c r="H64" s="397"/>
      <c r="I64" s="397"/>
      <c r="J64" s="397"/>
      <c r="K64" s="397"/>
      <c r="L64" s="397"/>
      <c r="M64" s="397"/>
      <c r="N64" s="397"/>
      <c r="O64" s="397"/>
      <c r="P64" s="397"/>
      <c r="Q64" s="397"/>
      <c r="R64" s="397"/>
      <c r="S64" s="397"/>
      <c r="T64" s="397"/>
      <c r="U64" s="397"/>
      <c r="V64" s="397"/>
      <c r="W64" s="397"/>
      <c r="X64" s="397"/>
      <c r="Y64" s="397"/>
      <c r="Z64" s="397"/>
      <c r="AA64" s="397"/>
      <c r="AB64" s="397"/>
      <c r="AC64" s="397"/>
      <c r="AD64" s="397"/>
      <c r="AE64" s="397"/>
      <c r="AF64" s="397"/>
      <c r="AG64" s="397"/>
    </row>
    <row r="65" spans="1:33" s="181" customFormat="1" x14ac:dyDescent="0.2">
      <c r="A65" s="397"/>
      <c r="B65" s="397"/>
      <c r="C65" s="397"/>
      <c r="D65" s="397"/>
      <c r="E65" s="397"/>
      <c r="F65" s="397"/>
      <c r="G65" s="397"/>
      <c r="H65" s="397"/>
      <c r="I65" s="397"/>
      <c r="J65" s="397"/>
      <c r="K65" s="397"/>
      <c r="L65" s="397"/>
      <c r="M65" s="397"/>
      <c r="N65" s="397"/>
      <c r="O65" s="397"/>
      <c r="P65" s="397"/>
      <c r="Q65" s="397"/>
      <c r="R65" s="397"/>
      <c r="S65" s="397"/>
      <c r="T65" s="397"/>
      <c r="U65" s="397"/>
      <c r="V65" s="397"/>
      <c r="W65" s="397"/>
      <c r="X65" s="397"/>
      <c r="Y65" s="397"/>
      <c r="Z65" s="397"/>
      <c r="AA65" s="397"/>
      <c r="AB65" s="397"/>
      <c r="AC65" s="397"/>
      <c r="AD65" s="397"/>
      <c r="AE65" s="397"/>
      <c r="AF65" s="397"/>
      <c r="AG65" s="397"/>
    </row>
    <row r="66" spans="1:33" s="181" customFormat="1" ht="10.5" customHeight="1" x14ac:dyDescent="0.2">
      <c r="A66" s="397"/>
      <c r="B66" s="397"/>
      <c r="C66" s="397"/>
      <c r="D66" s="397"/>
      <c r="E66" s="397"/>
      <c r="F66" s="397"/>
      <c r="G66" s="397"/>
      <c r="H66" s="397"/>
      <c r="I66" s="397"/>
      <c r="J66" s="397"/>
      <c r="K66" s="397"/>
      <c r="L66" s="397"/>
      <c r="M66" s="397"/>
      <c r="N66" s="397"/>
      <c r="O66" s="397"/>
      <c r="P66" s="397"/>
      <c r="Q66" s="397"/>
      <c r="R66" s="397"/>
      <c r="S66" s="397"/>
      <c r="T66" s="397"/>
      <c r="U66" s="397"/>
      <c r="V66" s="397"/>
      <c r="W66" s="397"/>
      <c r="X66" s="397"/>
      <c r="Y66" s="397"/>
      <c r="Z66" s="397"/>
      <c r="AA66" s="397"/>
      <c r="AB66" s="397"/>
      <c r="AC66" s="397"/>
      <c r="AD66" s="397"/>
      <c r="AE66" s="397"/>
      <c r="AF66" s="397"/>
      <c r="AG66" s="397"/>
    </row>
    <row r="67" spans="1:33" s="181" customFormat="1" x14ac:dyDescent="0.2">
      <c r="A67" s="397"/>
      <c r="B67" s="397" t="s">
        <v>37</v>
      </c>
      <c r="C67" s="397"/>
      <c r="D67" s="397"/>
      <c r="E67" s="397"/>
      <c r="F67" s="397"/>
      <c r="G67" s="397"/>
      <c r="H67" s="397"/>
      <c r="I67" s="397"/>
      <c r="J67" s="397"/>
      <c r="K67" s="397"/>
      <c r="L67" s="397"/>
      <c r="M67" s="397"/>
      <c r="N67" s="397"/>
      <c r="O67" s="397"/>
      <c r="P67" s="397"/>
      <c r="Q67" s="397"/>
      <c r="R67" s="397"/>
      <c r="S67" s="397"/>
      <c r="T67" s="397"/>
      <c r="U67" s="397"/>
      <c r="V67" s="397"/>
      <c r="W67" s="397"/>
      <c r="X67" s="397"/>
      <c r="Y67" s="397"/>
      <c r="Z67" s="397"/>
      <c r="AA67" s="397"/>
      <c r="AB67" s="397"/>
      <c r="AC67" s="397"/>
      <c r="AD67" s="397"/>
      <c r="AE67" s="397"/>
      <c r="AF67" s="397"/>
      <c r="AG67" s="397"/>
    </row>
    <row r="68" spans="1:33" s="181" customFormat="1" x14ac:dyDescent="0.2">
      <c r="A68" s="397"/>
      <c r="B68" s="397" t="s">
        <v>44</v>
      </c>
      <c r="C68" s="397"/>
      <c r="D68" s="397"/>
      <c r="E68" s="397"/>
      <c r="F68" s="397"/>
      <c r="G68" s="397"/>
      <c r="H68" s="397"/>
      <c r="I68" s="397"/>
      <c r="J68" s="397"/>
      <c r="K68" s="397"/>
      <c r="L68" s="397"/>
      <c r="M68" s="397"/>
      <c r="N68" s="397"/>
      <c r="O68" s="397"/>
      <c r="P68" s="397"/>
      <c r="Q68" s="397"/>
      <c r="R68" s="397"/>
      <c r="S68" s="397"/>
      <c r="T68" s="397"/>
      <c r="U68" s="397"/>
      <c r="V68" s="397"/>
      <c r="W68" s="397"/>
      <c r="X68" s="397"/>
      <c r="Y68" s="397"/>
      <c r="Z68" s="397"/>
      <c r="AA68" s="397"/>
      <c r="AB68" s="397"/>
      <c r="AC68" s="397"/>
      <c r="AD68" s="397"/>
      <c r="AE68" s="397"/>
      <c r="AF68" s="397"/>
      <c r="AG68" s="397"/>
    </row>
    <row r="69" spans="1:33" s="181" customFormat="1" x14ac:dyDescent="0.2">
      <c r="A69" s="397"/>
      <c r="B69" s="397" t="s">
        <v>45</v>
      </c>
      <c r="C69" s="397"/>
      <c r="D69" s="397"/>
      <c r="E69" s="397"/>
      <c r="F69" s="397"/>
      <c r="G69" s="397"/>
      <c r="H69" s="397"/>
      <c r="I69" s="397"/>
      <c r="J69" s="397"/>
      <c r="K69" s="397"/>
      <c r="L69" s="397"/>
      <c r="M69" s="397"/>
      <c r="N69" s="397"/>
      <c r="O69" s="397"/>
      <c r="P69" s="397"/>
      <c r="Q69" s="397"/>
      <c r="R69" s="397"/>
      <c r="S69" s="397"/>
      <c r="T69" s="397"/>
      <c r="U69" s="397"/>
      <c r="V69" s="397"/>
      <c r="W69" s="397"/>
      <c r="X69" s="397"/>
      <c r="Y69" s="397"/>
      <c r="Z69" s="397"/>
      <c r="AA69" s="397"/>
      <c r="AB69" s="397"/>
      <c r="AC69" s="397"/>
      <c r="AD69" s="397"/>
      <c r="AE69" s="397"/>
      <c r="AF69" s="397"/>
      <c r="AG69" s="397"/>
    </row>
    <row r="70" spans="1:33" s="181" customFormat="1" x14ac:dyDescent="0.2">
      <c r="A70" s="397"/>
      <c r="B70" s="397"/>
      <c r="C70" s="397"/>
      <c r="D70" s="397"/>
      <c r="E70" s="397"/>
      <c r="F70" s="397"/>
      <c r="G70" s="397"/>
      <c r="H70" s="397"/>
      <c r="I70" s="397"/>
      <c r="J70" s="397"/>
      <c r="K70" s="397"/>
      <c r="L70" s="397"/>
      <c r="M70" s="397"/>
      <c r="N70" s="397"/>
      <c r="O70" s="397"/>
      <c r="P70" s="397"/>
      <c r="Q70" s="397"/>
      <c r="R70" s="397"/>
      <c r="S70" s="397"/>
      <c r="T70" s="397"/>
      <c r="U70" s="397"/>
      <c r="V70" s="397"/>
      <c r="W70" s="397"/>
      <c r="X70" s="397"/>
      <c r="Y70" s="397"/>
      <c r="Z70" s="397"/>
      <c r="AA70" s="397"/>
      <c r="AB70" s="397"/>
      <c r="AC70" s="397"/>
      <c r="AD70" s="397"/>
      <c r="AE70" s="397"/>
      <c r="AF70" s="397"/>
      <c r="AG70" s="397"/>
    </row>
    <row r="71" spans="1:33" s="181" customFormat="1" x14ac:dyDescent="0.2">
      <c r="A71" s="397"/>
      <c r="B71" s="397"/>
      <c r="C71" s="397"/>
      <c r="D71" s="397"/>
      <c r="E71" s="397"/>
      <c r="F71" s="397"/>
      <c r="G71" s="397"/>
      <c r="H71" s="397"/>
      <c r="I71" s="397"/>
      <c r="J71" s="397"/>
      <c r="K71" s="397"/>
      <c r="L71" s="397"/>
      <c r="M71" s="397"/>
      <c r="N71" s="397"/>
      <c r="O71" s="397"/>
      <c r="P71" s="397"/>
      <c r="Q71" s="397"/>
      <c r="R71" s="397"/>
      <c r="S71" s="397"/>
      <c r="T71" s="397"/>
      <c r="U71" s="397"/>
      <c r="V71" s="397"/>
      <c r="W71" s="397"/>
      <c r="X71" s="397"/>
      <c r="Y71" s="397"/>
      <c r="Z71" s="397"/>
      <c r="AA71" s="397"/>
      <c r="AB71" s="397"/>
      <c r="AC71" s="397"/>
      <c r="AD71" s="397"/>
      <c r="AE71" s="397"/>
      <c r="AF71" s="397"/>
      <c r="AG71" s="397"/>
    </row>
    <row r="72" spans="1:33" s="181" customFormat="1" x14ac:dyDescent="0.2">
      <c r="A72" s="397"/>
      <c r="B72" s="397"/>
      <c r="C72" s="397"/>
      <c r="D72" s="397"/>
      <c r="E72" s="397"/>
      <c r="F72" s="397"/>
      <c r="G72" s="397"/>
      <c r="H72" s="397"/>
      <c r="I72" s="397"/>
      <c r="J72" s="397"/>
      <c r="K72" s="397"/>
      <c r="L72" s="397"/>
      <c r="M72" s="397"/>
      <c r="N72" s="397"/>
      <c r="O72" s="397"/>
      <c r="P72" s="397"/>
      <c r="Q72" s="397"/>
      <c r="R72" s="397"/>
      <c r="S72" s="397"/>
      <c r="T72" s="397"/>
      <c r="U72" s="397"/>
      <c r="V72" s="397"/>
      <c r="W72" s="397"/>
      <c r="X72" s="397"/>
      <c r="Y72" s="397"/>
      <c r="Z72" s="397"/>
      <c r="AA72" s="397"/>
      <c r="AB72" s="397"/>
      <c r="AC72" s="397"/>
      <c r="AD72" s="397"/>
      <c r="AE72" s="397"/>
      <c r="AF72" s="397"/>
      <c r="AG72" s="397"/>
    </row>
    <row r="73" spans="1:33" s="181" customFormat="1" x14ac:dyDescent="0.2">
      <c r="A73" s="397"/>
      <c r="B73" s="397"/>
      <c r="C73" s="397"/>
      <c r="D73" s="397"/>
      <c r="E73" s="397"/>
      <c r="F73" s="397"/>
      <c r="G73" s="397"/>
      <c r="H73" s="397"/>
      <c r="I73" s="397"/>
      <c r="J73" s="397"/>
      <c r="K73" s="397"/>
      <c r="L73" s="397"/>
      <c r="M73" s="397"/>
      <c r="N73" s="397"/>
      <c r="O73" s="397"/>
      <c r="P73" s="397"/>
      <c r="Q73" s="397"/>
      <c r="R73" s="397"/>
      <c r="S73" s="397"/>
      <c r="T73" s="397"/>
      <c r="U73" s="397"/>
      <c r="V73" s="397"/>
      <c r="W73" s="397"/>
      <c r="X73" s="397"/>
      <c r="Y73" s="397"/>
      <c r="Z73" s="397"/>
      <c r="AA73" s="397"/>
      <c r="AB73" s="397"/>
      <c r="AC73" s="397"/>
      <c r="AD73" s="397"/>
      <c r="AE73" s="397"/>
      <c r="AF73" s="397"/>
      <c r="AG73" s="397"/>
    </row>
    <row r="74" spans="1:33" s="181" customFormat="1" x14ac:dyDescent="0.2"/>
    <row r="75" spans="1:33" s="181" customFormat="1" x14ac:dyDescent="0.2"/>
    <row r="76" spans="1:33" s="181" customFormat="1" x14ac:dyDescent="0.2"/>
    <row r="77" spans="1:33" s="181" customFormat="1" x14ac:dyDescent="0.2"/>
    <row r="78" spans="1:33" s="181" customFormat="1" x14ac:dyDescent="0.2"/>
    <row r="79" spans="1:33" s="181" customFormat="1" x14ac:dyDescent="0.2"/>
    <row r="80" spans="1:33" s="181" customFormat="1" x14ac:dyDescent="0.2"/>
    <row r="81" s="181" customFormat="1" x14ac:dyDescent="0.2"/>
    <row r="82" s="181" customFormat="1" x14ac:dyDescent="0.2"/>
    <row r="83" s="181" customFormat="1" x14ac:dyDescent="0.2"/>
    <row r="84" s="181" customFormat="1" x14ac:dyDescent="0.2"/>
    <row r="85" s="181" customFormat="1" x14ac:dyDescent="0.2"/>
    <row r="86" s="181" customFormat="1" x14ac:dyDescent="0.2"/>
    <row r="87" s="181" customFormat="1" x14ac:dyDescent="0.2"/>
    <row r="88" s="181" customFormat="1" x14ac:dyDescent="0.2"/>
    <row r="89" s="181" customFormat="1" x14ac:dyDescent="0.2"/>
    <row r="90" s="181" customFormat="1" x14ac:dyDescent="0.2"/>
    <row r="91" s="181" customFormat="1" x14ac:dyDescent="0.2"/>
    <row r="92" s="181" customFormat="1" x14ac:dyDescent="0.2"/>
    <row r="93" s="181" customFormat="1" x14ac:dyDescent="0.2"/>
    <row r="94" s="181" customFormat="1" x14ac:dyDescent="0.2"/>
  </sheetData>
  <mergeCells count="28">
    <mergeCell ref="C43:E43"/>
    <mergeCell ref="F19:Q19"/>
    <mergeCell ref="F31:Q31"/>
    <mergeCell ref="F43:Q43"/>
    <mergeCell ref="R19:T19"/>
    <mergeCell ref="R31:T31"/>
    <mergeCell ref="R43:T43"/>
    <mergeCell ref="B57:AF57"/>
    <mergeCell ref="AA1:AF1"/>
    <mergeCell ref="AD43:AF43"/>
    <mergeCell ref="AD31:AF31"/>
    <mergeCell ref="B43:B44"/>
    <mergeCell ref="Z31:AB31"/>
    <mergeCell ref="Z43:AB43"/>
    <mergeCell ref="V31:X31"/>
    <mergeCell ref="B31:B32"/>
    <mergeCell ref="V43:X43"/>
    <mergeCell ref="B3:T3"/>
    <mergeCell ref="U3:AF3"/>
    <mergeCell ref="B4:AE4"/>
    <mergeCell ref="B19:B20"/>
    <mergeCell ref="C19:E19"/>
    <mergeCell ref="C31:E31"/>
    <mergeCell ref="Z19:AB19"/>
    <mergeCell ref="X18:AG18"/>
    <mergeCell ref="V19:X19"/>
    <mergeCell ref="AD19:AF19"/>
    <mergeCell ref="B2:AE2"/>
  </mergeCells>
  <phoneticPr fontId="0" type="noConversion"/>
  <printOptions horizontalCentered="1" verticalCentered="1"/>
  <pageMargins left="0.25" right="0.25" top="0.25" bottom="0.25" header="0" footer="0"/>
  <pageSetup scale="45" orientation="landscape" r:id="rId1"/>
  <headerFooter alignWithMargins="0"/>
  <rowBreaks count="1" manualBreakCount="1">
    <brk id="58" max="16383" man="1"/>
  </rowBreaks>
  <colBreaks count="1" manualBreakCount="1">
    <brk id="34"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5">
    <pageSetUpPr fitToPage="1"/>
  </sheetPr>
  <dimension ref="A1:BW153"/>
  <sheetViews>
    <sheetView showGridLines="0" zoomScale="85" workbookViewId="0"/>
  </sheetViews>
  <sheetFormatPr defaultRowHeight="12.75" x14ac:dyDescent="0.2"/>
  <cols>
    <col min="1" max="1" width="1" customWidth="1"/>
    <col min="2" max="2" width="1.28515625" style="18" customWidth="1"/>
    <col min="3" max="3" width="9" customWidth="1"/>
    <col min="4" max="4" width="40.7109375" customWidth="1"/>
    <col min="5" max="5" width="28.7109375" customWidth="1"/>
    <col min="6" max="6" width="11.7109375" customWidth="1"/>
    <col min="7" max="7" width="14.7109375" customWidth="1"/>
    <col min="8" max="44" width="2.7109375" customWidth="1"/>
    <col min="45" max="69" width="2.42578125" style="151" customWidth="1"/>
    <col min="70" max="75" width="9.140625" style="151" customWidth="1"/>
  </cols>
  <sheetData>
    <row r="1" spans="1:42" ht="23.25" customHeight="1" x14ac:dyDescent="0.35">
      <c r="B1" s="4" t="s">
        <v>111</v>
      </c>
      <c r="D1" s="4"/>
      <c r="E1" s="4"/>
    </row>
    <row r="2" spans="1:42" ht="15" customHeight="1" x14ac:dyDescent="0.2">
      <c r="B2"/>
      <c r="C2" s="500" t="s">
        <v>131</v>
      </c>
      <c r="D2" s="500"/>
      <c r="E2" s="500"/>
      <c r="F2" s="500"/>
      <c r="G2" s="500"/>
      <c r="H2" s="500"/>
      <c r="I2" s="500"/>
      <c r="J2" s="500"/>
      <c r="K2" s="500"/>
      <c r="L2" s="500"/>
      <c r="M2" s="500"/>
      <c r="N2" s="500"/>
      <c r="O2" s="500"/>
      <c r="P2" s="500"/>
      <c r="Q2" s="500"/>
      <c r="R2" s="500"/>
      <c r="S2" s="500"/>
      <c r="T2" s="500"/>
      <c r="U2" s="500"/>
      <c r="V2" s="500"/>
      <c r="W2" s="500"/>
      <c r="X2" s="500"/>
      <c r="Y2" s="500"/>
      <c r="Z2" s="500"/>
      <c r="AA2" s="500"/>
      <c r="AB2" s="500"/>
      <c r="AC2" s="500"/>
      <c r="AD2" s="500"/>
      <c r="AE2" s="500"/>
      <c r="AF2" s="500"/>
      <c r="AG2" s="500"/>
      <c r="AH2" s="500"/>
      <c r="AI2" s="500"/>
      <c r="AJ2" s="500"/>
      <c r="AK2" s="500"/>
      <c r="AL2" s="500"/>
      <c r="AM2" s="500"/>
      <c r="AN2" s="500"/>
      <c r="AO2" s="500"/>
      <c r="AP2" s="500"/>
    </row>
    <row r="3" spans="1:42" ht="15" customHeight="1" x14ac:dyDescent="0.2">
      <c r="B3"/>
      <c r="C3" s="500" t="s">
        <v>132</v>
      </c>
      <c r="D3" s="500"/>
      <c r="E3" s="500"/>
      <c r="F3" s="500"/>
      <c r="G3" s="500"/>
      <c r="H3" s="500"/>
      <c r="I3" s="500"/>
      <c r="J3" s="500"/>
      <c r="K3" s="500"/>
      <c r="L3" s="500"/>
      <c r="M3" s="500"/>
      <c r="N3" s="500"/>
      <c r="O3" s="500"/>
      <c r="P3" s="500"/>
      <c r="Q3" s="500"/>
      <c r="R3" s="500"/>
      <c r="S3" s="500"/>
      <c r="T3" s="500"/>
      <c r="U3" s="500"/>
      <c r="V3" s="500"/>
      <c r="W3" s="500"/>
      <c r="X3" s="500"/>
      <c r="Y3" s="500"/>
      <c r="Z3" s="500"/>
      <c r="AA3" s="500"/>
      <c r="AB3" s="500"/>
      <c r="AC3" s="500"/>
      <c r="AD3" s="500"/>
      <c r="AE3" s="500"/>
      <c r="AF3" s="500"/>
      <c r="AG3" s="500"/>
      <c r="AH3" s="500"/>
      <c r="AI3" s="500"/>
      <c r="AJ3" s="500"/>
      <c r="AK3" s="500"/>
      <c r="AL3" s="500"/>
      <c r="AM3" s="500"/>
      <c r="AN3" s="500"/>
      <c r="AO3" s="500"/>
      <c r="AP3" s="500"/>
    </row>
    <row r="4" spans="1:42" ht="15" customHeight="1" x14ac:dyDescent="0.2">
      <c r="B4"/>
      <c r="C4" s="500" t="s">
        <v>159</v>
      </c>
      <c r="D4" s="500"/>
      <c r="E4" s="500"/>
      <c r="F4" s="500"/>
      <c r="G4" s="500"/>
      <c r="H4" s="500"/>
      <c r="I4" s="500"/>
      <c r="J4" s="500"/>
      <c r="K4" s="500"/>
      <c r="L4" s="500"/>
      <c r="M4" s="500"/>
      <c r="N4" s="500"/>
      <c r="O4" s="500"/>
      <c r="P4" s="500"/>
      <c r="Q4" s="500"/>
      <c r="R4" s="500"/>
      <c r="S4" s="500"/>
      <c r="T4" s="500"/>
      <c r="U4" s="500"/>
      <c r="V4" s="500"/>
      <c r="W4" s="500"/>
      <c r="X4" s="500"/>
      <c r="Y4" s="500"/>
      <c r="Z4" s="500"/>
      <c r="AA4" s="500"/>
      <c r="AB4" s="500"/>
      <c r="AC4" s="500"/>
      <c r="AD4" s="500"/>
      <c r="AE4" s="500"/>
      <c r="AF4" s="500"/>
      <c r="AG4" s="500"/>
      <c r="AH4" s="500"/>
      <c r="AI4" s="500"/>
      <c r="AJ4" s="500"/>
      <c r="AK4" s="500"/>
      <c r="AL4" s="500"/>
      <c r="AM4" s="500"/>
      <c r="AN4" s="500"/>
      <c r="AO4" s="500"/>
      <c r="AP4" s="500"/>
    </row>
    <row r="5" spans="1:42" ht="12.75" customHeight="1" x14ac:dyDescent="0.2">
      <c r="C5" s="47"/>
      <c r="D5" s="47"/>
      <c r="E5" s="47"/>
    </row>
    <row r="6" spans="1:42" ht="18" customHeight="1" x14ac:dyDescent="0.25">
      <c r="B6" s="48"/>
      <c r="C6" s="48" t="s">
        <v>7</v>
      </c>
      <c r="D6" s="49"/>
      <c r="E6" s="49"/>
      <c r="F6" s="49"/>
      <c r="H6" s="518" t="s">
        <v>161</v>
      </c>
      <c r="I6" s="518"/>
      <c r="J6" s="518"/>
      <c r="K6" s="518"/>
      <c r="L6" s="518"/>
      <c r="M6" s="518"/>
      <c r="N6" s="518"/>
      <c r="O6" s="518"/>
      <c r="P6" s="518"/>
      <c r="Q6" s="518"/>
      <c r="R6" s="518"/>
      <c r="S6" s="518"/>
      <c r="T6" s="518"/>
      <c r="U6" s="518"/>
      <c r="Z6" s="518" t="s">
        <v>162</v>
      </c>
      <c r="AA6" s="518"/>
      <c r="AB6" s="518"/>
      <c r="AC6" s="518"/>
      <c r="AD6" s="518"/>
      <c r="AE6" s="518"/>
      <c r="AF6" s="518"/>
      <c r="AG6" s="518"/>
      <c r="AH6" s="518"/>
      <c r="AI6" s="518"/>
      <c r="AJ6" s="518"/>
      <c r="AK6" s="518"/>
      <c r="AL6" s="518"/>
      <c r="AM6" s="518"/>
    </row>
    <row r="7" spans="1:42" ht="15" customHeight="1" x14ac:dyDescent="0.2">
      <c r="D7" s="3" t="s">
        <v>163</v>
      </c>
      <c r="E7" s="51"/>
      <c r="F7" s="51"/>
      <c r="H7" s="514" t="s">
        <v>0</v>
      </c>
      <c r="I7" s="514"/>
      <c r="J7" s="514" t="s">
        <v>1</v>
      </c>
      <c r="K7" s="514"/>
      <c r="L7" s="514" t="s">
        <v>2</v>
      </c>
      <c r="M7" s="514"/>
      <c r="N7" s="514" t="s">
        <v>3</v>
      </c>
      <c r="O7" s="514"/>
      <c r="P7" s="514" t="s">
        <v>4</v>
      </c>
      <c r="Q7" s="514"/>
      <c r="R7" s="514" t="s">
        <v>5</v>
      </c>
      <c r="S7" s="514"/>
      <c r="T7" s="514" t="s">
        <v>6</v>
      </c>
      <c r="U7" s="514"/>
      <c r="Z7" s="514" t="s">
        <v>0</v>
      </c>
      <c r="AA7" s="514"/>
      <c r="AB7" s="514" t="s">
        <v>1</v>
      </c>
      <c r="AC7" s="514"/>
      <c r="AD7" s="514" t="s">
        <v>2</v>
      </c>
      <c r="AE7" s="514"/>
      <c r="AF7" s="514" t="s">
        <v>3</v>
      </c>
      <c r="AG7" s="514"/>
      <c r="AH7" s="514" t="s">
        <v>4</v>
      </c>
      <c r="AI7" s="514"/>
      <c r="AJ7" s="514" t="s">
        <v>5</v>
      </c>
      <c r="AK7" s="514"/>
      <c r="AL7" s="514" t="s">
        <v>6</v>
      </c>
      <c r="AM7" s="514"/>
    </row>
    <row r="8" spans="1:42" ht="15" customHeight="1" x14ac:dyDescent="0.2">
      <c r="D8" s="120" t="s">
        <v>164</v>
      </c>
      <c r="E8" s="51"/>
      <c r="F8" s="51"/>
      <c r="G8" s="51"/>
      <c r="H8" s="517"/>
      <c r="I8" s="517"/>
      <c r="J8" s="516"/>
      <c r="K8" s="516"/>
      <c r="L8" s="516"/>
      <c r="M8" s="516"/>
      <c r="N8" s="516">
        <v>1</v>
      </c>
      <c r="O8" s="516"/>
      <c r="P8" s="516">
        <v>2</v>
      </c>
      <c r="Q8" s="516"/>
      <c r="R8" s="516">
        <v>3</v>
      </c>
      <c r="S8" s="516"/>
      <c r="T8" s="516">
        <v>4</v>
      </c>
      <c r="U8" s="519"/>
      <c r="Z8" s="517"/>
      <c r="AA8" s="517"/>
      <c r="AB8" s="516"/>
      <c r="AC8" s="516"/>
      <c r="AD8" s="516">
        <v>1</v>
      </c>
      <c r="AE8" s="516"/>
      <c r="AF8" s="516">
        <v>2</v>
      </c>
      <c r="AG8" s="516"/>
      <c r="AH8" s="516">
        <v>3</v>
      </c>
      <c r="AI8" s="516"/>
      <c r="AJ8" s="516">
        <v>4</v>
      </c>
      <c r="AK8" s="516"/>
      <c r="AL8" s="516">
        <v>5</v>
      </c>
      <c r="AM8" s="519"/>
    </row>
    <row r="9" spans="1:42" ht="15" customHeight="1" x14ac:dyDescent="0.2">
      <c r="D9" s="120"/>
      <c r="H9" s="511">
        <v>5</v>
      </c>
      <c r="I9" s="511"/>
      <c r="J9" s="510">
        <v>6</v>
      </c>
      <c r="K9" s="510"/>
      <c r="L9" s="510">
        <v>7</v>
      </c>
      <c r="M9" s="510"/>
      <c r="N9" s="510">
        <v>8</v>
      </c>
      <c r="O9" s="510"/>
      <c r="P9" s="510">
        <v>9</v>
      </c>
      <c r="Q9" s="510"/>
      <c r="R9" s="510">
        <v>10</v>
      </c>
      <c r="S9" s="510"/>
      <c r="T9" s="510">
        <v>11</v>
      </c>
      <c r="U9" s="515"/>
      <c r="Z9" s="511">
        <v>6</v>
      </c>
      <c r="AA9" s="511"/>
      <c r="AB9" s="510">
        <v>7</v>
      </c>
      <c r="AC9" s="510"/>
      <c r="AD9" s="510">
        <v>8</v>
      </c>
      <c r="AE9" s="510"/>
      <c r="AF9" s="510">
        <v>9</v>
      </c>
      <c r="AG9" s="510"/>
      <c r="AH9" s="510">
        <v>10</v>
      </c>
      <c r="AI9" s="510"/>
      <c r="AJ9" s="510">
        <v>11</v>
      </c>
      <c r="AK9" s="510"/>
      <c r="AL9" s="510">
        <v>12</v>
      </c>
      <c r="AM9" s="515"/>
    </row>
    <row r="10" spans="1:42" ht="15" customHeight="1" x14ac:dyDescent="0.2">
      <c r="H10" s="520">
        <v>12</v>
      </c>
      <c r="I10" s="520"/>
      <c r="J10" s="507">
        <v>13</v>
      </c>
      <c r="K10" s="507"/>
      <c r="L10" s="507">
        <v>14</v>
      </c>
      <c r="M10" s="507"/>
      <c r="N10" s="507">
        <v>15</v>
      </c>
      <c r="O10" s="507"/>
      <c r="P10" s="507">
        <v>16</v>
      </c>
      <c r="Q10" s="507"/>
      <c r="R10" s="507">
        <v>17</v>
      </c>
      <c r="S10" s="507"/>
      <c r="T10" s="507">
        <v>18</v>
      </c>
      <c r="U10" s="513"/>
      <c r="Z10" s="520">
        <v>13</v>
      </c>
      <c r="AA10" s="520"/>
      <c r="AB10" s="507">
        <v>14</v>
      </c>
      <c r="AC10" s="507"/>
      <c r="AD10" s="507">
        <v>15</v>
      </c>
      <c r="AE10" s="507"/>
      <c r="AF10" s="507">
        <v>16</v>
      </c>
      <c r="AG10" s="507"/>
      <c r="AH10" s="507">
        <v>17</v>
      </c>
      <c r="AI10" s="507"/>
      <c r="AJ10" s="507">
        <v>18</v>
      </c>
      <c r="AK10" s="507"/>
      <c r="AL10" s="507">
        <v>19</v>
      </c>
      <c r="AM10" s="513"/>
    </row>
    <row r="11" spans="1:42" ht="15" customHeight="1" x14ac:dyDescent="0.2">
      <c r="H11" s="511">
        <v>19</v>
      </c>
      <c r="I11" s="511"/>
      <c r="J11" s="510">
        <v>20</v>
      </c>
      <c r="K11" s="510"/>
      <c r="L11" s="510">
        <v>21</v>
      </c>
      <c r="M11" s="510"/>
      <c r="N11" s="510">
        <v>22</v>
      </c>
      <c r="O11" s="510"/>
      <c r="P11" s="510">
        <v>23</v>
      </c>
      <c r="Q11" s="510"/>
      <c r="R11" s="510">
        <v>24</v>
      </c>
      <c r="S11" s="510"/>
      <c r="T11" s="510">
        <v>25</v>
      </c>
      <c r="U11" s="515"/>
      <c r="Z11" s="511">
        <v>20</v>
      </c>
      <c r="AA11" s="511"/>
      <c r="AB11" s="510">
        <v>21</v>
      </c>
      <c r="AC11" s="510"/>
      <c r="AD11" s="510">
        <v>22</v>
      </c>
      <c r="AE11" s="510"/>
      <c r="AF11" s="510">
        <v>23</v>
      </c>
      <c r="AG11" s="510"/>
      <c r="AH11" s="510">
        <v>24</v>
      </c>
      <c r="AI11" s="510"/>
      <c r="AJ11" s="510">
        <v>25</v>
      </c>
      <c r="AK11" s="510"/>
      <c r="AL11" s="510">
        <v>26</v>
      </c>
      <c r="AM11" s="515"/>
      <c r="AN11" t="s">
        <v>27</v>
      </c>
    </row>
    <row r="12" spans="1:42" ht="15" customHeight="1" x14ac:dyDescent="0.2">
      <c r="A12" s="48"/>
      <c r="H12" s="520">
        <v>26</v>
      </c>
      <c r="I12" s="520"/>
      <c r="J12" s="507">
        <v>27</v>
      </c>
      <c r="K12" s="507"/>
      <c r="L12" s="507">
        <v>28</v>
      </c>
      <c r="M12" s="507"/>
      <c r="N12" s="507">
        <v>29</v>
      </c>
      <c r="O12" s="507"/>
      <c r="P12" s="507">
        <v>30</v>
      </c>
      <c r="Q12" s="507"/>
      <c r="R12" s="507">
        <v>31</v>
      </c>
      <c r="S12" s="507"/>
      <c r="T12" s="507"/>
      <c r="U12" s="513"/>
      <c r="Z12" s="520">
        <v>27</v>
      </c>
      <c r="AA12" s="520"/>
      <c r="AB12" s="507">
        <v>28</v>
      </c>
      <c r="AC12" s="507"/>
      <c r="AD12" s="507">
        <v>29</v>
      </c>
      <c r="AE12" s="507"/>
      <c r="AF12" s="507">
        <v>30</v>
      </c>
      <c r="AG12" s="507"/>
      <c r="AH12" s="507">
        <v>31</v>
      </c>
      <c r="AI12" s="507"/>
      <c r="AJ12" s="507"/>
      <c r="AK12" s="507"/>
      <c r="AL12" s="507"/>
      <c r="AM12" s="513"/>
    </row>
    <row r="13" spans="1:42" ht="15" customHeight="1" x14ac:dyDescent="0.2">
      <c r="C13" s="50"/>
      <c r="D13" s="52"/>
      <c r="E13" s="52"/>
      <c r="F13" s="52"/>
      <c r="G13" s="52"/>
      <c r="H13" s="509" t="s">
        <v>27</v>
      </c>
      <c r="I13" s="509"/>
      <c r="J13" s="508" t="s">
        <v>27</v>
      </c>
      <c r="K13" s="508"/>
      <c r="L13" s="508" t="s">
        <v>27</v>
      </c>
      <c r="M13" s="508"/>
      <c r="N13" s="508" t="s">
        <v>27</v>
      </c>
      <c r="O13" s="508"/>
      <c r="P13" s="508" t="s">
        <v>27</v>
      </c>
      <c r="Q13" s="508"/>
      <c r="R13" s="508" t="s">
        <v>27</v>
      </c>
      <c r="S13" s="508"/>
      <c r="T13" s="508" t="s">
        <v>27</v>
      </c>
      <c r="U13" s="512"/>
      <c r="Z13" s="509" t="s">
        <v>27</v>
      </c>
      <c r="AA13" s="509"/>
      <c r="AB13" s="508" t="s">
        <v>27</v>
      </c>
      <c r="AC13" s="508"/>
      <c r="AD13" s="508" t="s">
        <v>27</v>
      </c>
      <c r="AE13" s="508"/>
      <c r="AF13" s="508" t="s">
        <v>27</v>
      </c>
      <c r="AG13" s="508"/>
      <c r="AH13" s="508" t="s">
        <v>27</v>
      </c>
      <c r="AI13" s="508"/>
      <c r="AJ13" s="508" t="s">
        <v>27</v>
      </c>
      <c r="AK13" s="508"/>
      <c r="AL13" s="508" t="s">
        <v>27</v>
      </c>
      <c r="AM13" s="512"/>
    </row>
    <row r="14" spans="1:42" ht="15" customHeight="1" x14ac:dyDescent="0.2">
      <c r="A14" s="48"/>
      <c r="C14" s="48" t="s">
        <v>8</v>
      </c>
      <c r="F14" s="46"/>
    </row>
    <row r="15" spans="1:42" ht="15" customHeight="1" x14ac:dyDescent="0.2">
      <c r="D15" s="50" t="s">
        <v>163</v>
      </c>
      <c r="F15" s="46"/>
      <c r="P15" s="505"/>
      <c r="Q15" s="505"/>
      <c r="R15" s="505"/>
      <c r="S15" s="505"/>
      <c r="T15" s="505"/>
      <c r="U15" s="505"/>
      <c r="V15" s="505"/>
      <c r="X15" s="505"/>
      <c r="Y15" s="505"/>
      <c r="Z15" s="505"/>
      <c r="AA15" s="505"/>
      <c r="AB15" s="505"/>
      <c r="AC15" s="505"/>
      <c r="AD15" s="505"/>
      <c r="AF15" s="505"/>
      <c r="AG15" s="505"/>
      <c r="AH15" s="505"/>
      <c r="AI15" s="505"/>
      <c r="AJ15" s="505"/>
      <c r="AK15" s="505"/>
      <c r="AL15" s="505"/>
    </row>
    <row r="16" spans="1:42" ht="15" customHeight="1" x14ac:dyDescent="0.2">
      <c r="C16" s="50"/>
      <c r="D16" s="52"/>
      <c r="F16" s="46"/>
      <c r="P16" s="18"/>
      <c r="Q16" s="18"/>
      <c r="R16" s="18"/>
      <c r="S16" s="18"/>
      <c r="T16" s="18"/>
      <c r="U16" s="18"/>
      <c r="V16" s="18"/>
      <c r="X16" s="18"/>
      <c r="Y16" s="18"/>
      <c r="Z16" s="18"/>
      <c r="AA16" s="18"/>
      <c r="AB16" s="18"/>
      <c r="AC16" s="18"/>
      <c r="AD16" s="18"/>
      <c r="AF16" s="18"/>
      <c r="AG16" s="18"/>
      <c r="AH16" s="18"/>
      <c r="AI16" s="18"/>
      <c r="AJ16" s="18"/>
      <c r="AK16" s="18"/>
      <c r="AL16" s="18"/>
    </row>
    <row r="17" spans="2:75" ht="15" customHeight="1" x14ac:dyDescent="0.2">
      <c r="C17" s="50"/>
      <c r="D17" s="52"/>
      <c r="F17" s="46"/>
      <c r="P17" s="18"/>
      <c r="Q17" s="18"/>
      <c r="R17" s="18"/>
      <c r="S17" s="18"/>
      <c r="T17" s="18"/>
      <c r="U17" s="18"/>
      <c r="V17" s="18"/>
      <c r="X17" s="18"/>
      <c r="Y17" s="18"/>
      <c r="Z17" s="18"/>
      <c r="AA17" s="18"/>
      <c r="AB17" s="18"/>
      <c r="AC17" s="18"/>
      <c r="AD17" s="18"/>
      <c r="AF17" s="18"/>
      <c r="AG17" s="18"/>
      <c r="AH17" s="18"/>
      <c r="AI17" s="18"/>
      <c r="AJ17" s="18"/>
      <c r="AK17" s="18"/>
      <c r="AL17" s="18"/>
    </row>
    <row r="18" spans="2:75" ht="15" customHeight="1" x14ac:dyDescent="0.2">
      <c r="C18" s="50"/>
      <c r="D18" s="51"/>
      <c r="F18" s="46"/>
      <c r="P18" s="18"/>
      <c r="Q18" s="18"/>
      <c r="R18" s="18"/>
      <c r="S18" s="18"/>
      <c r="T18" s="18"/>
      <c r="U18" s="18"/>
      <c r="V18" s="18"/>
      <c r="X18" s="18"/>
      <c r="Y18" s="18"/>
      <c r="Z18" s="18"/>
      <c r="AA18" s="18"/>
      <c r="AB18" s="18"/>
      <c r="AC18" s="18"/>
      <c r="AD18" s="18"/>
      <c r="AF18" s="18"/>
      <c r="AG18" s="18"/>
      <c r="AH18" s="18"/>
      <c r="AI18" s="18"/>
      <c r="AJ18" s="18"/>
      <c r="AK18" s="18"/>
      <c r="AL18" s="18"/>
    </row>
    <row r="19" spans="2:75" ht="15" customHeight="1" x14ac:dyDescent="0.2">
      <c r="C19" s="53"/>
      <c r="D19" s="51"/>
      <c r="F19" s="46"/>
      <c r="P19" s="18"/>
      <c r="Q19" s="18"/>
      <c r="R19" s="18"/>
      <c r="S19" s="18"/>
      <c r="T19" s="18"/>
      <c r="U19" s="18"/>
      <c r="V19" s="18"/>
      <c r="X19" s="18"/>
      <c r="Y19" s="18"/>
      <c r="Z19" s="18"/>
      <c r="AA19" s="18"/>
      <c r="AB19" s="18"/>
      <c r="AC19" s="18"/>
      <c r="AD19" s="18"/>
      <c r="AF19" s="18"/>
      <c r="AG19" s="18"/>
      <c r="AH19" s="18"/>
      <c r="AI19" s="18"/>
      <c r="AJ19" s="18"/>
      <c r="AK19" s="18"/>
      <c r="AL19" s="18"/>
    </row>
    <row r="20" spans="2:75" ht="15" customHeight="1" x14ac:dyDescent="0.2">
      <c r="C20" s="53"/>
      <c r="D20" s="51"/>
      <c r="F20" s="46"/>
      <c r="P20" s="18"/>
      <c r="Q20" s="18"/>
      <c r="R20" s="18"/>
      <c r="S20" s="18"/>
      <c r="T20" s="18"/>
      <c r="U20" s="18"/>
      <c r="V20" s="18"/>
      <c r="X20" s="18"/>
      <c r="Y20" s="18"/>
      <c r="Z20" s="18"/>
      <c r="AA20" s="18"/>
      <c r="AB20" s="18"/>
      <c r="AC20" s="18"/>
      <c r="AD20" s="18"/>
      <c r="AF20" s="18"/>
      <c r="AG20" s="18"/>
      <c r="AH20" s="18"/>
      <c r="AI20" s="18"/>
      <c r="AJ20" s="18"/>
      <c r="AK20" s="18"/>
      <c r="AL20" s="18"/>
    </row>
    <row r="21" spans="2:75" ht="30" customHeight="1" x14ac:dyDescent="0.25">
      <c r="R21" s="521">
        <v>2021</v>
      </c>
      <c r="S21" s="521"/>
      <c r="T21" s="521"/>
      <c r="U21" s="521"/>
      <c r="V21" s="521"/>
      <c r="W21" s="521"/>
      <c r="X21" s="521"/>
      <c r="Y21" s="521"/>
      <c r="Z21" s="521"/>
      <c r="AA21" s="522">
        <v>2022</v>
      </c>
      <c r="AB21" s="522"/>
      <c r="AC21" s="522"/>
      <c r="AD21" s="522"/>
      <c r="AE21" s="522"/>
      <c r="AF21" s="522"/>
      <c r="AG21" s="522"/>
      <c r="AH21" s="522"/>
      <c r="AI21" s="522"/>
      <c r="AJ21" s="522"/>
      <c r="AK21" s="522"/>
      <c r="AL21" s="522"/>
      <c r="AM21" s="522">
        <v>2023</v>
      </c>
      <c r="AN21" s="522"/>
      <c r="AO21" s="522"/>
    </row>
    <row r="22" spans="2:75" s="3" customFormat="1" ht="30" customHeight="1" x14ac:dyDescent="0.2">
      <c r="B22" s="54"/>
      <c r="C22" s="48" t="s">
        <v>70</v>
      </c>
      <c r="D22" s="48" t="s">
        <v>21</v>
      </c>
      <c r="E22" s="122" t="s">
        <v>160</v>
      </c>
      <c r="F22" s="7" t="s">
        <v>60</v>
      </c>
      <c r="G22" s="7" t="s">
        <v>61</v>
      </c>
      <c r="H22" s="506" t="s">
        <v>34</v>
      </c>
      <c r="I22" s="506"/>
      <c r="J22" s="506"/>
      <c r="K22" s="506"/>
      <c r="L22" s="506" t="s">
        <v>62</v>
      </c>
      <c r="M22" s="506"/>
      <c r="N22" s="506"/>
      <c r="O22" s="506"/>
      <c r="R22" s="344" t="s">
        <v>153</v>
      </c>
      <c r="S22" s="345" t="s">
        <v>154</v>
      </c>
      <c r="T22" s="345" t="s">
        <v>155</v>
      </c>
      <c r="U22" s="345" t="s">
        <v>156</v>
      </c>
      <c r="V22" s="345" t="s">
        <v>157</v>
      </c>
      <c r="W22" s="345" t="s">
        <v>158</v>
      </c>
      <c r="X22" s="345" t="s">
        <v>141</v>
      </c>
      <c r="Y22" s="345" t="s">
        <v>142</v>
      </c>
      <c r="Z22" s="398" t="s">
        <v>145</v>
      </c>
      <c r="AA22" s="345" t="s">
        <v>148</v>
      </c>
      <c r="AB22" s="345" t="s">
        <v>150</v>
      </c>
      <c r="AC22" s="345" t="s">
        <v>151</v>
      </c>
      <c r="AD22" s="345" t="s">
        <v>153</v>
      </c>
      <c r="AE22" s="345" t="s">
        <v>154</v>
      </c>
      <c r="AF22" s="345" t="s">
        <v>155</v>
      </c>
      <c r="AG22" s="345" t="s">
        <v>156</v>
      </c>
      <c r="AH22" s="345" t="s">
        <v>157</v>
      </c>
      <c r="AI22" s="345" t="s">
        <v>158</v>
      </c>
      <c r="AJ22" s="345" t="s">
        <v>141</v>
      </c>
      <c r="AK22" s="345" t="s">
        <v>142</v>
      </c>
      <c r="AL22" s="398" t="s">
        <v>145</v>
      </c>
      <c r="AM22" s="345" t="s">
        <v>148</v>
      </c>
      <c r="AN22" s="345" t="s">
        <v>150</v>
      </c>
      <c r="AO22" s="398" t="s">
        <v>151</v>
      </c>
      <c r="AP22" s="55"/>
      <c r="AQ22" s="55"/>
      <c r="AR22" s="55"/>
      <c r="AS22" s="151"/>
      <c r="AT22" s="151"/>
      <c r="AU22" s="151"/>
      <c r="AV22" s="151"/>
      <c r="AW22" s="151"/>
      <c r="AX22" s="151"/>
      <c r="AY22" s="151"/>
      <c r="AZ22" s="151"/>
      <c r="BA22" s="151"/>
      <c r="BB22" s="151"/>
      <c r="BC22" s="151"/>
      <c r="BD22" s="151"/>
      <c r="BE22" s="151"/>
      <c r="BF22" s="151"/>
      <c r="BG22" s="151"/>
      <c r="BH22" s="151"/>
      <c r="BI22" s="151"/>
      <c r="BJ22" s="151"/>
      <c r="BK22" s="151"/>
      <c r="BL22" s="151"/>
      <c r="BM22" s="151"/>
      <c r="BN22" s="151"/>
      <c r="BO22" s="151"/>
      <c r="BP22" s="151"/>
      <c r="BQ22" s="151"/>
      <c r="BR22" s="151"/>
      <c r="BS22" s="151"/>
      <c r="BT22" s="151"/>
      <c r="BU22" s="151"/>
      <c r="BV22" s="151"/>
      <c r="BW22" s="151"/>
    </row>
    <row r="23" spans="2:75" ht="18" customHeight="1" x14ac:dyDescent="0.35">
      <c r="C23" s="399">
        <v>71388</v>
      </c>
      <c r="D23" s="399" t="s">
        <v>136</v>
      </c>
      <c r="E23" s="399" t="s">
        <v>165</v>
      </c>
      <c r="F23" s="399" t="s">
        <v>166</v>
      </c>
      <c r="G23" s="399" t="s">
        <v>167</v>
      </c>
      <c r="H23" s="503" t="s">
        <v>168</v>
      </c>
      <c r="I23" s="503"/>
      <c r="J23" s="503"/>
      <c r="K23" s="503"/>
      <c r="L23" s="503" t="s">
        <v>169</v>
      </c>
      <c r="M23" s="503"/>
      <c r="N23" s="503"/>
      <c r="O23" s="503"/>
      <c r="P23" s="57"/>
      <c r="R23" s="400" t="s">
        <v>170</v>
      </c>
      <c r="S23" s="401" t="s">
        <v>170</v>
      </c>
      <c r="T23" s="401" t="s">
        <v>170</v>
      </c>
      <c r="U23" s="401" t="s">
        <v>170</v>
      </c>
      <c r="V23" s="401" t="s">
        <v>170</v>
      </c>
      <c r="W23" s="401" t="s">
        <v>170</v>
      </c>
      <c r="X23" s="401" t="s">
        <v>170</v>
      </c>
      <c r="Y23" s="401" t="s">
        <v>171</v>
      </c>
      <c r="Z23" s="401" t="s">
        <v>172</v>
      </c>
      <c r="AA23" s="401" t="s">
        <v>172</v>
      </c>
      <c r="AB23" s="401" t="s">
        <v>172</v>
      </c>
      <c r="AC23" s="401" t="s">
        <v>172</v>
      </c>
      <c r="AD23" s="401" t="s">
        <v>172</v>
      </c>
      <c r="AE23" s="401" t="s">
        <v>172</v>
      </c>
      <c r="AF23" s="401" t="s">
        <v>172</v>
      </c>
      <c r="AG23" s="401" t="s">
        <v>172</v>
      </c>
      <c r="AH23" s="401" t="s">
        <v>172</v>
      </c>
      <c r="AI23" s="401" t="s">
        <v>172</v>
      </c>
      <c r="AJ23" s="401" t="s">
        <v>172</v>
      </c>
      <c r="AK23" s="401" t="s">
        <v>172</v>
      </c>
      <c r="AL23" s="401" t="s">
        <v>172</v>
      </c>
      <c r="AM23" s="401" t="s">
        <v>172</v>
      </c>
      <c r="AN23" s="401" t="s">
        <v>172</v>
      </c>
      <c r="AO23" s="402" t="s">
        <v>172</v>
      </c>
      <c r="AP23" s="56"/>
      <c r="AQ23" s="56"/>
      <c r="AR23" s="56"/>
    </row>
    <row r="24" spans="2:75" ht="18" customHeight="1" x14ac:dyDescent="0.35">
      <c r="C24" s="403">
        <v>37414</v>
      </c>
      <c r="D24" s="403" t="s">
        <v>173</v>
      </c>
      <c r="E24" s="403" t="s">
        <v>165</v>
      </c>
      <c r="F24" s="403" t="s">
        <v>174</v>
      </c>
      <c r="G24" s="403" t="s">
        <v>175</v>
      </c>
      <c r="H24" s="504" t="s">
        <v>176</v>
      </c>
      <c r="I24" s="504"/>
      <c r="J24" s="504"/>
      <c r="K24" s="504"/>
      <c r="L24" s="504" t="s">
        <v>177</v>
      </c>
      <c r="M24" s="504"/>
      <c r="N24" s="504"/>
      <c r="O24" s="504"/>
      <c r="P24" s="57"/>
      <c r="R24" s="404" t="s">
        <v>172</v>
      </c>
      <c r="S24" s="405" t="s">
        <v>172</v>
      </c>
      <c r="T24" s="405" t="s">
        <v>172</v>
      </c>
      <c r="U24" s="405" t="s">
        <v>172</v>
      </c>
      <c r="V24" s="405" t="s">
        <v>172</v>
      </c>
      <c r="W24" s="405" t="s">
        <v>172</v>
      </c>
      <c r="X24" s="405" t="s">
        <v>172</v>
      </c>
      <c r="Y24" s="405" t="s">
        <v>172</v>
      </c>
      <c r="Z24" s="405" t="s">
        <v>172</v>
      </c>
      <c r="AA24" s="405" t="s">
        <v>172</v>
      </c>
      <c r="AB24" s="405" t="s">
        <v>172</v>
      </c>
      <c r="AC24" s="405" t="s">
        <v>172</v>
      </c>
      <c r="AD24" s="405" t="s">
        <v>172</v>
      </c>
      <c r="AE24" s="405" t="s">
        <v>172</v>
      </c>
      <c r="AF24" s="405" t="s">
        <v>172</v>
      </c>
      <c r="AG24" s="405" t="s">
        <v>172</v>
      </c>
      <c r="AH24" s="405" t="s">
        <v>172</v>
      </c>
      <c r="AI24" s="405" t="s">
        <v>172</v>
      </c>
      <c r="AJ24" s="405" t="s">
        <v>172</v>
      </c>
      <c r="AK24" s="405" t="s">
        <v>172</v>
      </c>
      <c r="AL24" s="405" t="s">
        <v>172</v>
      </c>
      <c r="AM24" s="405" t="s">
        <v>172</v>
      </c>
      <c r="AN24" s="405" t="s">
        <v>172</v>
      </c>
      <c r="AO24" s="406" t="s">
        <v>172</v>
      </c>
      <c r="AP24" s="56"/>
      <c r="AQ24" s="56"/>
      <c r="AR24" s="56"/>
    </row>
    <row r="25" spans="2:75" ht="18" customHeight="1" x14ac:dyDescent="0.35">
      <c r="C25" s="399">
        <v>51980</v>
      </c>
      <c r="D25" s="399" t="s">
        <v>178</v>
      </c>
      <c r="E25" s="399" t="s">
        <v>179</v>
      </c>
      <c r="F25" s="407" t="s">
        <v>180</v>
      </c>
      <c r="G25" s="399" t="s">
        <v>181</v>
      </c>
      <c r="H25" s="503" t="s">
        <v>182</v>
      </c>
      <c r="I25" s="503"/>
      <c r="J25" s="503"/>
      <c r="K25" s="503"/>
      <c r="L25" s="503" t="s">
        <v>183</v>
      </c>
      <c r="M25" s="503"/>
      <c r="N25" s="503"/>
      <c r="O25" s="503"/>
      <c r="P25" s="57"/>
      <c r="R25" s="400" t="s">
        <v>172</v>
      </c>
      <c r="S25" s="401" t="s">
        <v>172</v>
      </c>
      <c r="T25" s="401" t="s">
        <v>172</v>
      </c>
      <c r="U25" s="401" t="s">
        <v>172</v>
      </c>
      <c r="V25" s="401" t="s">
        <v>172</v>
      </c>
      <c r="W25" s="401" t="s">
        <v>172</v>
      </c>
      <c r="X25" s="401" t="s">
        <v>172</v>
      </c>
      <c r="Y25" s="401" t="s">
        <v>172</v>
      </c>
      <c r="Z25" s="401" t="s">
        <v>172</v>
      </c>
      <c r="AA25" s="401" t="s">
        <v>172</v>
      </c>
      <c r="AB25" s="401" t="s">
        <v>172</v>
      </c>
      <c r="AC25" s="401" t="s">
        <v>172</v>
      </c>
      <c r="AD25" s="401" t="s">
        <v>172</v>
      </c>
      <c r="AE25" s="401" t="s">
        <v>172</v>
      </c>
      <c r="AF25" s="401" t="s">
        <v>172</v>
      </c>
      <c r="AG25" s="401" t="s">
        <v>172</v>
      </c>
      <c r="AH25" s="401" t="s">
        <v>172</v>
      </c>
      <c r="AI25" s="401" t="s">
        <v>172</v>
      </c>
      <c r="AJ25" s="401" t="s">
        <v>172</v>
      </c>
      <c r="AK25" s="401" t="s">
        <v>172</v>
      </c>
      <c r="AL25" s="401" t="s">
        <v>172</v>
      </c>
      <c r="AM25" s="401" t="s">
        <v>172</v>
      </c>
      <c r="AN25" s="401" t="s">
        <v>172</v>
      </c>
      <c r="AO25" s="402" t="s">
        <v>172</v>
      </c>
      <c r="AP25" s="56"/>
      <c r="AQ25" s="56"/>
      <c r="AR25" s="56"/>
    </row>
    <row r="26" spans="2:75" ht="18" customHeight="1" x14ac:dyDescent="0.35">
      <c r="C26" s="403">
        <v>62185</v>
      </c>
      <c r="D26" s="403" t="s">
        <v>184</v>
      </c>
      <c r="E26" s="403" t="s">
        <v>165</v>
      </c>
      <c r="F26" s="408" t="s">
        <v>180</v>
      </c>
      <c r="G26" s="403" t="s">
        <v>185</v>
      </c>
      <c r="H26" s="504" t="s">
        <v>186</v>
      </c>
      <c r="I26" s="504"/>
      <c r="J26" s="504"/>
      <c r="K26" s="504"/>
      <c r="L26" s="504" t="s">
        <v>187</v>
      </c>
      <c r="M26" s="504"/>
      <c r="N26" s="504"/>
      <c r="O26" s="504"/>
      <c r="P26" s="57"/>
      <c r="R26" s="404" t="s">
        <v>172</v>
      </c>
      <c r="S26" s="405" t="s">
        <v>172</v>
      </c>
      <c r="T26" s="405" t="s">
        <v>172</v>
      </c>
      <c r="U26" s="405" t="s">
        <v>172</v>
      </c>
      <c r="V26" s="405" t="s">
        <v>172</v>
      </c>
      <c r="W26" s="405" t="s">
        <v>172</v>
      </c>
      <c r="X26" s="405" t="s">
        <v>172</v>
      </c>
      <c r="Y26" s="405" t="s">
        <v>172</v>
      </c>
      <c r="Z26" s="405" t="s">
        <v>172</v>
      </c>
      <c r="AA26" s="405" t="s">
        <v>172</v>
      </c>
      <c r="AB26" s="405" t="s">
        <v>172</v>
      </c>
      <c r="AC26" s="405" t="s">
        <v>172</v>
      </c>
      <c r="AD26" s="405" t="s">
        <v>172</v>
      </c>
      <c r="AE26" s="405" t="s">
        <v>172</v>
      </c>
      <c r="AF26" s="405" t="s">
        <v>172</v>
      </c>
      <c r="AG26" s="405" t="s">
        <v>172</v>
      </c>
      <c r="AH26" s="405" t="s">
        <v>172</v>
      </c>
      <c r="AI26" s="405" t="s">
        <v>172</v>
      </c>
      <c r="AJ26" s="405" t="s">
        <v>172</v>
      </c>
      <c r="AK26" s="405" t="s">
        <v>172</v>
      </c>
      <c r="AL26" s="405" t="s">
        <v>172</v>
      </c>
      <c r="AM26" s="405" t="s">
        <v>172</v>
      </c>
      <c r="AN26" s="405" t="s">
        <v>172</v>
      </c>
      <c r="AO26" s="406" t="s">
        <v>172</v>
      </c>
      <c r="AP26" s="56"/>
      <c r="AQ26" s="56"/>
      <c r="AR26" s="56"/>
    </row>
    <row r="27" spans="2:75" ht="18" customHeight="1" x14ac:dyDescent="0.35">
      <c r="C27" s="399">
        <v>63925</v>
      </c>
      <c r="D27" s="399" t="s">
        <v>188</v>
      </c>
      <c r="E27" s="399" t="s">
        <v>189</v>
      </c>
      <c r="F27" s="407" t="s">
        <v>190</v>
      </c>
      <c r="G27" s="399" t="s">
        <v>191</v>
      </c>
      <c r="H27" s="503" t="s">
        <v>192</v>
      </c>
      <c r="I27" s="503"/>
      <c r="J27" s="503"/>
      <c r="K27" s="503"/>
      <c r="L27" s="503" t="s">
        <v>193</v>
      </c>
      <c r="M27" s="503"/>
      <c r="N27" s="503"/>
      <c r="O27" s="503"/>
      <c r="P27" s="57"/>
      <c r="R27" s="400" t="s">
        <v>172</v>
      </c>
      <c r="S27" s="401" t="s">
        <v>172</v>
      </c>
      <c r="T27" s="401" t="s">
        <v>172</v>
      </c>
      <c r="U27" s="401" t="s">
        <v>172</v>
      </c>
      <c r="V27" s="401" t="s">
        <v>172</v>
      </c>
      <c r="W27" s="401" t="s">
        <v>172</v>
      </c>
      <c r="X27" s="401" t="s">
        <v>172</v>
      </c>
      <c r="Y27" s="401" t="s">
        <v>172</v>
      </c>
      <c r="Z27" s="401" t="s">
        <v>172</v>
      </c>
      <c r="AA27" s="401" t="s">
        <v>172</v>
      </c>
      <c r="AB27" s="401" t="s">
        <v>172</v>
      </c>
      <c r="AC27" s="401" t="s">
        <v>172</v>
      </c>
      <c r="AD27" s="401" t="s">
        <v>172</v>
      </c>
      <c r="AE27" s="401" t="s">
        <v>172</v>
      </c>
      <c r="AF27" s="401" t="s">
        <v>172</v>
      </c>
      <c r="AG27" s="401" t="s">
        <v>172</v>
      </c>
      <c r="AH27" s="401" t="s">
        <v>172</v>
      </c>
      <c r="AI27" s="401" t="s">
        <v>172</v>
      </c>
      <c r="AJ27" s="401" t="s">
        <v>172</v>
      </c>
      <c r="AK27" s="401" t="s">
        <v>172</v>
      </c>
      <c r="AL27" s="401" t="s">
        <v>172</v>
      </c>
      <c r="AM27" s="401" t="s">
        <v>172</v>
      </c>
      <c r="AN27" s="401" t="s">
        <v>172</v>
      </c>
      <c r="AO27" s="402" t="s">
        <v>172</v>
      </c>
      <c r="AP27" s="56"/>
      <c r="AQ27" s="56"/>
      <c r="AR27" s="56"/>
    </row>
    <row r="28" spans="2:75" ht="18" customHeight="1" x14ac:dyDescent="0.35">
      <c r="C28" s="403">
        <v>65622</v>
      </c>
      <c r="D28" s="403" t="s">
        <v>194</v>
      </c>
      <c r="E28" s="403" t="s">
        <v>165</v>
      </c>
      <c r="F28" s="408" t="s">
        <v>180</v>
      </c>
      <c r="G28" s="403" t="s">
        <v>195</v>
      </c>
      <c r="H28" s="504" t="s">
        <v>196</v>
      </c>
      <c r="I28" s="504"/>
      <c r="J28" s="504"/>
      <c r="K28" s="504"/>
      <c r="L28" s="504" t="s">
        <v>197</v>
      </c>
      <c r="M28" s="504"/>
      <c r="N28" s="504"/>
      <c r="O28" s="504"/>
      <c r="P28" s="57"/>
      <c r="R28" s="404" t="s">
        <v>172</v>
      </c>
      <c r="S28" s="405" t="s">
        <v>172</v>
      </c>
      <c r="T28" s="405" t="s">
        <v>172</v>
      </c>
      <c r="U28" s="405" t="s">
        <v>172</v>
      </c>
      <c r="V28" s="405" t="s">
        <v>172</v>
      </c>
      <c r="W28" s="405" t="s">
        <v>172</v>
      </c>
      <c r="X28" s="405" t="s">
        <v>172</v>
      </c>
      <c r="Y28" s="405" t="s">
        <v>172</v>
      </c>
      <c r="Z28" s="405" t="s">
        <v>172</v>
      </c>
      <c r="AA28" s="405" t="s">
        <v>172</v>
      </c>
      <c r="AB28" s="405" t="s">
        <v>172</v>
      </c>
      <c r="AC28" s="405" t="s">
        <v>172</v>
      </c>
      <c r="AD28" s="405" t="s">
        <v>172</v>
      </c>
      <c r="AE28" s="405" t="s">
        <v>172</v>
      </c>
      <c r="AF28" s="405" t="s">
        <v>172</v>
      </c>
      <c r="AG28" s="405" t="s">
        <v>172</v>
      </c>
      <c r="AH28" s="405" t="s">
        <v>172</v>
      </c>
      <c r="AI28" s="405" t="s">
        <v>172</v>
      </c>
      <c r="AJ28" s="405" t="s">
        <v>172</v>
      </c>
      <c r="AK28" s="405" t="s">
        <v>172</v>
      </c>
      <c r="AL28" s="405" t="s">
        <v>172</v>
      </c>
      <c r="AM28" s="405" t="s">
        <v>172</v>
      </c>
      <c r="AN28" s="405" t="s">
        <v>172</v>
      </c>
      <c r="AO28" s="406" t="s">
        <v>172</v>
      </c>
      <c r="AP28" s="56"/>
      <c r="AQ28" s="56"/>
      <c r="AR28" s="56"/>
    </row>
    <row r="29" spans="2:75" ht="18" customHeight="1" x14ac:dyDescent="0.35">
      <c r="C29" s="124"/>
      <c r="D29" s="124"/>
      <c r="E29" s="124"/>
      <c r="F29" s="139"/>
      <c r="G29" s="124"/>
      <c r="H29" s="503">
        <v>771</v>
      </c>
      <c r="I29" s="503"/>
      <c r="J29" s="503"/>
      <c r="K29" s="503"/>
      <c r="L29" s="502"/>
      <c r="M29" s="502"/>
      <c r="N29" s="502"/>
      <c r="O29" s="502"/>
      <c r="P29" s="57"/>
      <c r="R29" s="125"/>
      <c r="S29" s="125"/>
      <c r="T29" s="125"/>
      <c r="U29" s="125"/>
      <c r="V29" s="125"/>
      <c r="W29" s="125"/>
      <c r="X29" s="125"/>
      <c r="Y29" s="125"/>
      <c r="Z29" s="125"/>
      <c r="AA29" s="125"/>
      <c r="AB29" s="125"/>
      <c r="AC29" s="125"/>
      <c r="AD29" s="125"/>
      <c r="AE29" s="125"/>
      <c r="AF29" s="125"/>
      <c r="AG29" s="125"/>
      <c r="AH29" s="125"/>
      <c r="AI29" s="125"/>
      <c r="AJ29" s="125"/>
      <c r="AK29" s="125"/>
      <c r="AL29" s="125"/>
      <c r="AM29" s="125"/>
      <c r="AN29" s="125"/>
      <c r="AO29" s="125"/>
      <c r="AP29" s="56"/>
      <c r="AQ29" s="56"/>
      <c r="AR29" s="56"/>
    </row>
    <row r="30" spans="2:75" ht="18" customHeight="1" x14ac:dyDescent="0.35">
      <c r="C30" s="124"/>
      <c r="D30" s="124"/>
      <c r="E30" s="124"/>
      <c r="F30" s="139"/>
      <c r="G30" s="124"/>
      <c r="H30" s="501"/>
      <c r="I30" s="501"/>
      <c r="J30" s="501"/>
      <c r="K30" s="501"/>
      <c r="L30" s="502"/>
      <c r="M30" s="502"/>
      <c r="N30" s="502"/>
      <c r="O30" s="502"/>
      <c r="P30" s="57"/>
      <c r="R30" s="125"/>
      <c r="S30" s="125"/>
      <c r="T30" s="125"/>
      <c r="U30" s="125"/>
      <c r="V30" s="125"/>
      <c r="W30" s="125"/>
      <c r="X30" s="409" t="s">
        <v>198</v>
      </c>
      <c r="Y30" s="125"/>
      <c r="Z30" s="125"/>
      <c r="AA30" s="125"/>
      <c r="AB30" s="125"/>
      <c r="AC30" s="125"/>
      <c r="AD30" s="125"/>
      <c r="AE30" s="125"/>
      <c r="AF30" s="125"/>
      <c r="AG30" s="125"/>
      <c r="AH30" s="125"/>
      <c r="AI30" s="125"/>
      <c r="AJ30" s="125"/>
      <c r="AK30" s="125"/>
      <c r="AL30" s="125"/>
      <c r="AM30" s="125"/>
      <c r="AN30" s="125"/>
      <c r="AO30" s="125"/>
      <c r="AP30" s="56"/>
      <c r="AQ30" s="56"/>
      <c r="AR30" s="56"/>
    </row>
    <row r="31" spans="2:75" ht="18" customHeight="1" x14ac:dyDescent="0.35">
      <c r="C31" s="124"/>
      <c r="D31" s="124"/>
      <c r="E31" s="124"/>
      <c r="F31" s="139"/>
      <c r="G31" s="124"/>
      <c r="H31" s="501"/>
      <c r="I31" s="501"/>
      <c r="J31" s="501"/>
      <c r="K31" s="501"/>
      <c r="L31" s="502"/>
      <c r="M31" s="502"/>
      <c r="N31" s="502"/>
      <c r="O31" s="502"/>
      <c r="P31" s="57"/>
      <c r="R31" s="125"/>
      <c r="S31" s="125"/>
      <c r="T31" s="125"/>
      <c r="U31" s="125"/>
      <c r="V31" s="125"/>
      <c r="W31" s="125"/>
      <c r="X31" s="125"/>
      <c r="Y31" s="125"/>
      <c r="Z31" s="125"/>
      <c r="AA31" s="410" t="s">
        <v>171</v>
      </c>
      <c r="AB31" s="409" t="s">
        <v>199</v>
      </c>
      <c r="AC31" s="125"/>
      <c r="AD31" s="125"/>
      <c r="AE31" s="125"/>
      <c r="AF31" s="125"/>
      <c r="AG31" s="125"/>
      <c r="AH31" s="125"/>
      <c r="AI31" s="125"/>
      <c r="AJ31" s="125"/>
      <c r="AK31" s="125"/>
      <c r="AL31" s="125"/>
      <c r="AM31" s="125"/>
      <c r="AN31" s="125"/>
      <c r="AO31" s="125"/>
      <c r="AP31" s="35"/>
      <c r="AQ31" s="35"/>
      <c r="AR31" s="35"/>
    </row>
    <row r="32" spans="2:75" ht="18" customHeight="1" x14ac:dyDescent="0.35">
      <c r="C32" s="124"/>
      <c r="D32" s="124"/>
      <c r="E32" s="124"/>
      <c r="F32" s="139"/>
      <c r="G32" s="124"/>
      <c r="H32" s="501"/>
      <c r="I32" s="501"/>
      <c r="J32" s="501"/>
      <c r="K32" s="501"/>
      <c r="L32" s="502"/>
      <c r="M32" s="502"/>
      <c r="N32" s="502"/>
      <c r="O32" s="502"/>
      <c r="P32" s="57"/>
      <c r="R32" s="125"/>
      <c r="S32" s="125"/>
      <c r="T32" s="125"/>
      <c r="U32" s="125"/>
      <c r="V32" s="125"/>
      <c r="W32" s="125"/>
      <c r="X32" s="125"/>
      <c r="Y32" s="125"/>
      <c r="Z32" s="125"/>
      <c r="AA32" s="410" t="s">
        <v>172</v>
      </c>
      <c r="AB32" s="409" t="s">
        <v>200</v>
      </c>
      <c r="AC32" s="125"/>
      <c r="AD32" s="125"/>
      <c r="AE32" s="125"/>
      <c r="AF32" s="125"/>
      <c r="AG32" s="125"/>
      <c r="AH32" s="125"/>
      <c r="AI32" s="125"/>
      <c r="AJ32" s="125"/>
      <c r="AK32" s="125"/>
      <c r="AL32" s="125"/>
      <c r="AM32" s="125"/>
      <c r="AN32" s="125"/>
      <c r="AO32" s="125"/>
      <c r="AP32" s="56"/>
      <c r="AQ32" s="56"/>
      <c r="AR32" s="56"/>
    </row>
    <row r="33" spans="3:44" ht="18" customHeight="1" x14ac:dyDescent="0.35">
      <c r="C33" s="124"/>
      <c r="D33" s="124"/>
      <c r="E33" s="124"/>
      <c r="F33" s="139"/>
      <c r="G33" s="124"/>
      <c r="H33" s="501"/>
      <c r="I33" s="501"/>
      <c r="J33" s="501"/>
      <c r="K33" s="501"/>
      <c r="L33" s="502"/>
      <c r="M33" s="502"/>
      <c r="N33" s="502"/>
      <c r="O33" s="502"/>
      <c r="P33" s="57"/>
      <c r="R33" s="125"/>
      <c r="S33" s="125"/>
      <c r="T33" s="125"/>
      <c r="U33" s="125"/>
      <c r="V33" s="125"/>
      <c r="W33" s="125"/>
      <c r="X33" s="125"/>
      <c r="Y33" s="125"/>
      <c r="Z33" s="125"/>
      <c r="AA33" s="125"/>
      <c r="AB33" s="125"/>
      <c r="AC33" s="125"/>
      <c r="AD33" s="125"/>
      <c r="AE33" s="125"/>
      <c r="AF33" s="125"/>
      <c r="AG33" s="125"/>
      <c r="AH33" s="125"/>
      <c r="AI33" s="125"/>
      <c r="AJ33" s="125"/>
      <c r="AK33" s="125"/>
      <c r="AL33" s="125"/>
      <c r="AM33" s="125"/>
      <c r="AN33" s="125"/>
      <c r="AO33" s="125"/>
      <c r="AP33" s="56"/>
      <c r="AQ33" s="56"/>
      <c r="AR33" s="56"/>
    </row>
    <row r="34" spans="3:44" ht="18" customHeight="1" x14ac:dyDescent="0.2">
      <c r="C34" s="124"/>
      <c r="D34" s="124"/>
      <c r="E34" s="124"/>
      <c r="F34" s="139"/>
      <c r="G34" s="124"/>
      <c r="H34" s="501"/>
      <c r="I34" s="501"/>
      <c r="J34" s="501"/>
      <c r="K34" s="501"/>
      <c r="L34" s="502"/>
      <c r="M34" s="502"/>
      <c r="N34" s="502"/>
      <c r="O34" s="502"/>
      <c r="P34" s="57"/>
      <c r="R34" s="125"/>
      <c r="S34" s="125"/>
      <c r="T34" s="125"/>
      <c r="U34" s="125"/>
      <c r="V34" s="125"/>
      <c r="W34" s="125"/>
      <c r="X34" s="125"/>
      <c r="Y34" s="125"/>
      <c r="Z34" s="125"/>
      <c r="AA34" s="125"/>
      <c r="AB34" s="125"/>
      <c r="AC34" s="125"/>
      <c r="AD34" s="125"/>
      <c r="AE34" s="125"/>
      <c r="AF34" s="125"/>
      <c r="AG34" s="125"/>
      <c r="AH34" s="125"/>
      <c r="AI34" s="125"/>
      <c r="AJ34" s="125"/>
      <c r="AK34" s="125"/>
      <c r="AL34" s="125"/>
      <c r="AM34" s="125"/>
      <c r="AN34" s="125"/>
      <c r="AO34" s="125"/>
      <c r="AP34" s="35"/>
      <c r="AQ34" s="35"/>
      <c r="AR34" s="35"/>
    </row>
    <row r="35" spans="3:44" ht="18" customHeight="1" x14ac:dyDescent="0.35">
      <c r="C35" s="124"/>
      <c r="D35" s="124"/>
      <c r="E35" s="124"/>
      <c r="F35" s="139"/>
      <c r="G35" s="124"/>
      <c r="H35" s="501"/>
      <c r="I35" s="501"/>
      <c r="J35" s="501"/>
      <c r="K35" s="501"/>
      <c r="L35" s="502"/>
      <c r="M35" s="502"/>
      <c r="N35" s="502"/>
      <c r="O35" s="502"/>
      <c r="P35" s="57"/>
      <c r="R35" s="125"/>
      <c r="S35" s="125"/>
      <c r="T35" s="125"/>
      <c r="U35" s="125"/>
      <c r="V35" s="125"/>
      <c r="W35" s="125"/>
      <c r="X35" s="125"/>
      <c r="Y35" s="125"/>
      <c r="Z35" s="125"/>
      <c r="AA35" s="125"/>
      <c r="AB35" s="125"/>
      <c r="AC35" s="125"/>
      <c r="AD35" s="125"/>
      <c r="AE35" s="125"/>
      <c r="AF35" s="125"/>
      <c r="AG35" s="125"/>
      <c r="AH35" s="125"/>
      <c r="AI35" s="125"/>
      <c r="AJ35" s="125"/>
      <c r="AK35" s="125"/>
      <c r="AL35" s="125"/>
      <c r="AM35" s="125"/>
      <c r="AN35" s="125"/>
      <c r="AO35" s="125"/>
      <c r="AP35" s="56"/>
      <c r="AQ35" s="56"/>
      <c r="AR35" s="56"/>
    </row>
    <row r="36" spans="3:44" ht="18" customHeight="1" x14ac:dyDescent="0.35">
      <c r="C36" s="124"/>
      <c r="D36" s="124"/>
      <c r="E36" s="124"/>
      <c r="F36" s="139"/>
      <c r="G36" s="124"/>
      <c r="H36" s="501"/>
      <c r="I36" s="501"/>
      <c r="J36" s="501"/>
      <c r="K36" s="501"/>
      <c r="L36" s="502"/>
      <c r="M36" s="502"/>
      <c r="N36" s="502"/>
      <c r="O36" s="502"/>
      <c r="P36" s="57"/>
      <c r="R36" s="125"/>
      <c r="S36" s="125"/>
      <c r="T36" s="125"/>
      <c r="U36" s="125"/>
      <c r="V36" s="125"/>
      <c r="W36" s="125"/>
      <c r="X36" s="125"/>
      <c r="Y36" s="125"/>
      <c r="Z36" s="125"/>
      <c r="AA36" s="125"/>
      <c r="AB36" s="125"/>
      <c r="AC36" s="125"/>
      <c r="AD36" s="125"/>
      <c r="AE36" s="125"/>
      <c r="AF36" s="125"/>
      <c r="AG36" s="125"/>
      <c r="AH36" s="125"/>
      <c r="AI36" s="125"/>
      <c r="AJ36" s="125"/>
      <c r="AK36" s="125"/>
      <c r="AL36" s="125"/>
      <c r="AM36" s="125"/>
      <c r="AN36" s="125"/>
      <c r="AO36" s="125"/>
      <c r="AP36" s="56"/>
      <c r="AQ36" s="56"/>
      <c r="AR36" s="56"/>
    </row>
    <row r="37" spans="3:44" ht="18" customHeight="1" x14ac:dyDescent="0.35">
      <c r="C37" s="124"/>
      <c r="D37" s="124"/>
      <c r="E37" s="124"/>
      <c r="F37" s="139"/>
      <c r="G37" s="124"/>
      <c r="H37" s="501"/>
      <c r="I37" s="501"/>
      <c r="J37" s="501"/>
      <c r="K37" s="501"/>
      <c r="L37" s="502"/>
      <c r="M37" s="502"/>
      <c r="N37" s="502"/>
      <c r="O37" s="502"/>
      <c r="P37" s="57"/>
      <c r="R37" s="125"/>
      <c r="S37" s="125"/>
      <c r="T37" s="125"/>
      <c r="U37" s="125"/>
      <c r="V37" s="125"/>
      <c r="W37" s="125"/>
      <c r="X37" s="125"/>
      <c r="Y37" s="125"/>
      <c r="Z37" s="125"/>
      <c r="AA37" s="125"/>
      <c r="AB37" s="125"/>
      <c r="AC37" s="125"/>
      <c r="AD37" s="125"/>
      <c r="AE37" s="125"/>
      <c r="AF37" s="125"/>
      <c r="AG37" s="125"/>
      <c r="AH37" s="125"/>
      <c r="AI37" s="125"/>
      <c r="AJ37" s="125"/>
      <c r="AK37" s="125"/>
      <c r="AL37" s="125"/>
      <c r="AM37" s="125"/>
      <c r="AN37" s="125"/>
      <c r="AO37" s="125"/>
      <c r="AP37" s="56"/>
      <c r="AQ37" s="56"/>
      <c r="AR37" s="56"/>
    </row>
    <row r="38" spans="3:44" ht="18" customHeight="1" x14ac:dyDescent="0.35">
      <c r="C38" s="124"/>
      <c r="D38" s="124"/>
      <c r="E38" s="124"/>
      <c r="F38" s="139"/>
      <c r="G38" s="124"/>
      <c r="H38" s="501"/>
      <c r="I38" s="501"/>
      <c r="J38" s="501"/>
      <c r="K38" s="501"/>
      <c r="L38" s="502"/>
      <c r="M38" s="502"/>
      <c r="N38" s="502"/>
      <c r="O38" s="502"/>
      <c r="P38" s="57"/>
      <c r="R38" s="125"/>
      <c r="S38" s="125"/>
      <c r="T38" s="125"/>
      <c r="U38" s="125"/>
      <c r="V38" s="125"/>
      <c r="W38" s="125"/>
      <c r="X38" s="125"/>
      <c r="Y38" s="125"/>
      <c r="Z38" s="125"/>
      <c r="AA38" s="125"/>
      <c r="AB38" s="125"/>
      <c r="AC38" s="125"/>
      <c r="AD38" s="125"/>
      <c r="AE38" s="125"/>
      <c r="AF38" s="125"/>
      <c r="AG38" s="125"/>
      <c r="AH38" s="125"/>
      <c r="AI38" s="125"/>
      <c r="AJ38" s="125"/>
      <c r="AK38" s="125"/>
      <c r="AL38" s="125"/>
      <c r="AM38" s="125"/>
      <c r="AN38" s="125"/>
      <c r="AO38" s="125"/>
      <c r="AP38" s="56"/>
      <c r="AQ38" s="56"/>
      <c r="AR38" s="56"/>
    </row>
    <row r="39" spans="3:44" ht="18" customHeight="1" x14ac:dyDescent="0.35">
      <c r="C39" s="124"/>
      <c r="D39" s="124"/>
      <c r="E39" s="124"/>
      <c r="F39" s="139"/>
      <c r="G39" s="124"/>
      <c r="H39" s="501"/>
      <c r="I39" s="501"/>
      <c r="J39" s="501"/>
      <c r="K39" s="501"/>
      <c r="L39" s="502"/>
      <c r="M39" s="502"/>
      <c r="N39" s="502"/>
      <c r="O39" s="502"/>
      <c r="P39" s="57"/>
      <c r="R39" s="125"/>
      <c r="S39" s="125"/>
      <c r="T39" s="125"/>
      <c r="U39" s="125"/>
      <c r="V39" s="125"/>
      <c r="W39" s="125"/>
      <c r="X39" s="125"/>
      <c r="Y39" s="125"/>
      <c r="Z39" s="125"/>
      <c r="AA39" s="125"/>
      <c r="AB39" s="125"/>
      <c r="AC39" s="125"/>
      <c r="AD39" s="125"/>
      <c r="AE39" s="125"/>
      <c r="AF39" s="125"/>
      <c r="AG39" s="125"/>
      <c r="AH39" s="125"/>
      <c r="AI39" s="125"/>
      <c r="AJ39" s="125"/>
      <c r="AK39" s="125"/>
      <c r="AL39" s="125"/>
      <c r="AM39" s="125"/>
      <c r="AN39" s="125"/>
      <c r="AO39" s="125"/>
      <c r="AQ39" s="56"/>
      <c r="AR39" s="56"/>
    </row>
    <row r="40" spans="3:44" ht="18" customHeight="1" x14ac:dyDescent="0.35">
      <c r="C40" s="124"/>
      <c r="D40" s="124"/>
      <c r="E40" s="124"/>
      <c r="F40" s="139"/>
      <c r="G40" s="124"/>
      <c r="H40" s="501"/>
      <c r="I40" s="501"/>
      <c r="J40" s="501"/>
      <c r="K40" s="501"/>
      <c r="L40" s="502"/>
      <c r="M40" s="502"/>
      <c r="N40" s="502"/>
      <c r="O40" s="502"/>
      <c r="P40" s="57"/>
      <c r="R40" s="125"/>
      <c r="S40" s="125"/>
      <c r="T40" s="125"/>
      <c r="U40" s="125"/>
      <c r="V40" s="125"/>
      <c r="W40" s="125"/>
      <c r="X40" s="125"/>
      <c r="Y40" s="125"/>
      <c r="Z40" s="125"/>
      <c r="AA40" s="125"/>
      <c r="AB40" s="125"/>
      <c r="AC40" s="125"/>
      <c r="AD40" s="125"/>
      <c r="AE40" s="125"/>
      <c r="AF40" s="125"/>
      <c r="AG40" s="125"/>
      <c r="AH40" s="125"/>
      <c r="AI40" s="125"/>
      <c r="AJ40" s="125"/>
      <c r="AK40" s="125"/>
      <c r="AL40" s="125"/>
      <c r="AM40" s="125"/>
      <c r="AN40" s="125"/>
      <c r="AO40" s="125"/>
      <c r="AQ40" s="56"/>
      <c r="AR40" s="56"/>
    </row>
    <row r="41" spans="3:44" ht="18" customHeight="1" x14ac:dyDescent="0.35">
      <c r="C41" s="124"/>
      <c r="D41" s="124"/>
      <c r="E41" s="124"/>
      <c r="F41" s="139"/>
      <c r="G41" s="124"/>
      <c r="H41" s="501"/>
      <c r="I41" s="501"/>
      <c r="J41" s="501"/>
      <c r="K41" s="501"/>
      <c r="L41" s="502"/>
      <c r="M41" s="502"/>
      <c r="N41" s="502"/>
      <c r="O41" s="502"/>
      <c r="P41" s="57"/>
      <c r="R41" s="125"/>
      <c r="S41" s="125"/>
      <c r="T41" s="125"/>
      <c r="U41" s="125"/>
      <c r="V41" s="125"/>
      <c r="W41" s="125"/>
      <c r="X41" s="125"/>
      <c r="Y41" s="125"/>
      <c r="Z41" s="125"/>
      <c r="AA41" s="125"/>
      <c r="AB41" s="125"/>
      <c r="AC41" s="125"/>
      <c r="AD41" s="125"/>
      <c r="AE41" s="125"/>
      <c r="AF41" s="125"/>
      <c r="AG41" s="125"/>
      <c r="AH41" s="125"/>
      <c r="AI41" s="125"/>
      <c r="AJ41" s="125"/>
      <c r="AK41" s="125"/>
      <c r="AL41" s="125"/>
      <c r="AM41" s="125"/>
      <c r="AN41" s="125"/>
      <c r="AO41" s="125"/>
      <c r="AQ41" s="56"/>
      <c r="AR41" s="56"/>
    </row>
    <row r="42" spans="3:44" ht="18" customHeight="1" x14ac:dyDescent="0.35">
      <c r="C42" s="124"/>
      <c r="D42" s="124"/>
      <c r="E42" s="124"/>
      <c r="F42" s="139"/>
      <c r="G42" s="124"/>
      <c r="H42" s="501"/>
      <c r="I42" s="501"/>
      <c r="J42" s="501"/>
      <c r="K42" s="501"/>
      <c r="L42" s="502"/>
      <c r="M42" s="502"/>
      <c r="N42" s="502"/>
      <c r="O42" s="502"/>
      <c r="P42" s="57"/>
      <c r="R42" s="125"/>
      <c r="S42" s="125"/>
      <c r="T42" s="125"/>
      <c r="U42" s="125"/>
      <c r="V42" s="125"/>
      <c r="W42" s="125"/>
      <c r="X42" s="125"/>
      <c r="Y42" s="125"/>
      <c r="Z42" s="125"/>
      <c r="AA42" s="125"/>
      <c r="AB42" s="125"/>
      <c r="AC42" s="125"/>
      <c r="AD42" s="125"/>
      <c r="AE42" s="125"/>
      <c r="AF42" s="125"/>
      <c r="AG42" s="125"/>
      <c r="AH42" s="125"/>
      <c r="AI42" s="125"/>
      <c r="AJ42" s="125"/>
      <c r="AK42" s="125"/>
      <c r="AL42" s="125"/>
      <c r="AM42" s="125"/>
      <c r="AN42" s="125"/>
      <c r="AO42" s="125"/>
      <c r="AQ42" s="56"/>
      <c r="AR42" s="56"/>
    </row>
    <row r="43" spans="3:44" ht="18" customHeight="1" x14ac:dyDescent="0.35">
      <c r="C43" s="124"/>
      <c r="D43" s="124"/>
      <c r="E43" s="124"/>
      <c r="F43" s="139"/>
      <c r="G43" s="124"/>
      <c r="H43" s="501"/>
      <c r="I43" s="501"/>
      <c r="J43" s="501"/>
      <c r="K43" s="501"/>
      <c r="L43" s="502"/>
      <c r="M43" s="502"/>
      <c r="N43" s="502"/>
      <c r="O43" s="502"/>
      <c r="P43" s="57"/>
      <c r="R43" s="125"/>
      <c r="S43" s="125"/>
      <c r="T43" s="125"/>
      <c r="U43" s="125"/>
      <c r="V43" s="125"/>
      <c r="W43" s="125"/>
      <c r="X43" s="125"/>
      <c r="Y43" s="125"/>
      <c r="Z43" s="125"/>
      <c r="AA43" s="125"/>
      <c r="AB43" s="125"/>
      <c r="AC43" s="125"/>
      <c r="AD43" s="125"/>
      <c r="AE43" s="125"/>
      <c r="AF43" s="125"/>
      <c r="AG43" s="125"/>
      <c r="AH43" s="125"/>
      <c r="AI43" s="125"/>
      <c r="AJ43" s="125"/>
      <c r="AK43" s="125"/>
      <c r="AL43" s="125"/>
      <c r="AM43" s="125"/>
      <c r="AN43" s="125"/>
      <c r="AO43" s="125"/>
      <c r="AQ43" s="56"/>
      <c r="AR43" s="56"/>
    </row>
    <row r="44" spans="3:44" ht="18" customHeight="1" x14ac:dyDescent="0.35">
      <c r="C44" s="124"/>
      <c r="D44" s="124"/>
      <c r="E44" s="124"/>
      <c r="F44" s="139"/>
      <c r="G44" s="124"/>
      <c r="H44" s="501"/>
      <c r="I44" s="501"/>
      <c r="J44" s="501"/>
      <c r="K44" s="501"/>
      <c r="L44" s="502"/>
      <c r="M44" s="502"/>
      <c r="N44" s="502"/>
      <c r="O44" s="502"/>
      <c r="P44" s="57"/>
      <c r="R44" s="125"/>
      <c r="S44" s="125"/>
      <c r="T44" s="125"/>
      <c r="U44" s="125"/>
      <c r="V44" s="125"/>
      <c r="W44" s="125"/>
      <c r="X44" s="125"/>
      <c r="Y44" s="125"/>
      <c r="Z44" s="125"/>
      <c r="AA44" s="125"/>
      <c r="AB44" s="125"/>
      <c r="AC44" s="125"/>
      <c r="AD44" s="125"/>
      <c r="AE44" s="125"/>
      <c r="AF44" s="125"/>
      <c r="AG44" s="125"/>
      <c r="AH44" s="125"/>
      <c r="AI44" s="125"/>
      <c r="AJ44" s="125"/>
      <c r="AK44" s="125"/>
      <c r="AL44" s="125"/>
      <c r="AM44" s="125"/>
      <c r="AN44" s="125"/>
      <c r="AO44" s="125"/>
      <c r="AQ44" s="56"/>
      <c r="AR44" s="56"/>
    </row>
    <row r="45" spans="3:44" ht="18" customHeight="1" x14ac:dyDescent="0.35">
      <c r="C45" s="124"/>
      <c r="D45" s="124"/>
      <c r="E45" s="124"/>
      <c r="F45" s="139"/>
      <c r="G45" s="124"/>
      <c r="H45" s="501"/>
      <c r="I45" s="501"/>
      <c r="J45" s="501"/>
      <c r="K45" s="501"/>
      <c r="L45" s="502"/>
      <c r="M45" s="502"/>
      <c r="N45" s="502"/>
      <c r="O45" s="502"/>
      <c r="P45" s="57"/>
      <c r="R45" s="125"/>
      <c r="S45" s="125"/>
      <c r="T45" s="125"/>
      <c r="U45" s="125"/>
      <c r="V45" s="125"/>
      <c r="W45" s="125"/>
      <c r="X45" s="125"/>
      <c r="Y45" s="125"/>
      <c r="Z45" s="125"/>
      <c r="AA45" s="125"/>
      <c r="AB45" s="125"/>
      <c r="AC45" s="125"/>
      <c r="AD45" s="125"/>
      <c r="AE45" s="125"/>
      <c r="AF45" s="125"/>
      <c r="AG45" s="125"/>
      <c r="AH45" s="125"/>
      <c r="AI45" s="125"/>
      <c r="AJ45" s="125"/>
      <c r="AK45" s="125"/>
      <c r="AL45" s="125"/>
      <c r="AM45" s="125"/>
      <c r="AN45" s="125"/>
      <c r="AO45" s="125"/>
      <c r="AQ45" s="56"/>
      <c r="AR45" s="56"/>
    </row>
    <row r="46" spans="3:44" ht="18" customHeight="1" x14ac:dyDescent="0.35">
      <c r="C46" s="124"/>
      <c r="D46" s="124"/>
      <c r="E46" s="124"/>
      <c r="F46" s="139"/>
      <c r="G46" s="124"/>
      <c r="H46" s="501"/>
      <c r="I46" s="501"/>
      <c r="J46" s="501"/>
      <c r="K46" s="501"/>
      <c r="L46" s="502"/>
      <c r="M46" s="502"/>
      <c r="N46" s="502"/>
      <c r="O46" s="502"/>
      <c r="P46" s="57"/>
      <c r="R46" s="125"/>
      <c r="S46" s="125"/>
      <c r="T46" s="125"/>
      <c r="U46" s="125"/>
      <c r="V46" s="125"/>
      <c r="W46" s="125"/>
      <c r="X46" s="125"/>
      <c r="Y46" s="125"/>
      <c r="Z46" s="125"/>
      <c r="AA46" s="125"/>
      <c r="AB46" s="125"/>
      <c r="AC46" s="125"/>
      <c r="AD46" s="125"/>
      <c r="AE46" s="125"/>
      <c r="AF46" s="125"/>
      <c r="AG46" s="125"/>
      <c r="AH46" s="125"/>
      <c r="AI46" s="125"/>
      <c r="AJ46" s="125"/>
      <c r="AK46" s="125"/>
      <c r="AL46" s="125"/>
      <c r="AM46" s="125"/>
      <c r="AN46" s="125"/>
      <c r="AO46" s="125"/>
      <c r="AQ46" s="56"/>
      <c r="AR46" s="56"/>
    </row>
    <row r="47" spans="3:44" ht="0" hidden="1" customHeight="1" x14ac:dyDescent="0.35">
      <c r="C47" s="124"/>
      <c r="D47" s="124"/>
      <c r="E47" s="124"/>
      <c r="F47" s="139"/>
      <c r="G47" s="124"/>
      <c r="H47" s="501"/>
      <c r="I47" s="501"/>
      <c r="J47" s="501"/>
      <c r="K47" s="501"/>
      <c r="L47" s="502"/>
      <c r="M47" s="502"/>
      <c r="N47" s="502"/>
      <c r="O47" s="502"/>
      <c r="P47" s="57"/>
      <c r="R47" s="125"/>
      <c r="S47" s="125"/>
      <c r="T47" s="125"/>
      <c r="U47" s="125"/>
      <c r="V47" s="125"/>
      <c r="W47" s="125"/>
      <c r="X47" s="125"/>
      <c r="Y47" s="125"/>
      <c r="Z47" s="125"/>
      <c r="AA47" s="125"/>
      <c r="AB47" s="125"/>
      <c r="AC47" s="125"/>
      <c r="AD47" s="125"/>
      <c r="AE47" s="125"/>
      <c r="AF47" s="125"/>
      <c r="AG47" s="125"/>
      <c r="AH47" s="125"/>
      <c r="AI47" s="125"/>
      <c r="AJ47" s="125"/>
      <c r="AK47" s="125"/>
      <c r="AL47" s="125"/>
      <c r="AM47" s="125"/>
      <c r="AN47" s="125"/>
      <c r="AO47" s="125"/>
      <c r="AQ47" s="56"/>
      <c r="AR47" s="56"/>
    </row>
    <row r="48" spans="3:44" ht="0" hidden="1" customHeight="1" x14ac:dyDescent="0.35">
      <c r="C48" s="124"/>
      <c r="D48" s="124"/>
      <c r="E48" s="124"/>
      <c r="F48" s="139"/>
      <c r="G48" s="124"/>
      <c r="H48" s="501"/>
      <c r="I48" s="501"/>
      <c r="J48" s="501"/>
      <c r="K48" s="501"/>
      <c r="L48" s="502"/>
      <c r="M48" s="502"/>
      <c r="N48" s="502"/>
      <c r="O48" s="502"/>
      <c r="P48" s="57"/>
      <c r="R48" s="125"/>
      <c r="S48" s="125"/>
      <c r="T48" s="125"/>
      <c r="U48" s="125"/>
      <c r="V48" s="125"/>
      <c r="W48" s="125"/>
      <c r="X48" s="125"/>
      <c r="Y48" s="125"/>
      <c r="Z48" s="125"/>
      <c r="AA48" s="125"/>
      <c r="AB48" s="125"/>
      <c r="AC48" s="125"/>
      <c r="AD48" s="125"/>
      <c r="AE48" s="125"/>
      <c r="AF48" s="125"/>
      <c r="AG48" s="125"/>
      <c r="AH48" s="125"/>
      <c r="AI48" s="125"/>
      <c r="AJ48" s="125"/>
      <c r="AK48" s="125"/>
      <c r="AL48" s="125"/>
      <c r="AM48" s="125"/>
      <c r="AN48" s="125"/>
      <c r="AO48" s="125"/>
      <c r="AQ48" s="56"/>
      <c r="AR48" s="56"/>
    </row>
    <row r="49" spans="3:44" ht="0" hidden="1" customHeight="1" x14ac:dyDescent="0.35">
      <c r="C49" s="124"/>
      <c r="D49" s="124"/>
      <c r="E49" s="124"/>
      <c r="F49" s="139"/>
      <c r="G49" s="124"/>
      <c r="H49" s="501"/>
      <c r="I49" s="501"/>
      <c r="J49" s="501"/>
      <c r="K49" s="501"/>
      <c r="L49" s="502"/>
      <c r="M49" s="502"/>
      <c r="N49" s="502"/>
      <c r="O49" s="502"/>
      <c r="P49" s="57"/>
      <c r="R49" s="125"/>
      <c r="S49" s="125"/>
      <c r="T49" s="125"/>
      <c r="U49" s="125"/>
      <c r="V49" s="125"/>
      <c r="W49" s="125"/>
      <c r="X49" s="125"/>
      <c r="Y49" s="125"/>
      <c r="Z49" s="125"/>
      <c r="AA49" s="125"/>
      <c r="AB49" s="125"/>
      <c r="AC49" s="125"/>
      <c r="AD49" s="125"/>
      <c r="AE49" s="125"/>
      <c r="AF49" s="125"/>
      <c r="AG49" s="125"/>
      <c r="AH49" s="125"/>
      <c r="AI49" s="125"/>
      <c r="AJ49" s="125"/>
      <c r="AK49" s="125"/>
      <c r="AL49" s="125"/>
      <c r="AM49" s="125"/>
      <c r="AN49" s="125"/>
      <c r="AO49" s="125"/>
      <c r="AQ49" s="56"/>
      <c r="AR49" s="56"/>
    </row>
    <row r="50" spans="3:44" ht="0" hidden="1" customHeight="1" x14ac:dyDescent="0.35">
      <c r="C50" s="124"/>
      <c r="D50" s="124"/>
      <c r="E50" s="124"/>
      <c r="F50" s="139"/>
      <c r="G50" s="124"/>
      <c r="H50" s="501"/>
      <c r="I50" s="501"/>
      <c r="J50" s="501"/>
      <c r="K50" s="501"/>
      <c r="L50" s="502"/>
      <c r="M50" s="502"/>
      <c r="N50" s="502"/>
      <c r="O50" s="502"/>
      <c r="P50" s="57"/>
      <c r="R50" s="125"/>
      <c r="S50" s="125"/>
      <c r="T50" s="125"/>
      <c r="U50" s="125"/>
      <c r="V50" s="125"/>
      <c r="W50" s="125"/>
      <c r="X50" s="125"/>
      <c r="Y50" s="125"/>
      <c r="Z50" s="125"/>
      <c r="AA50" s="125"/>
      <c r="AB50" s="125"/>
      <c r="AC50" s="125"/>
      <c r="AD50" s="125"/>
      <c r="AE50" s="125"/>
      <c r="AF50" s="125"/>
      <c r="AG50" s="125"/>
      <c r="AH50" s="125"/>
      <c r="AI50" s="125"/>
      <c r="AJ50" s="125"/>
      <c r="AK50" s="125"/>
      <c r="AL50" s="125"/>
      <c r="AM50" s="125"/>
      <c r="AN50" s="125"/>
      <c r="AO50" s="125"/>
      <c r="AQ50" s="56"/>
      <c r="AR50" s="56"/>
    </row>
    <row r="51" spans="3:44" ht="0" hidden="1" customHeight="1" x14ac:dyDescent="0.35">
      <c r="C51" s="124"/>
      <c r="D51" s="124"/>
      <c r="E51" s="124"/>
      <c r="F51" s="139"/>
      <c r="G51" s="124"/>
      <c r="H51" s="501"/>
      <c r="I51" s="501"/>
      <c r="J51" s="501"/>
      <c r="K51" s="501"/>
      <c r="L51" s="502"/>
      <c r="M51" s="502"/>
      <c r="N51" s="502"/>
      <c r="O51" s="502"/>
      <c r="P51" s="57"/>
      <c r="R51" s="125"/>
      <c r="S51" s="125"/>
      <c r="T51" s="125"/>
      <c r="U51" s="125"/>
      <c r="V51" s="125"/>
      <c r="W51" s="125"/>
      <c r="X51" s="125"/>
      <c r="Y51" s="125"/>
      <c r="Z51" s="125"/>
      <c r="AA51" s="125"/>
      <c r="AB51" s="125"/>
      <c r="AC51" s="125"/>
      <c r="AD51" s="125"/>
      <c r="AE51" s="125"/>
      <c r="AF51" s="125"/>
      <c r="AG51" s="125"/>
      <c r="AH51" s="125"/>
      <c r="AI51" s="125"/>
      <c r="AJ51" s="125"/>
      <c r="AK51" s="125"/>
      <c r="AL51" s="125"/>
      <c r="AM51" s="125"/>
      <c r="AN51" s="125"/>
      <c r="AO51" s="125"/>
      <c r="AQ51" s="56"/>
      <c r="AR51" s="56"/>
    </row>
    <row r="52" spans="3:44" ht="0" hidden="1" customHeight="1" x14ac:dyDescent="0.35">
      <c r="C52" s="124"/>
      <c r="D52" s="124"/>
      <c r="E52" s="124"/>
      <c r="F52" s="139"/>
      <c r="G52" s="124"/>
      <c r="H52" s="501"/>
      <c r="I52" s="501"/>
      <c r="J52" s="501"/>
      <c r="K52" s="501"/>
      <c r="L52" s="502"/>
      <c r="M52" s="502"/>
      <c r="N52" s="502"/>
      <c r="O52" s="502"/>
      <c r="P52" s="57"/>
      <c r="R52" s="125"/>
      <c r="S52" s="125"/>
      <c r="T52" s="125"/>
      <c r="U52" s="125"/>
      <c r="V52" s="125"/>
      <c r="W52" s="125"/>
      <c r="X52" s="125"/>
      <c r="Y52" s="125"/>
      <c r="Z52" s="125"/>
      <c r="AA52" s="125"/>
      <c r="AB52" s="125"/>
      <c r="AC52" s="125"/>
      <c r="AD52" s="125"/>
      <c r="AE52" s="125"/>
      <c r="AF52" s="125"/>
      <c r="AG52" s="125"/>
      <c r="AH52" s="125"/>
      <c r="AI52" s="125"/>
      <c r="AJ52" s="125"/>
      <c r="AK52" s="125"/>
      <c r="AL52" s="125"/>
      <c r="AM52" s="125"/>
      <c r="AN52" s="125"/>
      <c r="AO52" s="125"/>
      <c r="AP52" s="56"/>
      <c r="AQ52" s="56"/>
      <c r="AR52" s="56"/>
    </row>
    <row r="53" spans="3:44" ht="0" hidden="1" customHeight="1" x14ac:dyDescent="0.35">
      <c r="C53" s="124"/>
      <c r="D53" s="124"/>
      <c r="E53" s="124"/>
      <c r="F53" s="139"/>
      <c r="G53" s="124"/>
      <c r="H53" s="501"/>
      <c r="I53" s="501"/>
      <c r="J53" s="501"/>
      <c r="K53" s="501"/>
      <c r="L53" s="502"/>
      <c r="M53" s="502"/>
      <c r="N53" s="502"/>
      <c r="O53" s="502"/>
      <c r="P53" s="57"/>
      <c r="R53" s="125"/>
      <c r="S53" s="125"/>
      <c r="T53" s="125"/>
      <c r="U53" s="125"/>
      <c r="V53" s="125"/>
      <c r="W53" s="125"/>
      <c r="X53" s="125"/>
      <c r="Y53" s="125"/>
      <c r="Z53" s="125"/>
      <c r="AA53" s="125"/>
      <c r="AB53" s="125"/>
      <c r="AC53" s="125"/>
      <c r="AD53" s="125"/>
      <c r="AE53" s="125"/>
      <c r="AF53" s="125"/>
      <c r="AG53" s="125"/>
      <c r="AH53" s="125"/>
      <c r="AI53" s="125"/>
      <c r="AJ53" s="125"/>
      <c r="AK53" s="125"/>
      <c r="AL53" s="125"/>
      <c r="AM53" s="125"/>
      <c r="AN53" s="125"/>
      <c r="AO53" s="125"/>
      <c r="AP53" s="56"/>
      <c r="AQ53" s="56"/>
      <c r="AR53" s="56"/>
    </row>
    <row r="54" spans="3:44" ht="0" hidden="1" customHeight="1" x14ac:dyDescent="0.2">
      <c r="C54" s="124"/>
      <c r="D54" s="124"/>
      <c r="E54" s="124"/>
      <c r="F54" s="139"/>
      <c r="G54" s="124"/>
      <c r="H54" s="501"/>
      <c r="I54" s="501"/>
      <c r="J54" s="501"/>
      <c r="K54" s="501"/>
      <c r="L54" s="502"/>
      <c r="M54" s="502"/>
      <c r="N54" s="502"/>
      <c r="O54" s="502"/>
      <c r="P54" s="57"/>
      <c r="R54" s="125"/>
      <c r="S54" s="125"/>
      <c r="T54" s="125"/>
      <c r="U54" s="125"/>
      <c r="V54" s="125"/>
      <c r="W54" s="125"/>
      <c r="X54" s="125"/>
      <c r="Y54" s="125"/>
      <c r="Z54" s="125"/>
      <c r="AA54" s="125"/>
      <c r="AB54" s="125"/>
      <c r="AC54" s="125"/>
      <c r="AD54" s="125"/>
      <c r="AE54" s="125"/>
      <c r="AF54" s="125"/>
      <c r="AG54" s="125"/>
      <c r="AH54" s="125"/>
      <c r="AI54" s="125"/>
      <c r="AJ54" s="125"/>
      <c r="AK54" s="125"/>
      <c r="AL54" s="125"/>
      <c r="AM54" s="125"/>
      <c r="AN54" s="125"/>
      <c r="AO54" s="125"/>
      <c r="AP54" s="35"/>
      <c r="AQ54" s="35"/>
      <c r="AR54" s="35"/>
    </row>
    <row r="55" spans="3:44" ht="0" hidden="1" customHeight="1" x14ac:dyDescent="0.35">
      <c r="C55" s="124"/>
      <c r="D55" s="124"/>
      <c r="E55" s="124"/>
      <c r="F55" s="139"/>
      <c r="G55" s="124"/>
      <c r="H55" s="501"/>
      <c r="I55" s="501"/>
      <c r="J55" s="501"/>
      <c r="K55" s="501"/>
      <c r="L55" s="502"/>
      <c r="M55" s="502"/>
      <c r="N55" s="502"/>
      <c r="O55" s="502"/>
      <c r="P55" s="57"/>
      <c r="R55" s="125"/>
      <c r="S55" s="125"/>
      <c r="T55" s="125"/>
      <c r="U55" s="125"/>
      <c r="V55" s="125"/>
      <c r="W55" s="125"/>
      <c r="X55" s="125"/>
      <c r="Y55" s="125"/>
      <c r="Z55" s="125"/>
      <c r="AA55" s="125"/>
      <c r="AB55" s="125"/>
      <c r="AC55" s="125"/>
      <c r="AD55" s="125"/>
      <c r="AE55" s="125"/>
      <c r="AF55" s="125"/>
      <c r="AG55" s="125"/>
      <c r="AH55" s="125"/>
      <c r="AI55" s="125"/>
      <c r="AJ55" s="125"/>
      <c r="AK55" s="125"/>
      <c r="AL55" s="125"/>
      <c r="AM55" s="125"/>
      <c r="AN55" s="125"/>
      <c r="AO55" s="125"/>
      <c r="AP55" s="56"/>
      <c r="AQ55" s="56"/>
      <c r="AR55" s="56"/>
    </row>
    <row r="56" spans="3:44" ht="0" hidden="1" customHeight="1" x14ac:dyDescent="0.35">
      <c r="C56" s="124"/>
      <c r="D56" s="124"/>
      <c r="E56" s="124"/>
      <c r="F56" s="139"/>
      <c r="G56" s="124"/>
      <c r="H56" s="501"/>
      <c r="I56" s="501"/>
      <c r="J56" s="501"/>
      <c r="K56" s="501"/>
      <c r="L56" s="502"/>
      <c r="M56" s="502"/>
      <c r="N56" s="502"/>
      <c r="O56" s="502"/>
      <c r="P56" s="57"/>
      <c r="R56" s="125"/>
      <c r="S56" s="125"/>
      <c r="T56" s="125"/>
      <c r="U56" s="125"/>
      <c r="V56" s="125"/>
      <c r="W56" s="125"/>
      <c r="X56" s="125"/>
      <c r="Y56" s="125"/>
      <c r="Z56" s="125"/>
      <c r="AA56" s="125"/>
      <c r="AB56" s="125"/>
      <c r="AC56" s="125"/>
      <c r="AD56" s="125"/>
      <c r="AE56" s="125"/>
      <c r="AF56" s="125"/>
      <c r="AG56" s="125"/>
      <c r="AH56" s="125"/>
      <c r="AI56" s="125"/>
      <c r="AJ56" s="125"/>
      <c r="AK56" s="125"/>
      <c r="AL56" s="125"/>
      <c r="AM56" s="125"/>
      <c r="AN56" s="125"/>
      <c r="AO56" s="125"/>
      <c r="AP56" s="56"/>
      <c r="AQ56" s="56"/>
      <c r="AR56" s="56"/>
    </row>
    <row r="57" spans="3:44" ht="0" hidden="1" customHeight="1" x14ac:dyDescent="0.35">
      <c r="C57" s="124"/>
      <c r="D57" s="124"/>
      <c r="E57" s="124"/>
      <c r="F57" s="139"/>
      <c r="G57" s="124"/>
      <c r="H57" s="501"/>
      <c r="I57" s="501"/>
      <c r="J57" s="501"/>
      <c r="K57" s="501"/>
      <c r="L57" s="502"/>
      <c r="M57" s="502"/>
      <c r="N57" s="502"/>
      <c r="O57" s="502"/>
      <c r="P57" s="57"/>
      <c r="R57" s="125"/>
      <c r="S57" s="125"/>
      <c r="T57" s="125"/>
      <c r="U57" s="125"/>
      <c r="V57" s="125"/>
      <c r="W57" s="125"/>
      <c r="X57" s="125"/>
      <c r="Y57" s="125"/>
      <c r="Z57" s="125"/>
      <c r="AA57" s="125"/>
      <c r="AB57" s="125"/>
      <c r="AC57" s="125"/>
      <c r="AD57" s="125"/>
      <c r="AE57" s="125"/>
      <c r="AF57" s="125"/>
      <c r="AG57" s="125"/>
      <c r="AH57" s="125"/>
      <c r="AI57" s="125"/>
      <c r="AJ57" s="125"/>
      <c r="AK57" s="125"/>
      <c r="AL57" s="125"/>
      <c r="AM57" s="125"/>
      <c r="AN57" s="125"/>
      <c r="AO57" s="125"/>
      <c r="AP57" s="56"/>
      <c r="AQ57" s="56"/>
      <c r="AR57" s="56"/>
    </row>
    <row r="58" spans="3:44" ht="0" hidden="1" customHeight="1" x14ac:dyDescent="0.35">
      <c r="C58" s="124"/>
      <c r="D58" s="124"/>
      <c r="E58" s="124"/>
      <c r="F58" s="139"/>
      <c r="G58" s="124"/>
      <c r="H58" s="501"/>
      <c r="I58" s="501"/>
      <c r="J58" s="501"/>
      <c r="K58" s="501"/>
      <c r="L58" s="502"/>
      <c r="M58" s="502"/>
      <c r="N58" s="502"/>
      <c r="O58" s="502"/>
      <c r="P58" s="57"/>
      <c r="R58" s="125"/>
      <c r="S58" s="125"/>
      <c r="T58" s="125"/>
      <c r="U58" s="125"/>
      <c r="V58" s="125"/>
      <c r="W58" s="125"/>
      <c r="X58" s="125"/>
      <c r="Y58" s="125"/>
      <c r="Z58" s="125"/>
      <c r="AA58" s="125"/>
      <c r="AB58" s="125"/>
      <c r="AC58" s="125"/>
      <c r="AD58" s="125"/>
      <c r="AE58" s="125"/>
      <c r="AF58" s="125"/>
      <c r="AG58" s="125"/>
      <c r="AH58" s="125"/>
      <c r="AI58" s="125"/>
      <c r="AJ58" s="125"/>
      <c r="AK58" s="125"/>
      <c r="AL58" s="125"/>
      <c r="AM58" s="125"/>
      <c r="AN58" s="125"/>
      <c r="AO58" s="125"/>
      <c r="AP58" s="56"/>
      <c r="AQ58" s="56"/>
      <c r="AR58" s="56"/>
    </row>
    <row r="59" spans="3:44" ht="0" hidden="1" customHeight="1" x14ac:dyDescent="0.35">
      <c r="C59" s="124"/>
      <c r="D59" s="124"/>
      <c r="E59" s="124"/>
      <c r="F59" s="139"/>
      <c r="G59" s="124"/>
      <c r="H59" s="501"/>
      <c r="I59" s="501"/>
      <c r="J59" s="501"/>
      <c r="K59" s="501"/>
      <c r="L59" s="502"/>
      <c r="M59" s="502"/>
      <c r="N59" s="502"/>
      <c r="O59" s="502"/>
      <c r="P59" s="57"/>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Q59" s="56"/>
      <c r="AR59" s="56"/>
    </row>
    <row r="60" spans="3:44" ht="0" hidden="1" customHeight="1" x14ac:dyDescent="0.35">
      <c r="C60" s="124"/>
      <c r="D60" s="124"/>
      <c r="E60" s="124"/>
      <c r="F60" s="139"/>
      <c r="G60" s="124"/>
      <c r="H60" s="501"/>
      <c r="I60" s="501"/>
      <c r="J60" s="501"/>
      <c r="K60" s="501"/>
      <c r="L60" s="502"/>
      <c r="M60" s="502"/>
      <c r="N60" s="502"/>
      <c r="O60" s="502"/>
      <c r="P60" s="57"/>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Q60" s="56"/>
      <c r="AR60" s="56"/>
    </row>
    <row r="61" spans="3:44" ht="0" hidden="1" customHeight="1" x14ac:dyDescent="0.35">
      <c r="C61" s="124"/>
      <c r="D61" s="124"/>
      <c r="E61" s="124"/>
      <c r="F61" s="139"/>
      <c r="G61" s="124"/>
      <c r="H61" s="501"/>
      <c r="I61" s="501"/>
      <c r="J61" s="501"/>
      <c r="K61" s="501"/>
      <c r="L61" s="502"/>
      <c r="M61" s="502"/>
      <c r="N61" s="502"/>
      <c r="O61" s="502"/>
      <c r="P61" s="57"/>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Q61" s="56"/>
      <c r="AR61" s="56"/>
    </row>
    <row r="62" spans="3:44" ht="0" hidden="1" customHeight="1" x14ac:dyDescent="0.35">
      <c r="C62" s="124"/>
      <c r="D62" s="124"/>
      <c r="E62" s="124"/>
      <c r="F62" s="139"/>
      <c r="G62" s="124"/>
      <c r="H62" s="501"/>
      <c r="I62" s="501"/>
      <c r="J62" s="501"/>
      <c r="K62" s="501"/>
      <c r="L62" s="502"/>
      <c r="M62" s="502"/>
      <c r="N62" s="502"/>
      <c r="O62" s="502"/>
      <c r="P62" s="57"/>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Q62" s="56"/>
      <c r="AR62" s="56"/>
    </row>
    <row r="63" spans="3:44" ht="0" hidden="1" customHeight="1" x14ac:dyDescent="0.35">
      <c r="C63" s="124"/>
      <c r="D63" s="124"/>
      <c r="E63" s="124"/>
      <c r="F63" s="139"/>
      <c r="G63" s="124"/>
      <c r="H63" s="501"/>
      <c r="I63" s="501"/>
      <c r="J63" s="501"/>
      <c r="K63" s="501"/>
      <c r="L63" s="502"/>
      <c r="M63" s="502"/>
      <c r="N63" s="502"/>
      <c r="O63" s="502"/>
      <c r="P63" s="57"/>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Q63" s="56"/>
      <c r="AR63" s="56"/>
    </row>
    <row r="64" spans="3:44" ht="0" hidden="1" customHeight="1" x14ac:dyDescent="0.35">
      <c r="C64" s="124"/>
      <c r="D64" s="124"/>
      <c r="E64" s="124"/>
      <c r="F64" s="139"/>
      <c r="G64" s="124"/>
      <c r="H64" s="501"/>
      <c r="I64" s="501"/>
      <c r="J64" s="501"/>
      <c r="K64" s="501"/>
      <c r="L64" s="502"/>
      <c r="M64" s="502"/>
      <c r="N64" s="502"/>
      <c r="O64" s="502"/>
      <c r="P64" s="57"/>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Q64" s="56"/>
      <c r="AR64" s="56"/>
    </row>
    <row r="65" spans="3:44" ht="0" hidden="1" customHeight="1" x14ac:dyDescent="0.35">
      <c r="C65" s="124"/>
      <c r="D65" s="124"/>
      <c r="E65" s="124"/>
      <c r="F65" s="139"/>
      <c r="G65" s="124"/>
      <c r="H65" s="501"/>
      <c r="I65" s="501"/>
      <c r="J65" s="501"/>
      <c r="K65" s="501"/>
      <c r="L65" s="502"/>
      <c r="M65" s="502"/>
      <c r="N65" s="502"/>
      <c r="O65" s="502"/>
      <c r="P65" s="57"/>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Q65" s="56"/>
      <c r="AR65" s="56"/>
    </row>
    <row r="66" spans="3:44" ht="0" hidden="1" customHeight="1" x14ac:dyDescent="0.35">
      <c r="C66" s="124"/>
      <c r="D66" s="124"/>
      <c r="E66" s="124"/>
      <c r="F66" s="139"/>
      <c r="G66" s="124"/>
      <c r="H66" s="501"/>
      <c r="I66" s="501"/>
      <c r="J66" s="501"/>
      <c r="K66" s="501"/>
      <c r="L66" s="502"/>
      <c r="M66" s="502"/>
      <c r="N66" s="502"/>
      <c r="O66" s="502"/>
      <c r="P66" s="57"/>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Q66" s="56"/>
      <c r="AR66" s="56"/>
    </row>
    <row r="67" spans="3:44" ht="0" hidden="1" customHeight="1" x14ac:dyDescent="0.35">
      <c r="C67" s="124"/>
      <c r="D67" s="124"/>
      <c r="E67" s="124"/>
      <c r="F67" s="139"/>
      <c r="G67" s="124"/>
      <c r="H67" s="501"/>
      <c r="I67" s="501"/>
      <c r="J67" s="501"/>
      <c r="K67" s="501"/>
      <c r="L67" s="502"/>
      <c r="M67" s="502"/>
      <c r="N67" s="502"/>
      <c r="O67" s="502"/>
      <c r="P67" s="57"/>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Q67" s="56"/>
      <c r="AR67" s="56"/>
    </row>
    <row r="68" spans="3:44" ht="0" hidden="1" customHeight="1" x14ac:dyDescent="0.35">
      <c r="C68" s="124"/>
      <c r="D68" s="124"/>
      <c r="E68" s="124"/>
      <c r="F68" s="139"/>
      <c r="G68" s="124"/>
      <c r="H68" s="501"/>
      <c r="I68" s="501"/>
      <c r="J68" s="501"/>
      <c r="K68" s="501"/>
      <c r="L68" s="502"/>
      <c r="M68" s="502"/>
      <c r="N68" s="502"/>
      <c r="O68" s="502"/>
      <c r="P68" s="57"/>
      <c r="R68" s="125"/>
      <c r="S68" s="125"/>
      <c r="T68" s="125"/>
      <c r="U68" s="125"/>
      <c r="V68" s="125"/>
      <c r="W68" s="125"/>
      <c r="X68" s="125"/>
      <c r="Y68" s="125"/>
      <c r="Z68" s="125"/>
      <c r="AA68" s="125"/>
      <c r="AB68" s="125"/>
      <c r="AC68" s="125"/>
      <c r="AD68" s="125"/>
      <c r="AE68" s="125"/>
      <c r="AF68" s="125"/>
      <c r="AG68" s="125"/>
      <c r="AH68" s="125"/>
      <c r="AI68" s="125"/>
      <c r="AJ68" s="125"/>
      <c r="AK68" s="125"/>
      <c r="AL68" s="125"/>
      <c r="AM68" s="125"/>
      <c r="AN68" s="125"/>
      <c r="AO68" s="125"/>
      <c r="AQ68" s="56"/>
      <c r="AR68" s="56"/>
    </row>
    <row r="69" spans="3:44" ht="0" hidden="1" customHeight="1" x14ac:dyDescent="0.35">
      <c r="C69" s="124"/>
      <c r="D69" s="124"/>
      <c r="E69" s="124"/>
      <c r="F69" s="139"/>
      <c r="G69" s="124"/>
      <c r="H69" s="501"/>
      <c r="I69" s="501"/>
      <c r="J69" s="501"/>
      <c r="K69" s="501"/>
      <c r="L69" s="502"/>
      <c r="M69" s="502"/>
      <c r="N69" s="502"/>
      <c r="O69" s="502"/>
      <c r="P69" s="57"/>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Q69" s="56"/>
      <c r="AR69" s="56"/>
    </row>
    <row r="70" spans="3:44" ht="0" hidden="1" customHeight="1" x14ac:dyDescent="0.35">
      <c r="C70" s="124"/>
      <c r="D70" s="124"/>
      <c r="E70" s="124"/>
      <c r="F70" s="139"/>
      <c r="G70" s="124"/>
      <c r="H70" s="501"/>
      <c r="I70" s="501"/>
      <c r="J70" s="501"/>
      <c r="K70" s="501"/>
      <c r="L70" s="502"/>
      <c r="M70" s="502"/>
      <c r="N70" s="502"/>
      <c r="O70" s="502"/>
      <c r="P70" s="57"/>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Q70" s="56"/>
      <c r="AR70" s="56"/>
    </row>
    <row r="71" spans="3:44" ht="0" hidden="1" customHeight="1" x14ac:dyDescent="0.35">
      <c r="C71" s="124"/>
      <c r="D71" s="124"/>
      <c r="E71" s="124"/>
      <c r="F71" s="139"/>
      <c r="G71" s="124"/>
      <c r="H71" s="501"/>
      <c r="I71" s="501"/>
      <c r="J71" s="501"/>
      <c r="K71" s="501"/>
      <c r="L71" s="502"/>
      <c r="M71" s="502"/>
      <c r="N71" s="502"/>
      <c r="O71" s="502"/>
      <c r="P71" s="57"/>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Q71" s="56"/>
      <c r="AR71" s="56"/>
    </row>
    <row r="72" spans="3:44" ht="0" hidden="1" customHeight="1" x14ac:dyDescent="0.35">
      <c r="C72" s="124"/>
      <c r="D72" s="124"/>
      <c r="E72" s="124"/>
      <c r="F72" s="139"/>
      <c r="G72" s="124"/>
      <c r="H72" s="501"/>
      <c r="I72" s="501"/>
      <c r="J72" s="501"/>
      <c r="K72" s="501"/>
      <c r="L72" s="502"/>
      <c r="M72" s="502"/>
      <c r="N72" s="502"/>
      <c r="O72" s="502"/>
      <c r="P72" s="57"/>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Q72" s="56"/>
      <c r="AR72" s="56"/>
    </row>
    <row r="73" spans="3:44" ht="0" hidden="1" customHeight="1" x14ac:dyDescent="0.35">
      <c r="C73" s="124"/>
      <c r="D73" s="124"/>
      <c r="E73" s="124"/>
      <c r="F73" s="139"/>
      <c r="G73" s="124"/>
      <c r="H73" s="501"/>
      <c r="I73" s="501"/>
      <c r="J73" s="501"/>
      <c r="K73" s="501"/>
      <c r="L73" s="502"/>
      <c r="M73" s="502"/>
      <c r="N73" s="502"/>
      <c r="O73" s="502"/>
      <c r="P73" s="57"/>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Q73" s="56"/>
      <c r="AR73" s="56"/>
    </row>
    <row r="74" spans="3:44" ht="0" hidden="1" customHeight="1" x14ac:dyDescent="0.35">
      <c r="C74" s="124"/>
      <c r="D74" s="124"/>
      <c r="E74" s="124"/>
      <c r="F74" s="139"/>
      <c r="G74" s="124"/>
      <c r="H74" s="501"/>
      <c r="I74" s="501"/>
      <c r="J74" s="501"/>
      <c r="K74" s="501"/>
      <c r="L74" s="502"/>
      <c r="M74" s="502"/>
      <c r="N74" s="502"/>
      <c r="O74" s="502"/>
      <c r="P74" s="57"/>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Q74" s="56"/>
      <c r="AR74" s="56"/>
    </row>
    <row r="75" spans="3:44" ht="0" hidden="1" customHeight="1" x14ac:dyDescent="0.35">
      <c r="C75" s="124"/>
      <c r="D75" s="124"/>
      <c r="E75" s="124"/>
      <c r="F75" s="139"/>
      <c r="G75" s="124"/>
      <c r="H75" s="501"/>
      <c r="I75" s="501"/>
      <c r="J75" s="501"/>
      <c r="K75" s="501"/>
      <c r="L75" s="502"/>
      <c r="M75" s="502"/>
      <c r="N75" s="502"/>
      <c r="O75" s="502"/>
      <c r="P75" s="57"/>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Q75" s="56"/>
      <c r="AR75" s="56"/>
    </row>
    <row r="76" spans="3:44" ht="0" hidden="1" customHeight="1" x14ac:dyDescent="0.35">
      <c r="C76" s="124"/>
      <c r="D76" s="124"/>
      <c r="E76" s="124"/>
      <c r="F76" s="139"/>
      <c r="G76" s="124"/>
      <c r="H76" s="501"/>
      <c r="I76" s="501"/>
      <c r="J76" s="501"/>
      <c r="K76" s="501"/>
      <c r="L76" s="502"/>
      <c r="M76" s="502"/>
      <c r="N76" s="502"/>
      <c r="O76" s="502"/>
      <c r="P76" s="57"/>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Q76" s="56"/>
      <c r="AR76" s="56"/>
    </row>
    <row r="77" spans="3:44" ht="0" hidden="1" customHeight="1" x14ac:dyDescent="0.35">
      <c r="C77" s="124"/>
      <c r="D77" s="124"/>
      <c r="E77" s="124"/>
      <c r="F77" s="139"/>
      <c r="G77" s="124"/>
      <c r="H77" s="501"/>
      <c r="I77" s="501"/>
      <c r="J77" s="501"/>
      <c r="K77" s="501"/>
      <c r="L77" s="502"/>
      <c r="M77" s="502"/>
      <c r="N77" s="502"/>
      <c r="O77" s="502"/>
      <c r="P77" s="57"/>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Q77" s="56"/>
      <c r="AR77" s="56"/>
    </row>
    <row r="78" spans="3:44" ht="0" hidden="1" customHeight="1" x14ac:dyDescent="0.35">
      <c r="C78" s="124"/>
      <c r="D78" s="124"/>
      <c r="E78" s="124"/>
      <c r="F78" s="139"/>
      <c r="G78" s="124"/>
      <c r="H78" s="501"/>
      <c r="I78" s="501"/>
      <c r="J78" s="501"/>
      <c r="K78" s="501"/>
      <c r="L78" s="502"/>
      <c r="M78" s="502"/>
      <c r="N78" s="502"/>
      <c r="O78" s="502"/>
      <c r="P78" s="57"/>
      <c r="R78" s="125"/>
      <c r="S78" s="125"/>
      <c r="T78" s="125"/>
      <c r="U78" s="125"/>
      <c r="V78" s="125"/>
      <c r="W78" s="125"/>
      <c r="X78" s="125"/>
      <c r="Y78" s="125"/>
      <c r="Z78" s="125"/>
      <c r="AA78" s="125"/>
      <c r="AB78" s="125"/>
      <c r="AC78" s="125"/>
      <c r="AD78" s="125"/>
      <c r="AE78" s="125"/>
      <c r="AF78" s="125"/>
      <c r="AG78" s="125"/>
      <c r="AH78" s="125"/>
      <c r="AI78" s="125"/>
      <c r="AJ78" s="125"/>
      <c r="AK78" s="125"/>
      <c r="AL78" s="125"/>
      <c r="AM78" s="125"/>
      <c r="AN78" s="125"/>
      <c r="AO78" s="125"/>
      <c r="AQ78" s="56"/>
      <c r="AR78" s="56"/>
    </row>
    <row r="79" spans="3:44" ht="0" hidden="1" customHeight="1" x14ac:dyDescent="0.35">
      <c r="C79" s="124"/>
      <c r="D79" s="124"/>
      <c r="E79" s="124"/>
      <c r="F79" s="139"/>
      <c r="G79" s="124"/>
      <c r="H79" s="501"/>
      <c r="I79" s="501"/>
      <c r="J79" s="501"/>
      <c r="K79" s="501"/>
      <c r="L79" s="502"/>
      <c r="M79" s="502"/>
      <c r="N79" s="502"/>
      <c r="O79" s="502"/>
      <c r="P79" s="57"/>
      <c r="R79" s="125"/>
      <c r="S79" s="125"/>
      <c r="T79" s="125"/>
      <c r="U79" s="125"/>
      <c r="V79" s="125"/>
      <c r="W79" s="125"/>
      <c r="X79" s="125"/>
      <c r="Y79" s="125"/>
      <c r="Z79" s="125"/>
      <c r="AA79" s="125"/>
      <c r="AB79" s="125"/>
      <c r="AC79" s="125"/>
      <c r="AD79" s="125"/>
      <c r="AE79" s="125"/>
      <c r="AF79" s="125"/>
      <c r="AG79" s="125"/>
      <c r="AH79" s="125"/>
      <c r="AI79" s="125"/>
      <c r="AJ79" s="125"/>
      <c r="AK79" s="125"/>
      <c r="AL79" s="125"/>
      <c r="AM79" s="125"/>
      <c r="AN79" s="125"/>
      <c r="AO79" s="125"/>
      <c r="AQ79" s="56"/>
      <c r="AR79" s="56"/>
    </row>
    <row r="80" spans="3:44" ht="0" hidden="1" customHeight="1" x14ac:dyDescent="0.35">
      <c r="C80" s="124"/>
      <c r="D80" s="124"/>
      <c r="E80" s="124"/>
      <c r="F80" s="139"/>
      <c r="G80" s="124"/>
      <c r="H80" s="501"/>
      <c r="I80" s="501"/>
      <c r="J80" s="501"/>
      <c r="K80" s="501"/>
      <c r="L80" s="502"/>
      <c r="M80" s="502"/>
      <c r="N80" s="502"/>
      <c r="O80" s="502"/>
      <c r="P80" s="57"/>
      <c r="R80" s="125"/>
      <c r="S80" s="125"/>
      <c r="T80" s="125"/>
      <c r="U80" s="125"/>
      <c r="V80" s="125"/>
      <c r="W80" s="125"/>
      <c r="X80" s="125"/>
      <c r="Y80" s="125"/>
      <c r="Z80" s="125"/>
      <c r="AA80" s="125"/>
      <c r="AB80" s="125"/>
      <c r="AC80" s="125"/>
      <c r="AD80" s="125"/>
      <c r="AE80" s="125"/>
      <c r="AF80" s="125"/>
      <c r="AG80" s="125"/>
      <c r="AH80" s="125"/>
      <c r="AI80" s="125"/>
      <c r="AJ80" s="125"/>
      <c r="AK80" s="125"/>
      <c r="AL80" s="125"/>
      <c r="AM80" s="125"/>
      <c r="AN80" s="125"/>
      <c r="AO80" s="125"/>
      <c r="AQ80" s="56"/>
      <c r="AR80" s="56"/>
    </row>
    <row r="81" spans="3:44" ht="0" hidden="1" customHeight="1" x14ac:dyDescent="0.35">
      <c r="C81" s="124"/>
      <c r="D81" s="124"/>
      <c r="E81" s="124"/>
      <c r="F81" s="139"/>
      <c r="G81" s="124"/>
      <c r="H81" s="501"/>
      <c r="I81" s="501"/>
      <c r="J81" s="501"/>
      <c r="K81" s="501"/>
      <c r="L81" s="502"/>
      <c r="M81" s="502"/>
      <c r="N81" s="502"/>
      <c r="O81" s="502"/>
      <c r="P81" s="57"/>
      <c r="R81" s="125"/>
      <c r="S81" s="125"/>
      <c r="T81" s="125"/>
      <c r="U81" s="125"/>
      <c r="V81" s="125"/>
      <c r="W81" s="125"/>
      <c r="X81" s="125"/>
      <c r="Y81" s="125"/>
      <c r="Z81" s="125"/>
      <c r="AA81" s="125"/>
      <c r="AB81" s="125"/>
      <c r="AC81" s="125"/>
      <c r="AD81" s="125"/>
      <c r="AE81" s="125"/>
      <c r="AF81" s="125"/>
      <c r="AG81" s="125"/>
      <c r="AH81" s="125"/>
      <c r="AI81" s="125"/>
      <c r="AJ81" s="125"/>
      <c r="AK81" s="125"/>
      <c r="AL81" s="125"/>
      <c r="AM81" s="125"/>
      <c r="AN81" s="125"/>
      <c r="AO81" s="125"/>
      <c r="AQ81" s="56"/>
      <c r="AR81" s="56"/>
    </row>
    <row r="82" spans="3:44" ht="0" hidden="1" customHeight="1" x14ac:dyDescent="0.35">
      <c r="C82" s="124"/>
      <c r="D82" s="124"/>
      <c r="E82" s="124"/>
      <c r="F82" s="139"/>
      <c r="G82" s="124"/>
      <c r="H82" s="501"/>
      <c r="I82" s="501"/>
      <c r="J82" s="501"/>
      <c r="K82" s="501"/>
      <c r="L82" s="502"/>
      <c r="M82" s="502"/>
      <c r="N82" s="502"/>
      <c r="O82" s="502"/>
      <c r="P82" s="57"/>
      <c r="R82" s="125"/>
      <c r="S82" s="125"/>
      <c r="T82" s="125"/>
      <c r="U82" s="125"/>
      <c r="V82" s="125"/>
      <c r="W82" s="125"/>
      <c r="X82" s="125"/>
      <c r="Y82" s="125"/>
      <c r="Z82" s="125"/>
      <c r="AA82" s="125"/>
      <c r="AB82" s="125"/>
      <c r="AC82" s="125"/>
      <c r="AD82" s="125"/>
      <c r="AE82" s="125"/>
      <c r="AF82" s="125"/>
      <c r="AG82" s="125"/>
      <c r="AH82" s="125"/>
      <c r="AI82" s="125"/>
      <c r="AJ82" s="125"/>
      <c r="AK82" s="125"/>
      <c r="AL82" s="125"/>
      <c r="AM82" s="125"/>
      <c r="AN82" s="125"/>
      <c r="AO82" s="125"/>
      <c r="AQ82" s="56"/>
      <c r="AR82" s="56"/>
    </row>
    <row r="83" spans="3:44" ht="0" hidden="1" customHeight="1" x14ac:dyDescent="0.35">
      <c r="C83" s="124"/>
      <c r="D83" s="124"/>
      <c r="E83" s="124"/>
      <c r="F83" s="139"/>
      <c r="G83" s="124"/>
      <c r="H83" s="501"/>
      <c r="I83" s="501"/>
      <c r="J83" s="501"/>
      <c r="K83" s="501"/>
      <c r="L83" s="502"/>
      <c r="M83" s="502"/>
      <c r="N83" s="502"/>
      <c r="O83" s="502"/>
      <c r="P83" s="57"/>
      <c r="R83" s="125"/>
      <c r="S83" s="125"/>
      <c r="T83" s="125"/>
      <c r="U83" s="125"/>
      <c r="V83" s="125"/>
      <c r="W83" s="125"/>
      <c r="X83" s="125"/>
      <c r="Y83" s="125"/>
      <c r="Z83" s="125"/>
      <c r="AA83" s="125"/>
      <c r="AB83" s="125"/>
      <c r="AC83" s="125"/>
      <c r="AD83" s="125"/>
      <c r="AE83" s="125"/>
      <c r="AF83" s="125"/>
      <c r="AG83" s="125"/>
      <c r="AH83" s="125"/>
      <c r="AI83" s="125"/>
      <c r="AJ83" s="125"/>
      <c r="AK83" s="125"/>
      <c r="AL83" s="125"/>
      <c r="AM83" s="125"/>
      <c r="AN83" s="125"/>
      <c r="AO83" s="125"/>
      <c r="AQ83" s="56"/>
      <c r="AR83" s="56"/>
    </row>
    <row r="84" spans="3:44" ht="0" hidden="1" customHeight="1" x14ac:dyDescent="0.35">
      <c r="C84" s="124"/>
      <c r="D84" s="124"/>
      <c r="E84" s="124"/>
      <c r="F84" s="139"/>
      <c r="G84" s="124"/>
      <c r="H84" s="501"/>
      <c r="I84" s="501"/>
      <c r="J84" s="501"/>
      <c r="K84" s="501"/>
      <c r="L84" s="502"/>
      <c r="M84" s="502"/>
      <c r="N84" s="502"/>
      <c r="O84" s="502"/>
      <c r="P84" s="57"/>
      <c r="R84" s="125"/>
      <c r="S84" s="125"/>
      <c r="T84" s="125"/>
      <c r="U84" s="125"/>
      <c r="V84" s="125"/>
      <c r="W84" s="125"/>
      <c r="X84" s="125"/>
      <c r="Y84" s="125"/>
      <c r="Z84" s="125"/>
      <c r="AA84" s="125"/>
      <c r="AB84" s="125"/>
      <c r="AC84" s="125"/>
      <c r="AD84" s="125"/>
      <c r="AE84" s="125"/>
      <c r="AF84" s="125"/>
      <c r="AG84" s="125"/>
      <c r="AH84" s="125"/>
      <c r="AI84" s="125"/>
      <c r="AJ84" s="125"/>
      <c r="AK84" s="125"/>
      <c r="AL84" s="125"/>
      <c r="AM84" s="125"/>
      <c r="AN84" s="125"/>
      <c r="AO84" s="125"/>
      <c r="AQ84" s="56"/>
      <c r="AR84" s="56"/>
    </row>
    <row r="85" spans="3:44" ht="0" hidden="1" customHeight="1" x14ac:dyDescent="0.35">
      <c r="C85" s="124"/>
      <c r="D85" s="124"/>
      <c r="E85" s="124"/>
      <c r="F85" s="139"/>
      <c r="G85" s="124"/>
      <c r="H85" s="501"/>
      <c r="I85" s="501"/>
      <c r="J85" s="501"/>
      <c r="K85" s="501"/>
      <c r="L85" s="502"/>
      <c r="M85" s="502"/>
      <c r="N85" s="502"/>
      <c r="O85" s="502"/>
      <c r="P85" s="57"/>
      <c r="R85" s="125"/>
      <c r="S85" s="125"/>
      <c r="T85" s="125"/>
      <c r="U85" s="125"/>
      <c r="V85" s="125"/>
      <c r="W85" s="125"/>
      <c r="X85" s="125"/>
      <c r="Y85" s="125"/>
      <c r="Z85" s="125"/>
      <c r="AA85" s="125"/>
      <c r="AB85" s="125"/>
      <c r="AC85" s="125"/>
      <c r="AD85" s="125"/>
      <c r="AE85" s="125"/>
      <c r="AF85" s="125"/>
      <c r="AG85" s="125"/>
      <c r="AH85" s="125"/>
      <c r="AI85" s="125"/>
      <c r="AJ85" s="125"/>
      <c r="AK85" s="125"/>
      <c r="AL85" s="125"/>
      <c r="AM85" s="125"/>
      <c r="AN85" s="125"/>
      <c r="AO85" s="125"/>
      <c r="AQ85" s="56"/>
      <c r="AR85" s="56"/>
    </row>
    <row r="86" spans="3:44" ht="0" hidden="1" customHeight="1" x14ac:dyDescent="0.35">
      <c r="C86" s="124"/>
      <c r="D86" s="124"/>
      <c r="E86" s="124"/>
      <c r="F86" s="139"/>
      <c r="G86" s="124"/>
      <c r="H86" s="501"/>
      <c r="I86" s="501"/>
      <c r="J86" s="501"/>
      <c r="K86" s="501"/>
      <c r="L86" s="502"/>
      <c r="M86" s="502"/>
      <c r="N86" s="502"/>
      <c r="O86" s="502"/>
      <c r="P86" s="57"/>
      <c r="R86" s="125"/>
      <c r="S86" s="125"/>
      <c r="T86" s="125"/>
      <c r="U86" s="125"/>
      <c r="V86" s="125"/>
      <c r="W86" s="125"/>
      <c r="X86" s="125"/>
      <c r="Y86" s="125"/>
      <c r="Z86" s="125"/>
      <c r="AA86" s="125"/>
      <c r="AB86" s="125"/>
      <c r="AC86" s="125"/>
      <c r="AD86" s="125"/>
      <c r="AE86" s="125"/>
      <c r="AF86" s="125"/>
      <c r="AG86" s="125"/>
      <c r="AH86" s="125"/>
      <c r="AI86" s="125"/>
      <c r="AJ86" s="125"/>
      <c r="AK86" s="125"/>
      <c r="AL86" s="125"/>
      <c r="AM86" s="125"/>
      <c r="AN86" s="125"/>
      <c r="AO86" s="125"/>
      <c r="AQ86" s="56"/>
      <c r="AR86" s="56"/>
    </row>
    <row r="87" spans="3:44" ht="0" hidden="1" customHeight="1" x14ac:dyDescent="0.35">
      <c r="C87" s="124"/>
      <c r="D87" s="124"/>
      <c r="E87" s="124"/>
      <c r="F87" s="139"/>
      <c r="G87" s="124"/>
      <c r="H87" s="501"/>
      <c r="I87" s="501"/>
      <c r="J87" s="501"/>
      <c r="K87" s="501"/>
      <c r="L87" s="502"/>
      <c r="M87" s="502"/>
      <c r="N87" s="502"/>
      <c r="O87" s="502"/>
      <c r="P87" s="57"/>
      <c r="R87" s="125"/>
      <c r="S87" s="125"/>
      <c r="T87" s="125"/>
      <c r="U87" s="125"/>
      <c r="V87" s="125"/>
      <c r="W87" s="125"/>
      <c r="X87" s="125"/>
      <c r="Y87" s="125"/>
      <c r="Z87" s="125"/>
      <c r="AA87" s="125"/>
      <c r="AB87" s="125"/>
      <c r="AC87" s="125"/>
      <c r="AD87" s="125"/>
      <c r="AE87" s="125"/>
      <c r="AF87" s="125"/>
      <c r="AG87" s="125"/>
      <c r="AH87" s="125"/>
      <c r="AI87" s="125"/>
      <c r="AJ87" s="125"/>
      <c r="AK87" s="125"/>
      <c r="AL87" s="125"/>
      <c r="AM87" s="125"/>
      <c r="AN87" s="125"/>
      <c r="AO87" s="125"/>
      <c r="AQ87" s="56"/>
      <c r="AR87" s="56"/>
    </row>
    <row r="88" spans="3:44" ht="0" hidden="1" customHeight="1" x14ac:dyDescent="0.35">
      <c r="C88" s="124"/>
      <c r="D88" s="124"/>
      <c r="E88" s="124"/>
      <c r="F88" s="139"/>
      <c r="G88" s="124"/>
      <c r="H88" s="501"/>
      <c r="I88" s="501"/>
      <c r="J88" s="501"/>
      <c r="K88" s="501"/>
      <c r="L88" s="502"/>
      <c r="M88" s="502"/>
      <c r="N88" s="502"/>
      <c r="O88" s="502"/>
      <c r="P88" s="57"/>
      <c r="R88" s="125"/>
      <c r="S88" s="125"/>
      <c r="T88" s="125"/>
      <c r="U88" s="125"/>
      <c r="V88" s="125"/>
      <c r="W88" s="125"/>
      <c r="X88" s="125"/>
      <c r="Y88" s="125"/>
      <c r="Z88" s="125"/>
      <c r="AA88" s="125"/>
      <c r="AB88" s="125"/>
      <c r="AC88" s="125"/>
      <c r="AD88" s="125"/>
      <c r="AE88" s="125"/>
      <c r="AF88" s="125"/>
      <c r="AG88" s="125"/>
      <c r="AH88" s="125"/>
      <c r="AI88" s="125"/>
      <c r="AJ88" s="125"/>
      <c r="AK88" s="125"/>
      <c r="AL88" s="125"/>
      <c r="AM88" s="125"/>
      <c r="AN88" s="125"/>
      <c r="AO88" s="125"/>
      <c r="AQ88" s="56"/>
      <c r="AR88" s="56"/>
    </row>
    <row r="89" spans="3:44" ht="0" hidden="1" customHeight="1" x14ac:dyDescent="0.35">
      <c r="C89" s="124"/>
      <c r="D89" s="124"/>
      <c r="E89" s="124"/>
      <c r="F89" s="139"/>
      <c r="G89" s="124"/>
      <c r="H89" s="501"/>
      <c r="I89" s="501"/>
      <c r="J89" s="501"/>
      <c r="K89" s="501"/>
      <c r="L89" s="502"/>
      <c r="M89" s="502"/>
      <c r="N89" s="502"/>
      <c r="O89" s="502"/>
      <c r="P89" s="57"/>
      <c r="R89" s="125"/>
      <c r="S89" s="125"/>
      <c r="T89" s="125"/>
      <c r="U89" s="125"/>
      <c r="V89" s="125"/>
      <c r="W89" s="125"/>
      <c r="X89" s="125"/>
      <c r="Y89" s="125"/>
      <c r="Z89" s="125"/>
      <c r="AA89" s="125"/>
      <c r="AB89" s="125"/>
      <c r="AC89" s="125"/>
      <c r="AD89" s="125"/>
      <c r="AE89" s="125"/>
      <c r="AF89" s="125"/>
      <c r="AG89" s="125"/>
      <c r="AH89" s="125"/>
      <c r="AI89" s="125"/>
      <c r="AJ89" s="125"/>
      <c r="AK89" s="125"/>
      <c r="AL89" s="125"/>
      <c r="AM89" s="125"/>
      <c r="AN89" s="125"/>
      <c r="AO89" s="125"/>
      <c r="AQ89" s="56"/>
      <c r="AR89" s="56"/>
    </row>
    <row r="90" spans="3:44" ht="0" hidden="1" customHeight="1" x14ac:dyDescent="0.35">
      <c r="C90" s="124"/>
      <c r="D90" s="124"/>
      <c r="E90" s="124"/>
      <c r="F90" s="139"/>
      <c r="G90" s="124"/>
      <c r="H90" s="501"/>
      <c r="I90" s="501"/>
      <c r="J90" s="501"/>
      <c r="K90" s="501"/>
      <c r="L90" s="502"/>
      <c r="M90" s="502"/>
      <c r="N90" s="502"/>
      <c r="O90" s="502"/>
      <c r="P90" s="57"/>
      <c r="R90" s="125"/>
      <c r="S90" s="125"/>
      <c r="T90" s="125"/>
      <c r="U90" s="125"/>
      <c r="V90" s="125"/>
      <c r="W90" s="125"/>
      <c r="X90" s="125"/>
      <c r="Y90" s="125"/>
      <c r="Z90" s="125"/>
      <c r="AA90" s="125"/>
      <c r="AB90" s="125"/>
      <c r="AC90" s="125"/>
      <c r="AD90" s="125"/>
      <c r="AE90" s="125"/>
      <c r="AF90" s="125"/>
      <c r="AG90" s="125"/>
      <c r="AH90" s="125"/>
      <c r="AI90" s="125"/>
      <c r="AJ90" s="125"/>
      <c r="AK90" s="125"/>
      <c r="AL90" s="125"/>
      <c r="AM90" s="125"/>
      <c r="AN90" s="125"/>
      <c r="AO90" s="125"/>
      <c r="AQ90" s="56"/>
      <c r="AR90" s="56"/>
    </row>
    <row r="91" spans="3:44" ht="0" hidden="1" customHeight="1" x14ac:dyDescent="0.35">
      <c r="C91" s="124"/>
      <c r="D91" s="124"/>
      <c r="E91" s="124"/>
      <c r="F91" s="139"/>
      <c r="G91" s="124"/>
      <c r="H91" s="501"/>
      <c r="I91" s="501"/>
      <c r="J91" s="501"/>
      <c r="K91" s="501"/>
      <c r="L91" s="502"/>
      <c r="M91" s="502"/>
      <c r="N91" s="502"/>
      <c r="O91" s="502"/>
      <c r="P91" s="57"/>
      <c r="R91" s="125"/>
      <c r="S91" s="125"/>
      <c r="T91" s="125"/>
      <c r="U91" s="125"/>
      <c r="V91" s="125"/>
      <c r="W91" s="125"/>
      <c r="X91" s="125"/>
      <c r="Y91" s="125"/>
      <c r="Z91" s="125"/>
      <c r="AA91" s="125"/>
      <c r="AB91" s="125"/>
      <c r="AC91" s="125"/>
      <c r="AD91" s="125"/>
      <c r="AE91" s="125"/>
      <c r="AF91" s="125"/>
      <c r="AG91" s="125"/>
      <c r="AH91" s="125"/>
      <c r="AI91" s="125"/>
      <c r="AJ91" s="125"/>
      <c r="AK91" s="125"/>
      <c r="AL91" s="125"/>
      <c r="AM91" s="125"/>
      <c r="AN91" s="125"/>
      <c r="AO91" s="125"/>
      <c r="AQ91" s="56"/>
      <c r="AR91" s="56"/>
    </row>
    <row r="92" spans="3:44" ht="0" hidden="1" customHeight="1" x14ac:dyDescent="0.35">
      <c r="C92" s="124"/>
      <c r="D92" s="124"/>
      <c r="E92" s="124"/>
      <c r="F92" s="139"/>
      <c r="G92" s="124"/>
      <c r="H92" s="501"/>
      <c r="I92" s="501"/>
      <c r="J92" s="501"/>
      <c r="K92" s="501"/>
      <c r="L92" s="502"/>
      <c r="M92" s="502"/>
      <c r="N92" s="502"/>
      <c r="O92" s="502"/>
      <c r="P92" s="57"/>
      <c r="R92" s="125"/>
      <c r="S92" s="125"/>
      <c r="T92" s="125"/>
      <c r="U92" s="125"/>
      <c r="V92" s="125"/>
      <c r="W92" s="125"/>
      <c r="X92" s="125"/>
      <c r="Y92" s="125"/>
      <c r="Z92" s="125"/>
      <c r="AA92" s="125"/>
      <c r="AB92" s="125"/>
      <c r="AC92" s="125"/>
      <c r="AD92" s="125"/>
      <c r="AE92" s="125"/>
      <c r="AF92" s="125"/>
      <c r="AG92" s="125"/>
      <c r="AH92" s="125"/>
      <c r="AI92" s="125"/>
      <c r="AJ92" s="125"/>
      <c r="AK92" s="125"/>
      <c r="AL92" s="125"/>
      <c r="AM92" s="125"/>
      <c r="AN92" s="125"/>
      <c r="AO92" s="125"/>
      <c r="AQ92" s="56"/>
      <c r="AR92" s="56"/>
    </row>
    <row r="93" spans="3:44" ht="0" hidden="1" customHeight="1" x14ac:dyDescent="0.35">
      <c r="C93" s="124"/>
      <c r="D93" s="124"/>
      <c r="E93" s="124"/>
      <c r="F93" s="139"/>
      <c r="G93" s="124"/>
      <c r="H93" s="501"/>
      <c r="I93" s="501"/>
      <c r="J93" s="501"/>
      <c r="K93" s="501"/>
      <c r="L93" s="502"/>
      <c r="M93" s="502"/>
      <c r="N93" s="502"/>
      <c r="O93" s="502"/>
      <c r="P93" s="57"/>
      <c r="R93" s="125"/>
      <c r="S93" s="125"/>
      <c r="T93" s="125"/>
      <c r="U93" s="125"/>
      <c r="V93" s="125"/>
      <c r="W93" s="125"/>
      <c r="X93" s="125"/>
      <c r="Y93" s="125"/>
      <c r="Z93" s="125"/>
      <c r="AA93" s="125"/>
      <c r="AB93" s="125"/>
      <c r="AC93" s="125"/>
      <c r="AD93" s="125"/>
      <c r="AE93" s="125"/>
      <c r="AF93" s="125"/>
      <c r="AG93" s="125"/>
      <c r="AH93" s="125"/>
      <c r="AI93" s="125"/>
      <c r="AJ93" s="125"/>
      <c r="AK93" s="125"/>
      <c r="AL93" s="125"/>
      <c r="AM93" s="125"/>
      <c r="AN93" s="125"/>
      <c r="AO93" s="125"/>
      <c r="AQ93" s="56"/>
      <c r="AR93" s="56"/>
    </row>
    <row r="94" spans="3:44" ht="0" hidden="1" customHeight="1" x14ac:dyDescent="0.35">
      <c r="C94" s="124"/>
      <c r="D94" s="124"/>
      <c r="E94" s="124"/>
      <c r="F94" s="139"/>
      <c r="G94" s="124"/>
      <c r="H94" s="501"/>
      <c r="I94" s="501"/>
      <c r="J94" s="501"/>
      <c r="K94" s="501"/>
      <c r="L94" s="502"/>
      <c r="M94" s="502"/>
      <c r="N94" s="502"/>
      <c r="O94" s="502"/>
      <c r="P94" s="57"/>
      <c r="R94" s="125"/>
      <c r="S94" s="125"/>
      <c r="T94" s="125"/>
      <c r="U94" s="125"/>
      <c r="V94" s="125"/>
      <c r="W94" s="125"/>
      <c r="X94" s="125"/>
      <c r="Y94" s="125"/>
      <c r="Z94" s="125"/>
      <c r="AA94" s="125"/>
      <c r="AB94" s="125"/>
      <c r="AC94" s="125"/>
      <c r="AD94" s="125"/>
      <c r="AE94" s="125"/>
      <c r="AF94" s="125"/>
      <c r="AG94" s="125"/>
      <c r="AH94" s="125"/>
      <c r="AI94" s="125"/>
      <c r="AJ94" s="125"/>
      <c r="AK94" s="125"/>
      <c r="AL94" s="125"/>
      <c r="AM94" s="125"/>
      <c r="AN94" s="125"/>
      <c r="AO94" s="125"/>
      <c r="AQ94" s="56"/>
      <c r="AR94" s="56"/>
    </row>
    <row r="95" spans="3:44" ht="0" hidden="1" customHeight="1" x14ac:dyDescent="0.35">
      <c r="C95" s="124"/>
      <c r="D95" s="124"/>
      <c r="E95" s="124"/>
      <c r="F95" s="139"/>
      <c r="G95" s="124"/>
      <c r="H95" s="501"/>
      <c r="I95" s="501"/>
      <c r="J95" s="501"/>
      <c r="K95" s="501"/>
      <c r="L95" s="502"/>
      <c r="M95" s="502"/>
      <c r="N95" s="502"/>
      <c r="O95" s="502"/>
      <c r="P95" s="57"/>
      <c r="R95" s="125"/>
      <c r="S95" s="125"/>
      <c r="T95" s="125"/>
      <c r="U95" s="125"/>
      <c r="V95" s="125"/>
      <c r="W95" s="125"/>
      <c r="X95" s="125"/>
      <c r="Y95" s="125"/>
      <c r="Z95" s="125"/>
      <c r="AA95" s="125"/>
      <c r="AB95" s="125"/>
      <c r="AC95" s="125"/>
      <c r="AD95" s="125"/>
      <c r="AE95" s="125"/>
      <c r="AF95" s="125"/>
      <c r="AG95" s="125"/>
      <c r="AH95" s="125"/>
      <c r="AI95" s="125"/>
      <c r="AJ95" s="125"/>
      <c r="AK95" s="125"/>
      <c r="AL95" s="125"/>
      <c r="AM95" s="125"/>
      <c r="AN95" s="125"/>
      <c r="AO95" s="125"/>
      <c r="AQ95" s="56"/>
      <c r="AR95" s="56"/>
    </row>
    <row r="96" spans="3:44" ht="0" hidden="1" customHeight="1" x14ac:dyDescent="0.35">
      <c r="C96" s="124"/>
      <c r="D96" s="124"/>
      <c r="E96" s="124"/>
      <c r="F96" s="139"/>
      <c r="G96" s="124"/>
      <c r="H96" s="501"/>
      <c r="I96" s="501"/>
      <c r="J96" s="501"/>
      <c r="K96" s="501"/>
      <c r="L96" s="502"/>
      <c r="M96" s="502"/>
      <c r="N96" s="502"/>
      <c r="O96" s="502"/>
      <c r="P96" s="57"/>
      <c r="R96" s="125"/>
      <c r="S96" s="125"/>
      <c r="T96" s="125"/>
      <c r="U96" s="125"/>
      <c r="V96" s="125"/>
      <c r="W96" s="125"/>
      <c r="X96" s="125"/>
      <c r="Y96" s="125"/>
      <c r="Z96" s="125"/>
      <c r="AA96" s="125"/>
      <c r="AB96" s="125"/>
      <c r="AC96" s="125"/>
      <c r="AD96" s="125"/>
      <c r="AE96" s="125"/>
      <c r="AF96" s="125"/>
      <c r="AG96" s="125"/>
      <c r="AH96" s="125"/>
      <c r="AI96" s="125"/>
      <c r="AJ96" s="125"/>
      <c r="AK96" s="125"/>
      <c r="AL96" s="125"/>
      <c r="AM96" s="125"/>
      <c r="AN96" s="125"/>
      <c r="AO96" s="125"/>
      <c r="AQ96" s="56"/>
      <c r="AR96" s="56"/>
    </row>
    <row r="97" spans="2:75" ht="0" hidden="1" customHeight="1" x14ac:dyDescent="0.35">
      <c r="C97" s="124"/>
      <c r="D97" s="124"/>
      <c r="E97" s="124"/>
      <c r="F97" s="139"/>
      <c r="G97" s="124"/>
      <c r="H97" s="501"/>
      <c r="I97" s="501"/>
      <c r="J97" s="501"/>
      <c r="K97" s="501"/>
      <c r="L97" s="502"/>
      <c r="M97" s="502"/>
      <c r="N97" s="502"/>
      <c r="O97" s="502"/>
      <c r="P97" s="57"/>
      <c r="R97" s="125"/>
      <c r="S97" s="125"/>
      <c r="T97" s="125"/>
      <c r="U97" s="125"/>
      <c r="V97" s="125"/>
      <c r="W97" s="125"/>
      <c r="X97" s="125"/>
      <c r="Y97" s="125"/>
      <c r="Z97" s="125"/>
      <c r="AA97" s="125"/>
      <c r="AB97" s="125"/>
      <c r="AC97" s="125"/>
      <c r="AD97" s="125"/>
      <c r="AE97" s="125"/>
      <c r="AF97" s="125"/>
      <c r="AG97" s="125"/>
      <c r="AH97" s="125"/>
      <c r="AI97" s="125"/>
      <c r="AJ97" s="125"/>
      <c r="AK97" s="125"/>
      <c r="AL97" s="125"/>
      <c r="AM97" s="125"/>
      <c r="AN97" s="125"/>
      <c r="AO97" s="125"/>
      <c r="AQ97" s="56"/>
      <c r="AR97" s="56"/>
    </row>
    <row r="98" spans="2:75" ht="0" hidden="1" customHeight="1" x14ac:dyDescent="0.35">
      <c r="C98" s="124"/>
      <c r="D98" s="124"/>
      <c r="E98" s="124"/>
      <c r="F98" s="139"/>
      <c r="G98" s="124"/>
      <c r="H98" s="501"/>
      <c r="I98" s="501"/>
      <c r="J98" s="501"/>
      <c r="K98" s="501"/>
      <c r="L98" s="502"/>
      <c r="M98" s="502"/>
      <c r="N98" s="502"/>
      <c r="O98" s="502"/>
      <c r="P98" s="57"/>
      <c r="R98" s="125"/>
      <c r="S98" s="125"/>
      <c r="T98" s="125"/>
      <c r="U98" s="125"/>
      <c r="V98" s="125"/>
      <c r="W98" s="125"/>
      <c r="X98" s="125"/>
      <c r="Y98" s="125"/>
      <c r="Z98" s="125"/>
      <c r="AA98" s="125"/>
      <c r="AB98" s="125"/>
      <c r="AC98" s="125"/>
      <c r="AD98" s="125"/>
      <c r="AE98" s="125"/>
      <c r="AF98" s="125"/>
      <c r="AG98" s="125"/>
      <c r="AH98" s="125"/>
      <c r="AI98" s="125"/>
      <c r="AJ98" s="125"/>
      <c r="AK98" s="125"/>
      <c r="AL98" s="125"/>
      <c r="AM98" s="125"/>
      <c r="AN98" s="125"/>
      <c r="AO98" s="125"/>
      <c r="AQ98" s="56"/>
      <c r="AR98" s="56"/>
    </row>
    <row r="99" spans="2:75" ht="0" hidden="1" customHeight="1" x14ac:dyDescent="0.35">
      <c r="C99" s="124"/>
      <c r="D99" s="124"/>
      <c r="E99" s="124"/>
      <c r="F99" s="139"/>
      <c r="G99" s="124"/>
      <c r="H99" s="501"/>
      <c r="I99" s="501"/>
      <c r="J99" s="501"/>
      <c r="K99" s="501"/>
      <c r="L99" s="502"/>
      <c r="M99" s="502"/>
      <c r="N99" s="502"/>
      <c r="O99" s="502"/>
      <c r="P99" s="57"/>
      <c r="R99" s="125"/>
      <c r="S99" s="125"/>
      <c r="T99" s="125"/>
      <c r="U99" s="125"/>
      <c r="V99" s="125"/>
      <c r="W99" s="125"/>
      <c r="X99" s="125"/>
      <c r="Y99" s="125"/>
      <c r="Z99" s="125"/>
      <c r="AA99" s="125"/>
      <c r="AB99" s="125"/>
      <c r="AC99" s="125"/>
      <c r="AD99" s="125"/>
      <c r="AE99" s="125"/>
      <c r="AF99" s="125"/>
      <c r="AG99" s="125"/>
      <c r="AH99" s="125"/>
      <c r="AI99" s="125"/>
      <c r="AJ99" s="125"/>
      <c r="AK99" s="125"/>
      <c r="AL99" s="125"/>
      <c r="AM99" s="125"/>
      <c r="AN99" s="125"/>
      <c r="AO99" s="125"/>
      <c r="AQ99" s="56"/>
      <c r="AR99" s="56"/>
    </row>
    <row r="100" spans="2:75" ht="0" hidden="1" customHeight="1" x14ac:dyDescent="0.2">
      <c r="C100" s="124"/>
      <c r="D100" s="124"/>
      <c r="E100" s="124"/>
      <c r="F100" s="139"/>
      <c r="G100" s="124"/>
      <c r="H100" s="501"/>
      <c r="I100" s="501"/>
      <c r="J100" s="501"/>
      <c r="K100" s="501"/>
      <c r="L100" s="502"/>
      <c r="M100" s="502"/>
      <c r="N100" s="502"/>
      <c r="O100" s="502"/>
      <c r="P100" s="57"/>
      <c r="R100" s="125"/>
      <c r="S100" s="125"/>
      <c r="T100" s="125"/>
      <c r="U100" s="125"/>
      <c r="V100" s="125"/>
      <c r="W100" s="125"/>
      <c r="X100" s="125"/>
      <c r="Y100" s="125"/>
      <c r="Z100" s="125"/>
      <c r="AA100" s="125"/>
      <c r="AB100" s="125"/>
      <c r="AC100" s="125"/>
      <c r="AD100" s="125"/>
      <c r="AE100" s="125"/>
      <c r="AF100" s="125"/>
      <c r="AG100" s="125"/>
      <c r="AH100" s="125"/>
      <c r="AI100" s="125"/>
      <c r="AJ100" s="125"/>
      <c r="AK100" s="125"/>
      <c r="AL100" s="125"/>
      <c r="AM100" s="125"/>
      <c r="AN100" s="125"/>
      <c r="AO100" s="125"/>
      <c r="AQ100" s="35"/>
      <c r="AR100" s="35"/>
    </row>
    <row r="101" spans="2:75" ht="0" hidden="1" customHeight="1" x14ac:dyDescent="0.35">
      <c r="C101" s="124"/>
      <c r="D101" s="124"/>
      <c r="E101" s="124"/>
      <c r="F101" s="139"/>
      <c r="G101" s="124"/>
      <c r="H101" s="501"/>
      <c r="I101" s="501"/>
      <c r="J101" s="501"/>
      <c r="K101" s="501"/>
      <c r="L101" s="502"/>
      <c r="M101" s="502"/>
      <c r="N101" s="502"/>
      <c r="O101" s="502"/>
      <c r="P101" s="57"/>
      <c r="AQ101" s="56"/>
      <c r="AR101" s="56"/>
    </row>
    <row r="102" spans="2:75" ht="18" customHeight="1" x14ac:dyDescent="0.35">
      <c r="C102" s="124"/>
      <c r="D102" s="124"/>
      <c r="E102" s="124"/>
      <c r="F102" s="139"/>
      <c r="G102" s="124"/>
      <c r="H102" s="501"/>
      <c r="I102" s="501"/>
      <c r="J102" s="501"/>
      <c r="K102" s="501"/>
      <c r="L102" s="502"/>
      <c r="M102" s="502"/>
      <c r="N102" s="502"/>
      <c r="O102" s="502"/>
      <c r="P102" s="57"/>
      <c r="AQ102" s="56"/>
      <c r="AR102" s="56"/>
    </row>
    <row r="103" spans="2:75" ht="18" customHeight="1" x14ac:dyDescent="0.2">
      <c r="C103" s="124"/>
      <c r="D103" s="124"/>
      <c r="E103" s="124"/>
      <c r="F103" s="139"/>
      <c r="G103" s="124"/>
      <c r="H103" s="501"/>
      <c r="I103" s="501"/>
      <c r="J103" s="501"/>
      <c r="K103" s="501"/>
      <c r="L103" s="502"/>
      <c r="M103" s="502"/>
      <c r="N103" s="502"/>
      <c r="O103" s="502"/>
      <c r="P103" s="57"/>
    </row>
    <row r="104" spans="2:75" ht="9" customHeight="1" x14ac:dyDescent="0.35">
      <c r="E104" s="58"/>
      <c r="F104" s="140"/>
      <c r="Z104" s="61"/>
      <c r="AC104" s="3"/>
      <c r="AD104" s="3"/>
      <c r="AE104" s="3"/>
      <c r="AF104" s="47"/>
      <c r="AJ104" s="3"/>
    </row>
    <row r="105" spans="2:75" ht="39.950000000000003" customHeight="1" x14ac:dyDescent="0.25">
      <c r="B105"/>
      <c r="C105" s="523" t="s">
        <v>107</v>
      </c>
      <c r="D105" s="523"/>
      <c r="E105" s="523"/>
      <c r="F105" s="523"/>
      <c r="G105" s="523"/>
      <c r="H105" s="523"/>
      <c r="I105" s="523"/>
      <c r="J105" s="523"/>
      <c r="K105" s="523"/>
      <c r="L105" s="523"/>
      <c r="M105" s="523"/>
      <c r="N105" s="523"/>
      <c r="O105" s="523"/>
      <c r="P105" s="523"/>
      <c r="Q105" s="523"/>
      <c r="R105" s="523"/>
      <c r="S105" s="523"/>
      <c r="T105" s="523"/>
      <c r="U105" s="523"/>
      <c r="V105" s="523"/>
      <c r="W105" s="523"/>
      <c r="X105" s="523"/>
      <c r="Y105" s="523"/>
      <c r="Z105" s="523"/>
      <c r="AA105" s="523"/>
      <c r="AB105" s="523"/>
      <c r="AC105" s="523"/>
      <c r="AD105" s="523"/>
      <c r="AE105" s="523"/>
      <c r="AF105" s="523"/>
      <c r="AG105" s="523"/>
      <c r="AH105" s="523"/>
      <c r="AI105" s="523"/>
      <c r="AJ105" s="523"/>
      <c r="AK105" s="523"/>
      <c r="AL105" s="523"/>
      <c r="AM105" s="523"/>
      <c r="AN105" s="523"/>
      <c r="AO105" s="523"/>
      <c r="AP105" s="150"/>
    </row>
    <row r="106" spans="2:75" s="60" customFormat="1" ht="12" customHeight="1" x14ac:dyDescent="0.3">
      <c r="E106" s="34"/>
      <c r="F106" s="140"/>
      <c r="G106"/>
      <c r="H106"/>
      <c r="I106"/>
      <c r="J106"/>
      <c r="K106"/>
      <c r="L106"/>
      <c r="M106"/>
      <c r="N106"/>
      <c r="O106"/>
      <c r="P106"/>
      <c r="Q106"/>
      <c r="R106"/>
      <c r="S106"/>
      <c r="T106"/>
      <c r="U106"/>
      <c r="V106"/>
      <c r="W106"/>
      <c r="X106"/>
      <c r="Y106"/>
      <c r="Z106"/>
      <c r="AA106"/>
      <c r="AS106" s="151"/>
      <c r="AT106" s="151"/>
      <c r="AU106" s="151"/>
      <c r="AV106" s="151"/>
      <c r="AW106" s="151"/>
      <c r="AX106" s="151"/>
      <c r="AY106" s="151"/>
      <c r="AZ106" s="151"/>
      <c r="BA106" s="151"/>
      <c r="BB106" s="151"/>
      <c r="BC106" s="151"/>
      <c r="BD106" s="151"/>
      <c r="BE106" s="151"/>
      <c r="BF106" s="151"/>
      <c r="BG106" s="151"/>
      <c r="BH106" s="151"/>
      <c r="BI106" s="151"/>
      <c r="BJ106" s="151"/>
      <c r="BK106" s="151"/>
      <c r="BL106" s="151"/>
      <c r="BM106" s="151"/>
      <c r="BN106" s="151"/>
      <c r="BO106" s="151"/>
      <c r="BP106" s="151"/>
      <c r="BQ106" s="151"/>
      <c r="BR106" s="151"/>
      <c r="BS106" s="151"/>
      <c r="BT106" s="151"/>
      <c r="BU106" s="151"/>
      <c r="BV106" s="151"/>
      <c r="BW106" s="151"/>
    </row>
    <row r="107" spans="2:75" s="151" customFormat="1" ht="12.75" customHeight="1" x14ac:dyDescent="0.2"/>
    <row r="108" spans="2:75" s="151" customFormat="1" ht="12.75" customHeight="1" x14ac:dyDescent="0.2"/>
    <row r="109" spans="2:75" s="151" customFormat="1" ht="12.75" customHeight="1" x14ac:dyDescent="0.2"/>
    <row r="110" spans="2:75" s="151" customFormat="1" ht="12.75" customHeight="1" x14ac:dyDescent="0.2"/>
    <row r="111" spans="2:75" s="151" customFormat="1" ht="12.75" customHeight="1" x14ac:dyDescent="0.2"/>
    <row r="112" spans="2:75" s="151" customFormat="1" ht="12.75" customHeight="1" x14ac:dyDescent="0.2"/>
    <row r="113" s="151" customFormat="1" ht="12.75" customHeight="1" x14ac:dyDescent="0.2"/>
    <row r="114" s="151" customFormat="1" ht="12.75" customHeight="1" x14ac:dyDescent="0.2"/>
    <row r="115" s="151" customFormat="1" ht="12.75" customHeight="1" x14ac:dyDescent="0.2"/>
    <row r="116" s="151" customFormat="1" ht="12.75" customHeight="1" x14ac:dyDescent="0.2"/>
    <row r="117" s="151" customFormat="1" ht="12.75" customHeight="1" x14ac:dyDescent="0.2"/>
    <row r="118" s="151" customFormat="1" ht="12.75" customHeight="1" x14ac:dyDescent="0.2"/>
    <row r="119" s="151" customFormat="1" ht="12.75" customHeight="1" x14ac:dyDescent="0.2"/>
    <row r="120" s="151" customFormat="1" ht="12.75" customHeight="1" x14ac:dyDescent="0.2"/>
    <row r="121" s="151" customFormat="1" ht="12.75" customHeight="1" x14ac:dyDescent="0.2"/>
    <row r="122" s="151" customFormat="1" ht="12.75" customHeight="1" x14ac:dyDescent="0.2"/>
    <row r="123" s="151" customFormat="1" ht="12.75" customHeight="1" x14ac:dyDescent="0.2"/>
    <row r="124" s="151" customFormat="1" ht="12.75" customHeight="1" x14ac:dyDescent="0.2"/>
    <row r="125" s="151" customFormat="1" ht="12.75" customHeight="1" x14ac:dyDescent="0.2"/>
    <row r="126" s="151" customFormat="1" ht="12.75" customHeight="1" x14ac:dyDescent="0.2"/>
    <row r="127" s="151" customFormat="1" ht="12.75" customHeight="1" x14ac:dyDescent="0.2"/>
    <row r="128" s="151" customFormat="1" ht="12.75" customHeight="1" x14ac:dyDescent="0.2"/>
    <row r="129" s="151" customFormat="1" ht="12.75" customHeight="1" x14ac:dyDescent="0.2"/>
    <row r="130" s="151" customFormat="1" ht="12.75" customHeight="1" x14ac:dyDescent="0.2"/>
    <row r="131" s="151" customFormat="1" ht="12.75" customHeight="1" x14ac:dyDescent="0.2"/>
    <row r="132" s="151" customFormat="1" ht="12.75" customHeight="1" x14ac:dyDescent="0.2"/>
    <row r="133" s="151" customFormat="1" ht="12.75" customHeight="1" x14ac:dyDescent="0.2"/>
    <row r="134" s="151" customFormat="1" ht="12.75" customHeight="1" x14ac:dyDescent="0.2"/>
    <row r="135" s="151" customFormat="1" ht="12.75" customHeight="1" x14ac:dyDescent="0.2"/>
    <row r="136" s="151" customFormat="1" ht="12.75" customHeight="1" x14ac:dyDescent="0.2"/>
    <row r="137" s="151" customFormat="1" ht="12.75" customHeight="1" x14ac:dyDescent="0.2"/>
    <row r="138" s="151" customFormat="1" ht="12.75" customHeight="1" x14ac:dyDescent="0.2"/>
    <row r="139" s="151" customFormat="1" ht="12.75" customHeight="1" x14ac:dyDescent="0.2"/>
    <row r="140" s="151" customFormat="1" ht="12.75" customHeight="1" x14ac:dyDescent="0.2"/>
    <row r="141" s="151" customFormat="1" ht="12.75" customHeight="1" x14ac:dyDescent="0.2"/>
    <row r="142" s="151" customFormat="1" ht="12.75" customHeight="1" x14ac:dyDescent="0.2"/>
    <row r="143" s="151" customFormat="1" ht="12.75" customHeight="1" x14ac:dyDescent="0.2"/>
    <row r="144" s="151" customFormat="1" ht="12.75" customHeight="1" x14ac:dyDescent="0.2"/>
    <row r="145" s="151" customFormat="1" ht="12.75" customHeight="1" x14ac:dyDescent="0.2"/>
    <row r="146" s="151" customFormat="1" ht="12.75" customHeight="1" x14ac:dyDescent="0.2"/>
    <row r="147" s="151" customFormat="1" ht="12.75" customHeight="1" x14ac:dyDescent="0.2"/>
    <row r="148" s="151" customFormat="1" ht="12.75" customHeight="1" x14ac:dyDescent="0.2"/>
    <row r="149" s="151" customFormat="1" ht="12.75" customHeight="1" x14ac:dyDescent="0.2"/>
    <row r="150" s="151" customFormat="1" ht="12.75" customHeight="1" x14ac:dyDescent="0.2"/>
    <row r="151" s="151" customFormat="1" ht="12.75" customHeight="1" x14ac:dyDescent="0.2"/>
    <row r="152" s="151" customFormat="1" ht="12.75" customHeight="1" x14ac:dyDescent="0.2"/>
    <row r="153" s="151" customFormat="1" ht="12.75" customHeight="1" x14ac:dyDescent="0.2"/>
  </sheetData>
  <mergeCells count="274">
    <mergeCell ref="H29:K29"/>
    <mergeCell ref="H95:K95"/>
    <mergeCell ref="L95:O95"/>
    <mergeCell ref="H101:K101"/>
    <mergeCell ref="L101:O101"/>
    <mergeCell ref="L102:O102"/>
    <mergeCell ref="H102:K102"/>
    <mergeCell ref="H99:K99"/>
    <mergeCell ref="H90:K90"/>
    <mergeCell ref="L90:O90"/>
    <mergeCell ref="H87:K87"/>
    <mergeCell ref="L87:O87"/>
    <mergeCell ref="H88:K88"/>
    <mergeCell ref="L88:O88"/>
    <mergeCell ref="H93:K93"/>
    <mergeCell ref="L93:O93"/>
    <mergeCell ref="H94:K94"/>
    <mergeCell ref="L94:O94"/>
    <mergeCell ref="H91:K91"/>
    <mergeCell ref="L91:O91"/>
    <mergeCell ref="H92:K92"/>
    <mergeCell ref="L92:O92"/>
    <mergeCell ref="H85:K85"/>
    <mergeCell ref="C105:AO105"/>
    <mergeCell ref="H98:K98"/>
    <mergeCell ref="L98:O98"/>
    <mergeCell ref="H96:K96"/>
    <mergeCell ref="L96:O96"/>
    <mergeCell ref="H97:K97"/>
    <mergeCell ref="L97:O97"/>
    <mergeCell ref="H103:K103"/>
    <mergeCell ref="H100:K100"/>
    <mergeCell ref="L100:O100"/>
    <mergeCell ref="L103:O103"/>
    <mergeCell ref="L99:O99"/>
    <mergeCell ref="L85:O85"/>
    <mergeCell ref="H86:K86"/>
    <mergeCell ref="L86:O86"/>
    <mergeCell ref="H83:K83"/>
    <mergeCell ref="L83:O83"/>
    <mergeCell ref="H84:K84"/>
    <mergeCell ref="L84:O84"/>
    <mergeCell ref="H89:K89"/>
    <mergeCell ref="L89:O89"/>
    <mergeCell ref="H81:K81"/>
    <mergeCell ref="L81:O81"/>
    <mergeCell ref="H82:K82"/>
    <mergeCell ref="L82:O82"/>
    <mergeCell ref="L78:O78"/>
    <mergeCell ref="H79:K79"/>
    <mergeCell ref="L79:O79"/>
    <mergeCell ref="H80:K80"/>
    <mergeCell ref="L80:O80"/>
    <mergeCell ref="H78:K78"/>
    <mergeCell ref="H49:K49"/>
    <mergeCell ref="L49:O49"/>
    <mergeCell ref="H50:K50"/>
    <mergeCell ref="L50:O50"/>
    <mergeCell ref="H68:K68"/>
    <mergeCell ref="L68:O68"/>
    <mergeCell ref="H72:K72"/>
    <mergeCell ref="L72:O72"/>
    <mergeCell ref="H51:K51"/>
    <mergeCell ref="L51:O51"/>
    <mergeCell ref="H69:K69"/>
    <mergeCell ref="L69:O69"/>
    <mergeCell ref="H67:K67"/>
    <mergeCell ref="L67:O67"/>
    <mergeCell ref="L56:O56"/>
    <mergeCell ref="L57:O57"/>
    <mergeCell ref="L58:O58"/>
    <mergeCell ref="H59:K59"/>
    <mergeCell ref="H63:K63"/>
    <mergeCell ref="L65:O65"/>
    <mergeCell ref="L59:O59"/>
    <mergeCell ref="L60:O60"/>
    <mergeCell ref="H60:K60"/>
    <mergeCell ref="H30:K30"/>
    <mergeCell ref="H48:K48"/>
    <mergeCell ref="L48:O48"/>
    <mergeCell ref="H45:K45"/>
    <mergeCell ref="L45:O45"/>
    <mergeCell ref="H46:K46"/>
    <mergeCell ref="L46:O46"/>
    <mergeCell ref="H47:K47"/>
    <mergeCell ref="L47:O47"/>
    <mergeCell ref="L33:O33"/>
    <mergeCell ref="H32:K32"/>
    <mergeCell ref="L32:O32"/>
    <mergeCell ref="H44:K44"/>
    <mergeCell ref="L44:O44"/>
    <mergeCell ref="H40:K40"/>
    <mergeCell ref="L40:O40"/>
    <mergeCell ref="H41:K41"/>
    <mergeCell ref="L41:O41"/>
    <mergeCell ref="H42:K42"/>
    <mergeCell ref="L42:O42"/>
    <mergeCell ref="H43:K43"/>
    <mergeCell ref="L43:O43"/>
    <mergeCell ref="L38:O38"/>
    <mergeCell ref="H39:K39"/>
    <mergeCell ref="L39:O39"/>
    <mergeCell ref="Z12:AA12"/>
    <mergeCell ref="H12:I12"/>
    <mergeCell ref="H13:I13"/>
    <mergeCell ref="AB10:AC10"/>
    <mergeCell ref="AB11:AC11"/>
    <mergeCell ref="Z11:AA11"/>
    <mergeCell ref="R21:Z21"/>
    <mergeCell ref="AA21:AL21"/>
    <mergeCell ref="AL13:AM13"/>
    <mergeCell ref="AH13:AI13"/>
    <mergeCell ref="AM21:AO21"/>
    <mergeCell ref="H10:I10"/>
    <mergeCell ref="L13:M13"/>
    <mergeCell ref="H23:K23"/>
    <mergeCell ref="L23:O23"/>
    <mergeCell ref="T11:U11"/>
    <mergeCell ref="T10:U10"/>
    <mergeCell ref="N11:O11"/>
    <mergeCell ref="N10:O10"/>
    <mergeCell ref="P10:Q10"/>
    <mergeCell ref="AJ8:AK8"/>
    <mergeCell ref="AL8:AM8"/>
    <mergeCell ref="AD8:AE8"/>
    <mergeCell ref="AH8:AI8"/>
    <mergeCell ref="AH9:AI9"/>
    <mergeCell ref="AJ9:AK9"/>
    <mergeCell ref="AL9:AM9"/>
    <mergeCell ref="AH10:AI10"/>
    <mergeCell ref="AL12:AM12"/>
    <mergeCell ref="AL11:AM11"/>
    <mergeCell ref="AF8:AG8"/>
    <mergeCell ref="AL10:AM10"/>
    <mergeCell ref="AD10:AE10"/>
    <mergeCell ref="AD12:AE12"/>
    <mergeCell ref="AJ10:AK10"/>
    <mergeCell ref="AH11:AI11"/>
    <mergeCell ref="AJ11:AK11"/>
    <mergeCell ref="AJ12:AK12"/>
    <mergeCell ref="AF11:AG11"/>
    <mergeCell ref="H6:U6"/>
    <mergeCell ref="T8:U8"/>
    <mergeCell ref="R8:S8"/>
    <mergeCell ref="P8:Q8"/>
    <mergeCell ref="N8:O8"/>
    <mergeCell ref="AH12:AI12"/>
    <mergeCell ref="AF12:AG12"/>
    <mergeCell ref="H11:I11"/>
    <mergeCell ref="H9:I9"/>
    <mergeCell ref="P7:Q7"/>
    <mergeCell ref="N7:O7"/>
    <mergeCell ref="P9:Q9"/>
    <mergeCell ref="P11:Q11"/>
    <mergeCell ref="AD9:AE9"/>
    <mergeCell ref="Z8:AA8"/>
    <mergeCell ref="AB8:AC8"/>
    <mergeCell ref="Z6:AM6"/>
    <mergeCell ref="Z7:AA7"/>
    <mergeCell ref="AB7:AC7"/>
    <mergeCell ref="AD7:AE7"/>
    <mergeCell ref="AF7:AG7"/>
    <mergeCell ref="AH7:AI7"/>
    <mergeCell ref="AJ7:AK7"/>
    <mergeCell ref="AL7:AM7"/>
    <mergeCell ref="T7:U7"/>
    <mergeCell ref="J7:K7"/>
    <mergeCell ref="H7:I7"/>
    <mergeCell ref="R9:S9"/>
    <mergeCell ref="T9:U9"/>
    <mergeCell ref="L9:M9"/>
    <mergeCell ref="L7:M7"/>
    <mergeCell ref="J9:K9"/>
    <mergeCell ref="N9:O9"/>
    <mergeCell ref="L8:M8"/>
    <mergeCell ref="J8:K8"/>
    <mergeCell ref="R7:S7"/>
    <mergeCell ref="H8:I8"/>
    <mergeCell ref="AB9:AC9"/>
    <mergeCell ref="Z9:AA9"/>
    <mergeCell ref="AF9:AG9"/>
    <mergeCell ref="AD11:AE11"/>
    <mergeCell ref="J12:K12"/>
    <mergeCell ref="AF10:AG10"/>
    <mergeCell ref="R13:S13"/>
    <mergeCell ref="AB12:AC12"/>
    <mergeCell ref="T13:U13"/>
    <mergeCell ref="T12:U12"/>
    <mergeCell ref="AD13:AE13"/>
    <mergeCell ref="AB13:AC13"/>
    <mergeCell ref="J13:K13"/>
    <mergeCell ref="L12:M12"/>
    <mergeCell ref="P12:Q12"/>
    <mergeCell ref="J11:K11"/>
    <mergeCell ref="R11:S11"/>
    <mergeCell ref="R10:S10"/>
    <mergeCell ref="L10:M10"/>
    <mergeCell ref="J10:K10"/>
    <mergeCell ref="P13:Q13"/>
    <mergeCell ref="Z10:AA10"/>
    <mergeCell ref="L11:M11"/>
    <mergeCell ref="N13:O13"/>
    <mergeCell ref="AJ13:AK13"/>
    <mergeCell ref="Z13:AA13"/>
    <mergeCell ref="AF13:AG13"/>
    <mergeCell ref="H56:K56"/>
    <mergeCell ref="H57:K57"/>
    <mergeCell ref="H58:K58"/>
    <mergeCell ref="L29:O29"/>
    <mergeCell ref="H27:K27"/>
    <mergeCell ref="L27:O27"/>
    <mergeCell ref="H28:K28"/>
    <mergeCell ref="L31:O31"/>
    <mergeCell ref="H37:K37"/>
    <mergeCell ref="L37:O37"/>
    <mergeCell ref="H34:K34"/>
    <mergeCell ref="L34:O34"/>
    <mergeCell ref="H35:K35"/>
    <mergeCell ref="L35:O35"/>
    <mergeCell ref="H36:K36"/>
    <mergeCell ref="L36:O36"/>
    <mergeCell ref="H38:K38"/>
    <mergeCell ref="H26:K26"/>
    <mergeCell ref="L26:O26"/>
    <mergeCell ref="L30:O30"/>
    <mergeCell ref="H33:K33"/>
    <mergeCell ref="H77:K77"/>
    <mergeCell ref="L77:O77"/>
    <mergeCell ref="L61:O61"/>
    <mergeCell ref="H62:K62"/>
    <mergeCell ref="L62:O62"/>
    <mergeCell ref="H61:K61"/>
    <mergeCell ref="H71:K71"/>
    <mergeCell ref="L71:O71"/>
    <mergeCell ref="H73:K73"/>
    <mergeCell ref="H76:K76"/>
    <mergeCell ref="H65:K65"/>
    <mergeCell ref="H74:K74"/>
    <mergeCell ref="L74:O74"/>
    <mergeCell ref="H75:K75"/>
    <mergeCell ref="L76:O76"/>
    <mergeCell ref="L73:O73"/>
    <mergeCell ref="H70:K70"/>
    <mergeCell ref="L66:O66"/>
    <mergeCell ref="H66:K66"/>
    <mergeCell ref="L63:O63"/>
    <mergeCell ref="L75:O75"/>
    <mergeCell ref="L64:O64"/>
    <mergeCell ref="L70:O70"/>
    <mergeCell ref="H64:K64"/>
    <mergeCell ref="C2:AP2"/>
    <mergeCell ref="H55:K55"/>
    <mergeCell ref="L55:O55"/>
    <mergeCell ref="H31:K31"/>
    <mergeCell ref="H52:K52"/>
    <mergeCell ref="C4:AP4"/>
    <mergeCell ref="C3:AP3"/>
    <mergeCell ref="L25:O25"/>
    <mergeCell ref="H25:K25"/>
    <mergeCell ref="L28:O28"/>
    <mergeCell ref="H53:K53"/>
    <mergeCell ref="H54:K54"/>
    <mergeCell ref="H24:K24"/>
    <mergeCell ref="L52:O52"/>
    <mergeCell ref="L53:O53"/>
    <mergeCell ref="L54:O54"/>
    <mergeCell ref="X15:AD15"/>
    <mergeCell ref="P15:V15"/>
    <mergeCell ref="H22:K22"/>
    <mergeCell ref="L24:O24"/>
    <mergeCell ref="L22:O22"/>
    <mergeCell ref="N12:O12"/>
    <mergeCell ref="AF15:AL15"/>
    <mergeCell ref="R12:S12"/>
  </mergeCells>
  <phoneticPr fontId="0" type="noConversion"/>
  <printOptions horizontalCentered="1" verticalCentered="1"/>
  <pageMargins left="0.25" right="0.25" top="0.25" bottom="0.25" header="0" footer="0"/>
  <pageSetup scale="31" orientation="landscape" r:id="rId1"/>
  <headerFooter alignWithMargins="0"/>
  <rowBreaks count="1" manualBreakCount="1">
    <brk id="107" max="16383" man="1"/>
  </rowBreaks>
  <colBreaks count="1" manualBreakCount="1">
    <brk id="45"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9">
    <pageSetUpPr fitToPage="1"/>
  </sheetPr>
  <dimension ref="A1:EI109"/>
  <sheetViews>
    <sheetView showGridLines="0" zoomScale="70" workbookViewId="0"/>
  </sheetViews>
  <sheetFormatPr defaultRowHeight="12.75" x14ac:dyDescent="0.2"/>
  <cols>
    <col min="1" max="1" width="1.5703125" customWidth="1"/>
    <col min="2" max="2" width="15.7109375" customWidth="1"/>
    <col min="3" max="3" width="18.7109375" customWidth="1"/>
    <col min="4" max="21" width="11.7109375" customWidth="1"/>
    <col min="22" max="22" width="2.7109375" customWidth="1"/>
    <col min="23" max="37" width="9.140625" style="181" customWidth="1"/>
  </cols>
  <sheetData>
    <row r="1" spans="2:139" s="1" customFormat="1" ht="23.25" x14ac:dyDescent="0.2">
      <c r="B1" s="366" t="s">
        <v>112</v>
      </c>
      <c r="C1" s="88"/>
      <c r="P1" s="146"/>
      <c r="Q1" s="146"/>
      <c r="R1" s="146"/>
      <c r="S1" s="146"/>
      <c r="T1" s="146"/>
      <c r="U1" s="146"/>
      <c r="W1" s="181"/>
      <c r="X1" s="181"/>
      <c r="Y1" s="181"/>
      <c r="Z1" s="181"/>
      <c r="AA1" s="181"/>
      <c r="AB1" s="181"/>
      <c r="AC1" s="181"/>
      <c r="AD1" s="181"/>
      <c r="AE1" s="181"/>
      <c r="AF1" s="181"/>
      <c r="AG1" s="181"/>
      <c r="AH1" s="181"/>
      <c r="AI1" s="181"/>
      <c r="AJ1" s="181"/>
      <c r="AK1" s="18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row>
    <row r="2" spans="2:139" s="1" customFormat="1" ht="15" customHeight="1" x14ac:dyDescent="0.2">
      <c r="B2" s="8" t="s">
        <v>131</v>
      </c>
      <c r="C2" s="88"/>
      <c r="W2" s="181"/>
      <c r="X2" s="181"/>
      <c r="Y2" s="181"/>
      <c r="Z2" s="181"/>
      <c r="AA2" s="181"/>
      <c r="AB2" s="181"/>
      <c r="AC2" s="181"/>
      <c r="AD2" s="181"/>
      <c r="AE2" s="181"/>
      <c r="AF2" s="181"/>
      <c r="AG2" s="181"/>
      <c r="AH2" s="181"/>
      <c r="AI2" s="181"/>
      <c r="AJ2" s="181"/>
      <c r="AK2" s="181"/>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row>
    <row r="3" spans="2:139" s="1" customFormat="1" ht="17.100000000000001" customHeight="1" x14ac:dyDescent="0.2">
      <c r="B3" s="8" t="s">
        <v>132</v>
      </c>
      <c r="C3" s="88"/>
      <c r="O3" s="527"/>
      <c r="P3" s="527"/>
      <c r="Q3" s="527"/>
      <c r="R3" s="527"/>
      <c r="S3" s="527"/>
      <c r="T3" s="527"/>
      <c r="U3" s="527"/>
      <c r="W3" s="181"/>
      <c r="X3" s="181"/>
      <c r="Y3" s="181"/>
      <c r="Z3" s="181"/>
      <c r="AA3" s="181"/>
      <c r="AB3" s="181"/>
      <c r="AC3" s="181"/>
      <c r="AD3" s="181"/>
      <c r="AE3" s="181"/>
      <c r="AF3" s="181"/>
      <c r="AG3" s="181"/>
      <c r="AH3" s="181"/>
      <c r="AI3" s="181"/>
      <c r="AJ3" s="181"/>
      <c r="AK3" s="181"/>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row>
    <row r="4" spans="2:139" s="1" customFormat="1" ht="15.75" customHeight="1" x14ac:dyDescent="0.2">
      <c r="B4" s="8" t="s">
        <v>133</v>
      </c>
      <c r="C4" s="79"/>
      <c r="D4" s="79"/>
      <c r="E4" s="79"/>
      <c r="G4" s="89"/>
      <c r="H4" s="89"/>
      <c r="I4" s="89"/>
      <c r="J4" s="89"/>
      <c r="K4" s="89"/>
      <c r="L4" s="89"/>
      <c r="M4" s="89"/>
      <c r="N4" s="89"/>
      <c r="O4" s="89"/>
      <c r="P4" s="89"/>
      <c r="Q4" s="89"/>
      <c r="R4" s="89"/>
      <c r="S4" s="89"/>
      <c r="T4" s="89"/>
      <c r="U4" s="89"/>
      <c r="V4" s="89"/>
      <c r="W4" s="181"/>
      <c r="X4" s="181"/>
      <c r="Y4" s="181"/>
      <c r="Z4" s="181"/>
      <c r="AA4" s="181"/>
      <c r="AB4" s="181"/>
      <c r="AC4" s="181"/>
      <c r="AD4" s="181"/>
      <c r="AE4" s="181"/>
      <c r="AF4" s="181"/>
      <c r="AG4" s="181"/>
      <c r="AH4" s="181"/>
      <c r="AI4" s="181"/>
      <c r="AJ4" s="181"/>
      <c r="AK4" s="181"/>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row>
    <row r="5" spans="2:139" s="1" customFormat="1" ht="20.100000000000001" customHeight="1" x14ac:dyDescent="0.2">
      <c r="B5" s="8"/>
      <c r="C5" s="79"/>
      <c r="D5" s="79"/>
      <c r="E5" s="79"/>
      <c r="G5" s="89"/>
      <c r="H5" s="89"/>
      <c r="I5" s="89"/>
      <c r="J5" s="89"/>
      <c r="K5" s="89"/>
      <c r="L5" s="89"/>
      <c r="M5" s="89"/>
      <c r="N5" s="89"/>
      <c r="O5" s="89"/>
      <c r="P5" s="89"/>
      <c r="Q5" s="89"/>
      <c r="R5" s="89"/>
      <c r="S5" s="89"/>
      <c r="T5" s="89"/>
      <c r="U5" s="89"/>
      <c r="V5" s="89"/>
      <c r="W5" s="181"/>
      <c r="X5" s="181"/>
      <c r="Y5" s="181"/>
      <c r="Z5" s="181"/>
      <c r="AA5" s="181"/>
      <c r="AB5" s="181"/>
      <c r="AC5" s="181"/>
      <c r="AD5" s="181"/>
      <c r="AE5" s="181"/>
      <c r="AF5" s="181"/>
      <c r="AG5" s="181"/>
      <c r="AH5" s="181"/>
      <c r="AI5" s="181"/>
      <c r="AJ5" s="181"/>
      <c r="AK5" s="181"/>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row>
    <row r="6" spans="2:139" s="1" customFormat="1" ht="20.100000000000001" customHeight="1" x14ac:dyDescent="0.2">
      <c r="B6" s="8"/>
      <c r="C6" s="79"/>
      <c r="D6" s="79"/>
      <c r="E6" s="79"/>
      <c r="G6" s="89"/>
      <c r="H6" s="89"/>
      <c r="I6" s="89"/>
      <c r="J6" s="89"/>
      <c r="K6" s="89"/>
      <c r="L6" s="89"/>
      <c r="M6" s="89"/>
      <c r="N6" s="89"/>
      <c r="O6" s="89"/>
      <c r="P6" s="89"/>
      <c r="Q6" s="89"/>
      <c r="R6" s="89"/>
      <c r="S6" s="89"/>
      <c r="T6" s="89"/>
      <c r="U6" s="89"/>
      <c r="V6" s="89"/>
      <c r="W6" s="181"/>
      <c r="X6" s="181"/>
      <c r="Y6" s="181"/>
      <c r="Z6" s="181"/>
      <c r="AA6" s="181"/>
      <c r="AB6" s="181"/>
      <c r="AC6" s="181"/>
      <c r="AD6" s="181"/>
      <c r="AE6" s="181"/>
      <c r="AF6" s="181"/>
      <c r="AG6" s="181"/>
      <c r="AH6" s="181"/>
      <c r="AI6" s="181"/>
      <c r="AJ6" s="181"/>
      <c r="AK6" s="181"/>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row>
    <row r="7" spans="2:139" s="1" customFormat="1" ht="20.100000000000001" customHeight="1" x14ac:dyDescent="0.2">
      <c r="B7" s="8"/>
      <c r="C7" s="79"/>
      <c r="D7" s="79"/>
      <c r="E7" s="79"/>
      <c r="G7" s="89"/>
      <c r="H7" s="89"/>
      <c r="I7" s="89"/>
      <c r="J7" s="89"/>
      <c r="K7" s="89"/>
      <c r="L7" s="89"/>
      <c r="M7" s="89"/>
      <c r="N7" s="89"/>
      <c r="O7" s="89"/>
      <c r="P7" s="89"/>
      <c r="Q7" s="89"/>
      <c r="R7" s="89"/>
      <c r="S7" s="89"/>
      <c r="T7" s="89"/>
      <c r="U7" s="89"/>
      <c r="V7" s="89"/>
      <c r="W7" s="181"/>
      <c r="X7" s="181"/>
      <c r="Y7" s="181"/>
      <c r="Z7" s="181"/>
      <c r="AA7" s="181"/>
      <c r="AB7" s="181"/>
      <c r="AC7" s="181"/>
      <c r="AD7" s="181"/>
      <c r="AE7" s="181"/>
      <c r="AF7" s="181"/>
      <c r="AG7" s="181"/>
      <c r="AH7" s="181"/>
      <c r="AI7" s="181"/>
      <c r="AJ7" s="181"/>
      <c r="AK7" s="181"/>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row>
    <row r="8" spans="2:139" s="1" customFormat="1" ht="20.100000000000001" customHeight="1" x14ac:dyDescent="0.2">
      <c r="B8" s="8"/>
      <c r="C8" s="79"/>
      <c r="D8" s="79"/>
      <c r="E8" s="79"/>
      <c r="G8" s="89"/>
      <c r="H8" s="89"/>
      <c r="I8" s="89"/>
      <c r="J8" s="89"/>
      <c r="K8" s="89"/>
      <c r="L8" s="89"/>
      <c r="M8" s="89"/>
      <c r="N8" s="89"/>
      <c r="O8" s="89"/>
      <c r="P8" s="89"/>
      <c r="Q8" s="89"/>
      <c r="R8" s="89"/>
      <c r="S8" s="89"/>
      <c r="T8" s="89"/>
      <c r="U8" s="89"/>
      <c r="V8" s="89"/>
      <c r="W8" s="181"/>
      <c r="X8" s="181"/>
      <c r="Y8" s="181"/>
      <c r="Z8" s="181"/>
      <c r="AA8" s="181"/>
      <c r="AB8" s="181"/>
      <c r="AC8" s="181"/>
      <c r="AD8" s="181"/>
      <c r="AE8" s="181"/>
      <c r="AF8" s="181"/>
      <c r="AG8" s="181"/>
      <c r="AH8" s="181"/>
      <c r="AI8" s="181"/>
      <c r="AJ8" s="181"/>
      <c r="AK8" s="181"/>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row>
    <row r="9" spans="2:139" s="1" customFormat="1" ht="20.100000000000001" customHeight="1" x14ac:dyDescent="0.2">
      <c r="B9" s="8"/>
      <c r="C9" s="79"/>
      <c r="D9" s="79"/>
      <c r="E9" s="79"/>
      <c r="G9" s="89"/>
      <c r="H9" s="89"/>
      <c r="I9" s="89"/>
      <c r="J9" s="89"/>
      <c r="K9" s="89"/>
      <c r="L9" s="89"/>
      <c r="M9" s="89"/>
      <c r="N9" s="89"/>
      <c r="O9" s="89"/>
      <c r="P9" s="89"/>
      <c r="Q9" s="89"/>
      <c r="R9" s="89"/>
      <c r="S9" s="89"/>
      <c r="T9" s="89"/>
      <c r="U9" s="89"/>
      <c r="V9" s="89"/>
      <c r="W9" s="181"/>
      <c r="X9" s="181"/>
      <c r="Y9" s="181"/>
      <c r="Z9" s="181"/>
      <c r="AA9" s="181"/>
      <c r="AB9" s="181"/>
      <c r="AC9" s="181"/>
      <c r="AD9" s="181"/>
      <c r="AE9" s="181"/>
      <c r="AF9" s="181"/>
      <c r="AG9" s="181"/>
      <c r="AH9" s="181"/>
      <c r="AI9" s="181"/>
      <c r="AJ9" s="181"/>
      <c r="AK9" s="181"/>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row>
    <row r="10" spans="2:139" s="1" customFormat="1" ht="20.100000000000001" customHeight="1" x14ac:dyDescent="0.2">
      <c r="B10" s="8"/>
      <c r="C10" s="79"/>
      <c r="D10" s="79"/>
      <c r="E10" s="79"/>
      <c r="G10" s="89"/>
      <c r="H10" s="89"/>
      <c r="I10" s="89"/>
      <c r="J10" s="89"/>
      <c r="K10" s="89"/>
      <c r="L10" s="89"/>
      <c r="M10" s="89"/>
      <c r="N10" s="89"/>
      <c r="O10" s="89"/>
      <c r="P10" s="89"/>
      <c r="Q10" s="89"/>
      <c r="R10" s="89"/>
      <c r="S10" s="89"/>
      <c r="T10" s="89"/>
      <c r="U10" s="89"/>
      <c r="V10" s="89"/>
      <c r="W10" s="181"/>
      <c r="X10" s="181"/>
      <c r="Y10" s="181"/>
      <c r="Z10" s="181"/>
      <c r="AA10" s="181"/>
      <c r="AB10" s="181"/>
      <c r="AC10" s="181"/>
      <c r="AD10" s="181"/>
      <c r="AE10" s="181"/>
      <c r="AF10" s="181"/>
      <c r="AG10" s="181"/>
      <c r="AH10" s="181"/>
      <c r="AI10" s="181"/>
      <c r="AJ10" s="181"/>
      <c r="AK10" s="181"/>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row>
    <row r="11" spans="2:139" s="1" customFormat="1" ht="20.100000000000001" customHeight="1" x14ac:dyDescent="0.2">
      <c r="B11" s="8"/>
      <c r="C11" s="79"/>
      <c r="D11" s="79"/>
      <c r="E11" s="79"/>
      <c r="G11" s="89"/>
      <c r="H11" s="89"/>
      <c r="I11" s="89"/>
      <c r="J11" s="89"/>
      <c r="K11" s="89"/>
      <c r="L11" s="89"/>
      <c r="M11" s="89"/>
      <c r="N11" s="89"/>
      <c r="O11" s="89"/>
      <c r="P11" s="89"/>
      <c r="Q11" s="89"/>
      <c r="R11" s="89"/>
      <c r="S11" s="89"/>
      <c r="T11" s="89"/>
      <c r="U11" s="89"/>
      <c r="V11" s="89"/>
      <c r="W11" s="181"/>
      <c r="X11" s="181"/>
      <c r="Y11" s="181"/>
      <c r="Z11" s="181"/>
      <c r="AA11" s="181"/>
      <c r="AB11" s="181"/>
      <c r="AC11" s="181"/>
      <c r="AD11" s="181"/>
      <c r="AE11" s="181"/>
      <c r="AF11" s="181"/>
      <c r="AG11" s="181"/>
      <c r="AH11" s="181"/>
      <c r="AI11" s="181"/>
      <c r="AJ11" s="181"/>
      <c r="AK11" s="18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row>
    <row r="12" spans="2:139" s="1" customFormat="1" ht="20.100000000000001" customHeight="1" x14ac:dyDescent="0.2">
      <c r="B12" s="8"/>
      <c r="C12" s="79"/>
      <c r="D12" s="79"/>
      <c r="E12" s="79"/>
      <c r="G12" s="89"/>
      <c r="H12" s="89"/>
      <c r="I12" s="89"/>
      <c r="J12" s="89"/>
      <c r="K12" s="89"/>
      <c r="L12" s="89"/>
      <c r="M12" s="89"/>
      <c r="N12" s="89"/>
      <c r="O12" s="89"/>
      <c r="P12" s="89"/>
      <c r="Q12" s="89"/>
      <c r="R12" s="89"/>
      <c r="S12" s="89"/>
      <c r="T12" s="89"/>
      <c r="U12" s="89"/>
      <c r="V12" s="89"/>
      <c r="W12" s="181"/>
      <c r="X12" s="181"/>
      <c r="Y12" s="181"/>
      <c r="Z12" s="181"/>
      <c r="AA12" s="181"/>
      <c r="AB12" s="181"/>
      <c r="AC12" s="181"/>
      <c r="AD12" s="181"/>
      <c r="AE12" s="181"/>
      <c r="AF12" s="181"/>
      <c r="AG12" s="181"/>
      <c r="AH12" s="181"/>
      <c r="AI12" s="181"/>
      <c r="AJ12" s="181"/>
      <c r="AK12" s="181"/>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row>
    <row r="13" spans="2:139" s="1" customFormat="1" ht="20.100000000000001" customHeight="1" x14ac:dyDescent="0.2">
      <c r="B13" s="8"/>
      <c r="C13" s="79"/>
      <c r="D13" s="79"/>
      <c r="E13" s="79"/>
      <c r="G13" s="89"/>
      <c r="H13" s="89"/>
      <c r="I13" s="89"/>
      <c r="J13" s="89"/>
      <c r="K13" s="89"/>
      <c r="L13" s="89"/>
      <c r="M13" s="89"/>
      <c r="N13" s="89"/>
      <c r="O13" s="89"/>
      <c r="P13" s="89"/>
      <c r="Q13" s="89"/>
      <c r="R13" s="89"/>
      <c r="S13" s="89"/>
      <c r="T13" s="89"/>
      <c r="U13" s="89"/>
      <c r="V13" s="89"/>
      <c r="W13" s="181"/>
      <c r="X13" s="397" t="s">
        <v>43</v>
      </c>
      <c r="Y13" s="397" t="s">
        <v>46</v>
      </c>
      <c r="Z13" s="397" t="s">
        <v>47</v>
      </c>
      <c r="AA13" s="397" t="s">
        <v>48</v>
      </c>
      <c r="AB13" s="397" t="s">
        <v>49</v>
      </c>
      <c r="AC13" s="397" t="s">
        <v>50</v>
      </c>
      <c r="AD13" s="397" t="s">
        <v>51</v>
      </c>
      <c r="AE13" s="397" t="s">
        <v>40</v>
      </c>
      <c r="AF13" s="397" t="s">
        <v>52</v>
      </c>
      <c r="AG13" s="181"/>
      <c r="AH13" s="181"/>
      <c r="AI13" s="181"/>
      <c r="AJ13" s="181"/>
      <c r="AK13" s="181"/>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row>
    <row r="14" spans="2:139" s="1" customFormat="1" ht="20.100000000000001" customHeight="1" x14ac:dyDescent="0.2">
      <c r="B14" s="8"/>
      <c r="C14" s="79"/>
      <c r="D14" s="79"/>
      <c r="E14" s="79"/>
      <c r="G14" s="89"/>
      <c r="H14" s="89"/>
      <c r="I14" s="89"/>
      <c r="J14" s="89"/>
      <c r="K14" s="89"/>
      <c r="L14" s="89"/>
      <c r="M14" s="89"/>
      <c r="N14" s="89"/>
      <c r="O14" s="89"/>
      <c r="P14" s="89"/>
      <c r="Q14" s="89"/>
      <c r="R14" s="89"/>
      <c r="S14" s="89"/>
      <c r="T14" s="89"/>
      <c r="U14" s="89"/>
      <c r="V14" s="89"/>
      <c r="W14" s="181"/>
      <c r="X14" s="397">
        <f>D18</f>
        <v>64.444444444444443</v>
      </c>
      <c r="Y14" s="397">
        <f>D24</f>
        <v>88.518518518518519</v>
      </c>
      <c r="Z14" s="397">
        <f>D30</f>
        <v>88.333333333333329</v>
      </c>
      <c r="AA14" s="397">
        <f>D36</f>
        <v>93.629629629629633</v>
      </c>
      <c r="AB14" s="397">
        <f>D42</f>
        <v>91.407407407407405</v>
      </c>
      <c r="AC14" s="397">
        <f>D48</f>
        <v>85.18518518518519</v>
      </c>
      <c r="AD14" s="397">
        <f>D54</f>
        <v>94.444444444444443</v>
      </c>
      <c r="AE14" s="397">
        <f>D60</f>
        <v>85.925925925925924</v>
      </c>
      <c r="AF14" s="397">
        <f>D66</f>
        <v>89.300411522633752</v>
      </c>
      <c r="AG14" s="181"/>
      <c r="AH14" s="181"/>
      <c r="AI14" s="181"/>
      <c r="AJ14" s="181"/>
      <c r="AK14" s="181"/>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row>
    <row r="15" spans="2:139" s="1" customFormat="1" ht="15.95" customHeight="1" x14ac:dyDescent="0.2">
      <c r="D15" s="530" t="s">
        <v>22</v>
      </c>
      <c r="E15" s="530"/>
      <c r="F15" s="530"/>
      <c r="G15" s="530"/>
      <c r="H15" s="530"/>
      <c r="I15" s="531"/>
      <c r="J15" s="530" t="s">
        <v>78</v>
      </c>
      <c r="K15" s="530"/>
      <c r="L15" s="530"/>
      <c r="M15" s="530"/>
      <c r="N15" s="530"/>
      <c r="O15" s="531"/>
      <c r="P15" s="530" t="s">
        <v>10</v>
      </c>
      <c r="Q15" s="530"/>
      <c r="R15" s="530"/>
      <c r="S15" s="530"/>
      <c r="T15" s="530"/>
      <c r="U15" s="531"/>
      <c r="W15" s="181"/>
      <c r="X15" s="397">
        <f>F18</f>
        <v>48.663522012578618</v>
      </c>
      <c r="Y15" s="397">
        <f>F24</f>
        <v>65.015723270440247</v>
      </c>
      <c r="Z15" s="397">
        <f>F30</f>
        <v>75.904088050314471</v>
      </c>
      <c r="AA15" s="397">
        <f>F36</f>
        <v>80.283018867924525</v>
      </c>
      <c r="AB15" s="397">
        <f>F42</f>
        <v>77.95597484276729</v>
      </c>
      <c r="AC15" s="397">
        <f>F48</f>
        <v>84.433962264150949</v>
      </c>
      <c r="AD15" s="397">
        <f>F54</f>
        <v>79.363207547169807</v>
      </c>
      <c r="AE15" s="397">
        <f>F60</f>
        <v>70.433104631217844</v>
      </c>
      <c r="AF15" s="397">
        <f>F66</f>
        <v>82.180293501048212</v>
      </c>
      <c r="AG15" s="181"/>
      <c r="AH15" s="181"/>
      <c r="AI15" s="181"/>
      <c r="AJ15" s="181"/>
      <c r="AK15" s="181"/>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row>
    <row r="16" spans="2:139" s="1" customFormat="1" ht="15.95" customHeight="1" x14ac:dyDescent="0.2">
      <c r="D16" s="525" t="s">
        <v>19</v>
      </c>
      <c r="E16" s="526"/>
      <c r="F16" s="525" t="s">
        <v>35</v>
      </c>
      <c r="G16" s="526"/>
      <c r="H16" s="525" t="s">
        <v>82</v>
      </c>
      <c r="I16" s="526"/>
      <c r="J16" s="525" t="s">
        <v>19</v>
      </c>
      <c r="K16" s="526"/>
      <c r="L16" s="525" t="s">
        <v>35</v>
      </c>
      <c r="M16" s="526"/>
      <c r="N16" s="525" t="s">
        <v>83</v>
      </c>
      <c r="O16" s="526"/>
      <c r="P16" s="525" t="s">
        <v>19</v>
      </c>
      <c r="Q16" s="526"/>
      <c r="R16" s="525" t="s">
        <v>35</v>
      </c>
      <c r="S16" s="526"/>
      <c r="T16" s="525" t="s">
        <v>84</v>
      </c>
      <c r="U16" s="526"/>
      <c r="W16" s="181"/>
      <c r="X16" s="397">
        <f>J18</f>
        <v>231.1611777627173</v>
      </c>
      <c r="Y16" s="397">
        <f>J24</f>
        <v>227.64768449759961</v>
      </c>
      <c r="Z16" s="397">
        <f>J30</f>
        <v>241.97428809628863</v>
      </c>
      <c r="AA16" s="397">
        <f>J36</f>
        <v>229.32197246424468</v>
      </c>
      <c r="AB16" s="397">
        <f>J42</f>
        <v>212.25522113850528</v>
      </c>
      <c r="AC16" s="397">
        <f>J48</f>
        <v>228.87856892007957</v>
      </c>
      <c r="AD16" s="397">
        <f>J54</f>
        <v>227.76754187820771</v>
      </c>
      <c r="AE16" s="397">
        <f>J60</f>
        <v>227.49779643929008</v>
      </c>
      <c r="AF16" s="397">
        <f>J66</f>
        <v>228.35633501099696</v>
      </c>
      <c r="AG16" s="181"/>
      <c r="AH16" s="181"/>
      <c r="AI16" s="181"/>
      <c r="AJ16" s="181"/>
      <c r="AK16" s="181"/>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row>
    <row r="17" spans="2:139" s="1" customFormat="1" ht="15.95" customHeight="1" x14ac:dyDescent="0.2">
      <c r="B17" s="343" t="s">
        <v>39</v>
      </c>
      <c r="C17" s="343" t="s">
        <v>41</v>
      </c>
      <c r="D17" s="191"/>
      <c r="E17" s="191" t="s">
        <v>24</v>
      </c>
      <c r="F17" s="192"/>
      <c r="G17" s="191" t="s">
        <v>24</v>
      </c>
      <c r="H17" s="192"/>
      <c r="I17" s="191" t="s">
        <v>24</v>
      </c>
      <c r="J17" s="192"/>
      <c r="K17" s="191" t="s">
        <v>24</v>
      </c>
      <c r="L17" s="192"/>
      <c r="M17" s="191" t="s">
        <v>24</v>
      </c>
      <c r="N17" s="192"/>
      <c r="O17" s="191" t="s">
        <v>24</v>
      </c>
      <c r="P17" s="192"/>
      <c r="Q17" s="191" t="s">
        <v>24</v>
      </c>
      <c r="R17" s="192"/>
      <c r="S17" s="191" t="s">
        <v>24</v>
      </c>
      <c r="T17" s="192"/>
      <c r="U17" s="191" t="s">
        <v>24</v>
      </c>
      <c r="W17" s="181"/>
      <c r="X17" s="397">
        <f>L18</f>
        <v>169.44435896552056</v>
      </c>
      <c r="Y17" s="397">
        <f>L24</f>
        <v>160.49947949219512</v>
      </c>
      <c r="Z17" s="397">
        <f>L30</f>
        <v>165.77432930827928</v>
      </c>
      <c r="AA17" s="397">
        <f>L36</f>
        <v>171.26265920019341</v>
      </c>
      <c r="AB17" s="397">
        <f>L42</f>
        <v>182.50176207551362</v>
      </c>
      <c r="AC17" s="397">
        <f>L48</f>
        <v>197.34107026147632</v>
      </c>
      <c r="AD17" s="397">
        <f>L54</f>
        <v>199.60697565673678</v>
      </c>
      <c r="AE17" s="397">
        <f>L60</f>
        <v>170.97959639746165</v>
      </c>
      <c r="AF17" s="397">
        <f>L66</f>
        <v>198.31361766645736</v>
      </c>
      <c r="AG17" s="181"/>
      <c r="AH17" s="181"/>
      <c r="AI17" s="181"/>
      <c r="AJ17" s="181"/>
      <c r="AK17" s="181"/>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row>
    <row r="18" spans="2:139" s="1" customFormat="1" ht="15.95" customHeight="1" x14ac:dyDescent="0.2">
      <c r="B18" s="193" t="s">
        <v>43</v>
      </c>
      <c r="C18" s="196" t="s">
        <v>42</v>
      </c>
      <c r="D18" s="200">
        <v>64.444444444444443</v>
      </c>
      <c r="E18" s="201">
        <v>10.828025477798775</v>
      </c>
      <c r="F18" s="201">
        <v>48.663522012578618</v>
      </c>
      <c r="G18" s="201">
        <v>-24.142156862713861</v>
      </c>
      <c r="H18" s="201">
        <v>132.42864835750777</v>
      </c>
      <c r="I18" s="202">
        <v>46.099626477744344</v>
      </c>
      <c r="J18" s="210">
        <v>231.1611777627173</v>
      </c>
      <c r="K18" s="201">
        <v>15.351084624817567</v>
      </c>
      <c r="L18" s="211">
        <v>169.44435896552056</v>
      </c>
      <c r="M18" s="201">
        <v>7.2950336191952694</v>
      </c>
      <c r="N18" s="201">
        <v>136.42305897582773</v>
      </c>
      <c r="O18" s="202">
        <v>7.5083167728730054</v>
      </c>
      <c r="P18" s="210">
        <v>148.97053678041783</v>
      </c>
      <c r="Q18" s="201">
        <v>27.841329456831811</v>
      </c>
      <c r="R18" s="211">
        <v>82.457592924258819</v>
      </c>
      <c r="S18" s="201">
        <v>-18.60830170307533</v>
      </c>
      <c r="T18" s="201">
        <v>180.66321304962159</v>
      </c>
      <c r="U18" s="202">
        <v>57.069249237727696</v>
      </c>
      <c r="W18" s="181"/>
      <c r="X18" s="397"/>
      <c r="Y18" s="397"/>
      <c r="Z18" s="397"/>
      <c r="AA18" s="397"/>
      <c r="AB18" s="397"/>
      <c r="AC18" s="397"/>
      <c r="AD18" s="397"/>
      <c r="AE18" s="397"/>
      <c r="AF18" s="397"/>
      <c r="AG18" s="181"/>
      <c r="AH18" s="181"/>
      <c r="AI18" s="181"/>
      <c r="AJ18" s="181"/>
      <c r="AK18" s="181"/>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row>
    <row r="19" spans="2:139" s="1" customFormat="1" ht="15.95" customHeight="1" x14ac:dyDescent="0.2">
      <c r="B19" s="194"/>
      <c r="C19" s="197" t="s">
        <v>58</v>
      </c>
      <c r="D19" s="203">
        <v>57.32193732193732</v>
      </c>
      <c r="E19" s="91">
        <v>42.291371994343301</v>
      </c>
      <c r="F19" s="91">
        <v>43.795355587808416</v>
      </c>
      <c r="G19" s="91">
        <v>-6.337299534352284</v>
      </c>
      <c r="H19" s="91">
        <v>130.88588173926232</v>
      </c>
      <c r="I19" s="204">
        <v>51.918929613291972</v>
      </c>
      <c r="J19" s="212">
        <v>202.29868983024755</v>
      </c>
      <c r="K19" s="91">
        <v>21.827014519919487</v>
      </c>
      <c r="L19" s="92">
        <v>148.00083133533079</v>
      </c>
      <c r="M19" s="91">
        <v>9.1831746893692792</v>
      </c>
      <c r="N19" s="91">
        <v>136.68753614764111</v>
      </c>
      <c r="O19" s="204">
        <v>11.580392186380056</v>
      </c>
      <c r="P19" s="212">
        <v>115.96152818759489</v>
      </c>
      <c r="Q19" s="91">
        <v>73.349330420060895</v>
      </c>
      <c r="R19" s="92">
        <v>64.817490356220702</v>
      </c>
      <c r="S19" s="91">
        <v>2.2639098680804826</v>
      </c>
      <c r="T19" s="91">
        <v>178.90468691449854</v>
      </c>
      <c r="U19" s="204">
        <v>69.511737468180769</v>
      </c>
      <c r="W19" s="181"/>
      <c r="X19" s="181"/>
      <c r="Y19" s="181"/>
      <c r="Z19" s="181"/>
      <c r="AA19" s="181"/>
      <c r="AB19" s="181"/>
      <c r="AC19" s="181"/>
      <c r="AD19" s="181"/>
      <c r="AE19" s="181"/>
      <c r="AF19" s="181"/>
      <c r="AG19" s="181"/>
      <c r="AH19" s="181"/>
      <c r="AI19" s="181"/>
      <c r="AJ19" s="181"/>
      <c r="AK19" s="181"/>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row>
    <row r="20" spans="2:139" s="1" customFormat="1" ht="15.95" customHeight="1" x14ac:dyDescent="0.2">
      <c r="B20" s="194"/>
      <c r="C20" s="198" t="s">
        <v>44</v>
      </c>
      <c r="D20" s="205">
        <v>57.32193732193732</v>
      </c>
      <c r="E20" s="107">
        <v>42.291371994343301</v>
      </c>
      <c r="F20" s="107">
        <v>43.795355587808416</v>
      </c>
      <c r="G20" s="107">
        <v>-6.337299534352284</v>
      </c>
      <c r="H20" s="107">
        <v>130.88588173926232</v>
      </c>
      <c r="I20" s="206">
        <v>51.918929613291972</v>
      </c>
      <c r="J20" s="213">
        <v>202.29868983024755</v>
      </c>
      <c r="K20" s="107">
        <v>21.827014519919487</v>
      </c>
      <c r="L20" s="108">
        <v>148.00083133533079</v>
      </c>
      <c r="M20" s="107">
        <v>9.1831746893692792</v>
      </c>
      <c r="N20" s="107">
        <v>136.68753614764111</v>
      </c>
      <c r="O20" s="206">
        <v>11.580392186380056</v>
      </c>
      <c r="P20" s="213">
        <v>115.96152818759489</v>
      </c>
      <c r="Q20" s="107">
        <v>73.349330420060895</v>
      </c>
      <c r="R20" s="108">
        <v>64.817490356220702</v>
      </c>
      <c r="S20" s="107">
        <v>2.2639098680804826</v>
      </c>
      <c r="T20" s="107">
        <v>178.90468691449854</v>
      </c>
      <c r="U20" s="206">
        <v>69.511737468180769</v>
      </c>
      <c r="W20" s="181"/>
      <c r="X20" s="181"/>
      <c r="Y20" s="181"/>
      <c r="Z20" s="181"/>
      <c r="AA20" s="181"/>
      <c r="AB20" s="181"/>
      <c r="AC20" s="181"/>
      <c r="AD20" s="181"/>
      <c r="AE20" s="181"/>
      <c r="AF20" s="181"/>
      <c r="AG20" s="181"/>
      <c r="AH20" s="181"/>
      <c r="AI20" s="181"/>
      <c r="AJ20" s="181"/>
      <c r="AK20" s="181"/>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row>
    <row r="21" spans="2:139" s="1" customFormat="1" ht="15.95" customHeight="1" x14ac:dyDescent="0.2">
      <c r="B21" s="195"/>
      <c r="C21" s="199" t="s">
        <v>45</v>
      </c>
      <c r="D21" s="207">
        <v>56.353276353276357</v>
      </c>
      <c r="E21" s="208">
        <v>73.158249158381395</v>
      </c>
      <c r="F21" s="208">
        <v>50.290275761973874</v>
      </c>
      <c r="G21" s="208">
        <v>-6.7817509248079579</v>
      </c>
      <c r="H21" s="208">
        <v>112.05600983372941</v>
      </c>
      <c r="I21" s="209">
        <v>85.755740829811515</v>
      </c>
      <c r="J21" s="214">
        <v>197.38359906198099</v>
      </c>
      <c r="K21" s="208">
        <v>23.038808451759859</v>
      </c>
      <c r="L21" s="215">
        <v>148.04512744613714</v>
      </c>
      <c r="M21" s="208">
        <v>15.14287885575272</v>
      </c>
      <c r="N21" s="208">
        <v>133.32664334653231</v>
      </c>
      <c r="O21" s="209">
        <v>6.8575058001499087</v>
      </c>
      <c r="P21" s="214">
        <v>111.23212505544113</v>
      </c>
      <c r="Q21" s="208">
        <v>113.05184650005091</v>
      </c>
      <c r="R21" s="215">
        <v>74.45230284482804</v>
      </c>
      <c r="S21" s="208">
        <v>7.3341756040998654</v>
      </c>
      <c r="T21" s="208">
        <v>149.40051657946799</v>
      </c>
      <c r="U21" s="209">
        <v>98.493951531405983</v>
      </c>
      <c r="W21" s="181"/>
      <c r="X21" s="181"/>
      <c r="Y21" s="181"/>
      <c r="Z21" s="181"/>
      <c r="AA21" s="181"/>
      <c r="AB21" s="181"/>
      <c r="AC21" s="181"/>
      <c r="AD21" s="181"/>
      <c r="AE21" s="181"/>
      <c r="AF21" s="181"/>
      <c r="AG21" s="181"/>
      <c r="AH21" s="181"/>
      <c r="AI21" s="181"/>
      <c r="AJ21" s="181"/>
      <c r="AK21" s="18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row>
    <row r="22" spans="2:139" s="1" customFormat="1" ht="5.0999999999999996" customHeight="1" x14ac:dyDescent="0.2">
      <c r="B22" s="23"/>
      <c r="C22" s="23"/>
      <c r="D22" s="107"/>
      <c r="E22" s="107"/>
      <c r="F22" s="107"/>
      <c r="G22" s="107"/>
      <c r="H22" s="107"/>
      <c r="I22" s="107"/>
      <c r="J22" s="108"/>
      <c r="K22" s="107"/>
      <c r="L22" s="108"/>
      <c r="M22" s="107"/>
      <c r="N22" s="107"/>
      <c r="O22" s="107"/>
      <c r="P22" s="108"/>
      <c r="Q22" s="107"/>
      <c r="R22" s="108"/>
      <c r="S22" s="107"/>
      <c r="T22" s="107"/>
      <c r="U22" s="107"/>
      <c r="W22" s="181"/>
      <c r="X22" s="181"/>
      <c r="Y22" s="181"/>
      <c r="Z22" s="181"/>
      <c r="AA22" s="181"/>
      <c r="AB22" s="181"/>
      <c r="AC22" s="181"/>
      <c r="AD22" s="181"/>
      <c r="AE22" s="181"/>
      <c r="AF22" s="181"/>
      <c r="AG22" s="181"/>
      <c r="AH22" s="181"/>
      <c r="AI22" s="181"/>
      <c r="AJ22" s="181"/>
      <c r="AK22" s="181"/>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row>
    <row r="23" spans="2:139" s="1" customFormat="1" ht="5.0999999999999996" customHeight="1" x14ac:dyDescent="0.2">
      <c r="B23" s="23"/>
      <c r="C23" s="23"/>
      <c r="D23" s="107"/>
      <c r="E23" s="107"/>
      <c r="F23" s="107"/>
      <c r="G23" s="107"/>
      <c r="H23" s="107"/>
      <c r="I23" s="107"/>
      <c r="J23" s="108"/>
      <c r="K23" s="107"/>
      <c r="L23" s="108"/>
      <c r="M23" s="107"/>
      <c r="N23" s="107"/>
      <c r="O23" s="107"/>
      <c r="P23" s="108"/>
      <c r="Q23" s="107"/>
      <c r="R23" s="108"/>
      <c r="S23" s="107"/>
      <c r="T23" s="107"/>
      <c r="U23" s="107"/>
      <c r="W23" s="181"/>
      <c r="X23" s="181"/>
      <c r="Y23" s="181"/>
      <c r="Z23" s="181"/>
      <c r="AA23" s="181"/>
      <c r="AB23" s="181"/>
      <c r="AC23" s="181"/>
      <c r="AD23" s="181"/>
      <c r="AE23" s="181"/>
      <c r="AF23" s="181"/>
      <c r="AG23" s="181"/>
      <c r="AH23" s="181"/>
      <c r="AI23" s="181"/>
      <c r="AJ23" s="181"/>
      <c r="AK23" s="181"/>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row>
    <row r="24" spans="2:139" s="1" customFormat="1" ht="15.95" customHeight="1" x14ac:dyDescent="0.2">
      <c r="B24" s="216" t="s">
        <v>46</v>
      </c>
      <c r="C24" s="196" t="s">
        <v>42</v>
      </c>
      <c r="D24" s="200">
        <v>88.518518518518519</v>
      </c>
      <c r="E24" s="201">
        <v>7.4157303370883074</v>
      </c>
      <c r="F24" s="201">
        <v>65.015723270440247</v>
      </c>
      <c r="G24" s="201">
        <v>-9.0209020901537738</v>
      </c>
      <c r="H24" s="201">
        <v>136.14940212288423</v>
      </c>
      <c r="I24" s="202">
        <v>18.06638316375026</v>
      </c>
      <c r="J24" s="210">
        <v>227.64768449759961</v>
      </c>
      <c r="K24" s="201">
        <v>14.470797720416336</v>
      </c>
      <c r="L24" s="211">
        <v>160.49947949219512</v>
      </c>
      <c r="M24" s="201">
        <v>-0.85795857880662707</v>
      </c>
      <c r="N24" s="201">
        <v>141.83702353294106</v>
      </c>
      <c r="O24" s="202">
        <v>15.461408782259307</v>
      </c>
      <c r="P24" s="210">
        <v>201.51035775898632</v>
      </c>
      <c r="Q24" s="201">
        <v>22.959643394094364</v>
      </c>
      <c r="R24" s="211">
        <v>104.34989743714259</v>
      </c>
      <c r="S24" s="201">
        <v>-9.8014650656563322</v>
      </c>
      <c r="T24" s="201">
        <v>193.11025952895898</v>
      </c>
      <c r="U24" s="202">
        <v>36.321109299188095</v>
      </c>
      <c r="W24" s="181"/>
      <c r="X24" s="181"/>
      <c r="Y24" s="181"/>
      <c r="Z24" s="181"/>
      <c r="AA24" s="181"/>
      <c r="AB24" s="181"/>
      <c r="AC24" s="181"/>
      <c r="AD24" s="181"/>
      <c r="AE24" s="181"/>
      <c r="AF24" s="181"/>
      <c r="AG24" s="181"/>
      <c r="AH24" s="181"/>
      <c r="AI24" s="181"/>
      <c r="AJ24" s="181"/>
      <c r="AK24" s="181"/>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row>
    <row r="25" spans="2:139" s="1" customFormat="1" ht="15.95" customHeight="1" x14ac:dyDescent="0.2">
      <c r="B25" s="217"/>
      <c r="C25" s="197" t="s">
        <v>58</v>
      </c>
      <c r="D25" s="203">
        <v>82.393162393162399</v>
      </c>
      <c r="E25" s="91">
        <v>44.16749750747038</v>
      </c>
      <c r="F25" s="91">
        <v>60.546686018384129</v>
      </c>
      <c r="G25" s="91">
        <v>6.1943148070237779</v>
      </c>
      <c r="H25" s="91">
        <v>136.08203489142792</v>
      </c>
      <c r="I25" s="204">
        <v>35.758206801801165</v>
      </c>
      <c r="J25" s="212">
        <v>212.51057081688731</v>
      </c>
      <c r="K25" s="91">
        <v>23.142644925324767</v>
      </c>
      <c r="L25" s="92">
        <v>149.94201422005176</v>
      </c>
      <c r="M25" s="91">
        <v>7.2418204403007689</v>
      </c>
      <c r="N25" s="91">
        <v>141.72850212945843</v>
      </c>
      <c r="O25" s="204">
        <v>14.827074381732107</v>
      </c>
      <c r="P25" s="212">
        <v>175.09417971579433</v>
      </c>
      <c r="Q25" s="91">
        <v>77.531669553311119</v>
      </c>
      <c r="R25" s="92">
        <v>90.784920559455628</v>
      </c>
      <c r="S25" s="91">
        <v>13.884716403048236</v>
      </c>
      <c r="T25" s="91">
        <v>192.86702971892612</v>
      </c>
      <c r="U25" s="204">
        <v>55.887177103731027</v>
      </c>
      <c r="W25" s="181"/>
      <c r="X25" s="181"/>
      <c r="Y25" s="181"/>
      <c r="Z25" s="181"/>
      <c r="AA25" s="181"/>
      <c r="AB25" s="181"/>
      <c r="AC25" s="181"/>
      <c r="AD25" s="181"/>
      <c r="AE25" s="181"/>
      <c r="AF25" s="181"/>
      <c r="AG25" s="181"/>
      <c r="AH25" s="181"/>
      <c r="AI25" s="181"/>
      <c r="AJ25" s="181"/>
      <c r="AK25" s="181"/>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row>
    <row r="26" spans="2:139" s="1" customFormat="1" ht="15.95" customHeight="1" x14ac:dyDescent="0.2">
      <c r="B26" s="217"/>
      <c r="C26" s="198" t="s">
        <v>44</v>
      </c>
      <c r="D26" s="205">
        <v>82.393162393162399</v>
      </c>
      <c r="E26" s="107">
        <v>44.16749750747038</v>
      </c>
      <c r="F26" s="107">
        <v>60.546686018384129</v>
      </c>
      <c r="G26" s="107">
        <v>6.1943148070237779</v>
      </c>
      <c r="H26" s="107">
        <v>136.08203489142792</v>
      </c>
      <c r="I26" s="206">
        <v>35.758206801801165</v>
      </c>
      <c r="J26" s="213">
        <v>212.51057081688731</v>
      </c>
      <c r="K26" s="107">
        <v>23.142644925324767</v>
      </c>
      <c r="L26" s="108">
        <v>149.94201422005176</v>
      </c>
      <c r="M26" s="107">
        <v>7.2418204403007689</v>
      </c>
      <c r="N26" s="107">
        <v>141.72850212945843</v>
      </c>
      <c r="O26" s="206">
        <v>14.827074381732107</v>
      </c>
      <c r="P26" s="213">
        <v>175.09417971579433</v>
      </c>
      <c r="Q26" s="107">
        <v>77.531669553311119</v>
      </c>
      <c r="R26" s="108">
        <v>90.784920559455628</v>
      </c>
      <c r="S26" s="107">
        <v>13.884716403048236</v>
      </c>
      <c r="T26" s="107">
        <v>192.86702971892612</v>
      </c>
      <c r="U26" s="206">
        <v>55.887177103731027</v>
      </c>
      <c r="W26" s="181"/>
      <c r="X26" s="181"/>
      <c r="Y26" s="181"/>
      <c r="Z26" s="181"/>
      <c r="AA26" s="181"/>
      <c r="AB26" s="181"/>
      <c r="AC26" s="181"/>
      <c r="AD26" s="181"/>
      <c r="AE26" s="181"/>
      <c r="AF26" s="181"/>
      <c r="AG26" s="181"/>
      <c r="AH26" s="181"/>
      <c r="AI26" s="181"/>
      <c r="AJ26" s="181"/>
      <c r="AK26" s="181"/>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row>
    <row r="27" spans="2:139" s="1" customFormat="1" ht="15.95" customHeight="1" x14ac:dyDescent="0.2">
      <c r="B27" s="218"/>
      <c r="C27" s="199" t="s">
        <v>45</v>
      </c>
      <c r="D27" s="207">
        <v>80.726495726495727</v>
      </c>
      <c r="E27" s="208">
        <v>77.585928194670331</v>
      </c>
      <c r="F27" s="208">
        <v>63.546202225447509</v>
      </c>
      <c r="G27" s="208">
        <v>6.8211853207656539</v>
      </c>
      <c r="H27" s="208">
        <v>127.03590914868018</v>
      </c>
      <c r="I27" s="209">
        <v>66.245981694993105</v>
      </c>
      <c r="J27" s="214">
        <v>200.18738074424371</v>
      </c>
      <c r="K27" s="208">
        <v>20.149488587179356</v>
      </c>
      <c r="L27" s="215">
        <v>145.0547929321805</v>
      </c>
      <c r="M27" s="208">
        <v>14.276505914643183</v>
      </c>
      <c r="N27" s="208">
        <v>138.00811176078352</v>
      </c>
      <c r="O27" s="209">
        <v>5.1392739264752008</v>
      </c>
      <c r="P27" s="214">
        <v>161.60425736148562</v>
      </c>
      <c r="Q27" s="208">
        <v>113.36858452867777</v>
      </c>
      <c r="R27" s="215">
        <v>92.176812054387568</v>
      </c>
      <c r="S27" s="208">
        <v>22.071518161090186</v>
      </c>
      <c r="T27" s="208">
        <v>175.31985947410681</v>
      </c>
      <c r="U27" s="209">
        <v>74.789818086056783</v>
      </c>
      <c r="W27" s="181"/>
      <c r="X27" s="181"/>
      <c r="Y27" s="181"/>
      <c r="Z27" s="181"/>
      <c r="AA27" s="181"/>
      <c r="AB27" s="181"/>
      <c r="AC27" s="181"/>
      <c r="AD27" s="181"/>
      <c r="AE27" s="181"/>
      <c r="AF27" s="181"/>
      <c r="AG27" s="181"/>
      <c r="AH27" s="181"/>
      <c r="AI27" s="181"/>
      <c r="AJ27" s="181"/>
      <c r="AK27" s="181"/>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row>
    <row r="28" spans="2:139" s="1" customFormat="1" ht="5.0999999999999996" customHeight="1" x14ac:dyDescent="0.2">
      <c r="B28"/>
      <c r="C28" s="23"/>
      <c r="D28" s="107"/>
      <c r="E28" s="107"/>
      <c r="F28" s="107"/>
      <c r="G28" s="107"/>
      <c r="H28" s="107"/>
      <c r="I28" s="107"/>
      <c r="J28" s="108"/>
      <c r="K28" s="107"/>
      <c r="L28" s="108"/>
      <c r="M28" s="107"/>
      <c r="N28" s="107"/>
      <c r="O28" s="107"/>
      <c r="P28" s="108"/>
      <c r="Q28" s="107"/>
      <c r="R28" s="108"/>
      <c r="S28" s="107"/>
      <c r="T28" s="107"/>
      <c r="U28" s="107"/>
      <c r="W28" s="181"/>
      <c r="X28" s="181"/>
      <c r="Y28" s="181"/>
      <c r="Z28" s="181"/>
      <c r="AA28" s="181"/>
      <c r="AB28" s="181"/>
      <c r="AC28" s="181"/>
      <c r="AD28" s="181"/>
      <c r="AE28" s="181"/>
      <c r="AF28" s="181"/>
      <c r="AG28" s="181"/>
      <c r="AH28" s="181"/>
      <c r="AI28" s="181"/>
      <c r="AJ28" s="181"/>
      <c r="AK28" s="181"/>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row>
    <row r="29" spans="2:139" s="1" customFormat="1" ht="5.0999999999999996" customHeight="1" x14ac:dyDescent="0.2">
      <c r="B29"/>
      <c r="C29" s="23"/>
      <c r="D29" s="107"/>
      <c r="E29" s="107"/>
      <c r="F29" s="107"/>
      <c r="G29" s="107"/>
      <c r="H29" s="107"/>
      <c r="I29" s="107"/>
      <c r="J29" s="108"/>
      <c r="K29" s="107"/>
      <c r="L29" s="108"/>
      <c r="M29" s="107"/>
      <c r="N29" s="107"/>
      <c r="O29" s="107"/>
      <c r="P29" s="108"/>
      <c r="Q29" s="107"/>
      <c r="R29" s="108"/>
      <c r="S29" s="107"/>
      <c r="T29" s="107"/>
      <c r="U29" s="107"/>
      <c r="W29" s="181"/>
      <c r="X29" s="181"/>
      <c r="Y29" s="181"/>
      <c r="Z29" s="181"/>
      <c r="AA29" s="181"/>
      <c r="AB29" s="181"/>
      <c r="AC29" s="181"/>
      <c r="AD29" s="181"/>
      <c r="AE29" s="181"/>
      <c r="AF29" s="181"/>
      <c r="AG29" s="181"/>
      <c r="AH29" s="181"/>
      <c r="AI29" s="181"/>
      <c r="AJ29" s="181"/>
      <c r="AK29" s="181"/>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row>
    <row r="30" spans="2:139" s="1" customFormat="1" ht="15.95" customHeight="1" x14ac:dyDescent="0.2">
      <c r="B30" s="216" t="s">
        <v>47</v>
      </c>
      <c r="C30" s="196" t="s">
        <v>42</v>
      </c>
      <c r="D30" s="200">
        <v>88.333333333333329</v>
      </c>
      <c r="E30" s="201">
        <v>-3.6752827140510371</v>
      </c>
      <c r="F30" s="201">
        <v>75.904088050314471</v>
      </c>
      <c r="G30" s="201">
        <v>-4.4059405940949938</v>
      </c>
      <c r="H30" s="201">
        <v>116.37493526672337</v>
      </c>
      <c r="I30" s="201">
        <v>0.76433398119265206</v>
      </c>
      <c r="J30" s="210">
        <v>241.97428809628863</v>
      </c>
      <c r="K30" s="201">
        <v>22.100543808970706</v>
      </c>
      <c r="L30" s="211">
        <v>165.77432930827928</v>
      </c>
      <c r="M30" s="201">
        <v>9.7517395127881272</v>
      </c>
      <c r="N30" s="201">
        <v>145.96607876861032</v>
      </c>
      <c r="O30" s="202">
        <v>11.251579565777202</v>
      </c>
      <c r="P30" s="210">
        <v>213.74395448505496</v>
      </c>
      <c r="Q30" s="201">
        <v>17.613003628572311</v>
      </c>
      <c r="R30" s="211">
        <v>125.82949288297458</v>
      </c>
      <c r="S30" s="201">
        <v>4.9161430689817207</v>
      </c>
      <c r="T30" s="201">
        <v>169.86792967829922</v>
      </c>
      <c r="U30" s="202">
        <v>12.101913192926448</v>
      </c>
      <c r="W30" s="181"/>
      <c r="X30" s="181"/>
      <c r="Y30" s="181"/>
      <c r="Z30" s="181"/>
      <c r="AA30" s="181"/>
      <c r="AB30" s="181"/>
      <c r="AC30" s="181"/>
      <c r="AD30" s="181"/>
      <c r="AE30" s="181"/>
      <c r="AF30" s="181"/>
      <c r="AG30" s="181"/>
      <c r="AH30" s="181"/>
      <c r="AI30" s="181"/>
      <c r="AJ30" s="181"/>
      <c r="AK30" s="181"/>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row>
    <row r="31" spans="2:139" s="1" customFormat="1" ht="15.95" customHeight="1" x14ac:dyDescent="0.2">
      <c r="B31" s="217"/>
      <c r="C31" s="197" t="s">
        <v>58</v>
      </c>
      <c r="D31" s="203">
        <v>89.401709401709397</v>
      </c>
      <c r="E31" s="91">
        <v>26.941747572726182</v>
      </c>
      <c r="F31" s="91">
        <v>71.129656507015</v>
      </c>
      <c r="G31" s="91">
        <v>11.193042162967155</v>
      </c>
      <c r="H31" s="91">
        <v>125.68837499294153</v>
      </c>
      <c r="I31" s="91">
        <v>14.163391075158192</v>
      </c>
      <c r="J31" s="212">
        <v>223.1641747915304</v>
      </c>
      <c r="K31" s="91">
        <v>25.254953307827098</v>
      </c>
      <c r="L31" s="92">
        <v>154.3427288098263</v>
      </c>
      <c r="M31" s="91">
        <v>11.325181779942977</v>
      </c>
      <c r="N31" s="91">
        <v>144.59001503500733</v>
      </c>
      <c r="O31" s="204">
        <v>12.51268698164972</v>
      </c>
      <c r="P31" s="212">
        <v>199.51258703584682</v>
      </c>
      <c r="Q31" s="91">
        <v>59.000826650414815</v>
      </c>
      <c r="R31" s="92">
        <v>109.78345284598312</v>
      </c>
      <c r="S31" s="91">
        <v>23.785856314488274</v>
      </c>
      <c r="T31" s="91">
        <v>181.73284029945333</v>
      </c>
      <c r="U31" s="204">
        <v>28.44829884799405</v>
      </c>
      <c r="W31" s="181"/>
      <c r="X31" s="181"/>
      <c r="Y31" s="181"/>
      <c r="Z31" s="181"/>
      <c r="AA31" s="181"/>
      <c r="AB31" s="181"/>
      <c r="AC31" s="181"/>
      <c r="AD31" s="181"/>
      <c r="AE31" s="181"/>
      <c r="AF31" s="181"/>
      <c r="AG31" s="181"/>
      <c r="AH31" s="181"/>
      <c r="AI31" s="181"/>
      <c r="AJ31" s="181"/>
      <c r="AK31" s="18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row>
    <row r="32" spans="2:139" s="1" customFormat="1" ht="15.95" customHeight="1" x14ac:dyDescent="0.2">
      <c r="B32" s="217"/>
      <c r="C32" s="198" t="s">
        <v>44</v>
      </c>
      <c r="D32" s="205">
        <v>89.401709401709397</v>
      </c>
      <c r="E32" s="107">
        <v>26.941747572726182</v>
      </c>
      <c r="F32" s="107">
        <v>71.129656507015</v>
      </c>
      <c r="G32" s="107">
        <v>11.193042162967155</v>
      </c>
      <c r="H32" s="107">
        <v>125.68837499294153</v>
      </c>
      <c r="I32" s="107">
        <v>14.163391075158192</v>
      </c>
      <c r="J32" s="213">
        <v>223.1641747915304</v>
      </c>
      <c r="K32" s="107">
        <v>25.254953307827098</v>
      </c>
      <c r="L32" s="108">
        <v>154.3427288098263</v>
      </c>
      <c r="M32" s="107">
        <v>11.325181779942977</v>
      </c>
      <c r="N32" s="107">
        <v>144.59001503500733</v>
      </c>
      <c r="O32" s="206">
        <v>12.51268698164972</v>
      </c>
      <c r="P32" s="213">
        <v>199.51258703584682</v>
      </c>
      <c r="Q32" s="107">
        <v>59.000826650414815</v>
      </c>
      <c r="R32" s="108">
        <v>109.78345284598312</v>
      </c>
      <c r="S32" s="107">
        <v>23.785856314488274</v>
      </c>
      <c r="T32" s="107">
        <v>181.73284029945333</v>
      </c>
      <c r="U32" s="206">
        <v>28.44829884799405</v>
      </c>
      <c r="W32" s="181"/>
      <c r="X32" s="181"/>
      <c r="Y32" s="181"/>
      <c r="Z32" s="181"/>
      <c r="AA32" s="181"/>
      <c r="AB32" s="181"/>
      <c r="AC32" s="181"/>
      <c r="AD32" s="181"/>
      <c r="AE32" s="181"/>
      <c r="AF32" s="181"/>
      <c r="AG32" s="181"/>
      <c r="AH32" s="181"/>
      <c r="AI32" s="181"/>
      <c r="AJ32" s="181"/>
      <c r="AK32" s="181"/>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row>
    <row r="33" spans="1:139" s="1" customFormat="1" ht="15.95" customHeight="1" x14ac:dyDescent="0.2">
      <c r="B33" s="218"/>
      <c r="C33" s="199" t="s">
        <v>45</v>
      </c>
      <c r="D33" s="207">
        <v>88.675213675213669</v>
      </c>
      <c r="E33" s="208">
        <v>59.626496797473713</v>
      </c>
      <c r="F33" s="208">
        <v>72.296806966618291</v>
      </c>
      <c r="G33" s="208">
        <v>10.108220124371197</v>
      </c>
      <c r="H33" s="208">
        <v>122.65439843862018</v>
      </c>
      <c r="I33" s="208">
        <v>44.972370470868363</v>
      </c>
      <c r="J33" s="214">
        <v>211.53413966944271</v>
      </c>
      <c r="K33" s="208">
        <v>24.410426266953966</v>
      </c>
      <c r="L33" s="215">
        <v>148.86173193516686</v>
      </c>
      <c r="M33" s="208">
        <v>16.999322797985354</v>
      </c>
      <c r="N33" s="208">
        <v>142.10108731068922</v>
      </c>
      <c r="O33" s="209">
        <v>6.3343131324860806</v>
      </c>
      <c r="P33" s="214">
        <v>187.57835034790324</v>
      </c>
      <c r="Q33" s="208">
        <v>98.592005100927167</v>
      </c>
      <c r="R33" s="215">
        <v>107.62227898433235</v>
      </c>
      <c r="S33" s="208">
        <v>28.825871890359995</v>
      </c>
      <c r="T33" s="208">
        <v>174.29323381571143</v>
      </c>
      <c r="U33" s="209">
        <v>54.155374372182926</v>
      </c>
      <c r="W33" s="181"/>
      <c r="X33" s="181"/>
      <c r="Y33" s="181"/>
      <c r="Z33" s="181"/>
      <c r="AA33" s="181"/>
      <c r="AB33" s="181"/>
      <c r="AC33" s="181"/>
      <c r="AD33" s="181"/>
      <c r="AE33" s="181"/>
      <c r="AF33" s="181"/>
      <c r="AG33" s="181"/>
      <c r="AH33" s="181"/>
      <c r="AI33" s="181"/>
      <c r="AJ33" s="181"/>
      <c r="AK33" s="181"/>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row>
    <row r="34" spans="1:139" s="1" customFormat="1" ht="5.0999999999999996" customHeight="1" x14ac:dyDescent="0.2">
      <c r="B34"/>
      <c r="C34" s="23"/>
      <c r="D34" s="107"/>
      <c r="E34" s="107"/>
      <c r="F34" s="107"/>
      <c r="G34" s="107"/>
      <c r="H34" s="107"/>
      <c r="I34" s="107"/>
      <c r="J34" s="108"/>
      <c r="K34" s="107"/>
      <c r="L34" s="108"/>
      <c r="M34" s="107"/>
      <c r="N34" s="107"/>
      <c r="O34" s="107"/>
      <c r="P34" s="108"/>
      <c r="Q34" s="107"/>
      <c r="R34" s="108"/>
      <c r="S34" s="107"/>
      <c r="T34" s="107"/>
      <c r="U34" s="107"/>
      <c r="W34" s="181"/>
      <c r="X34" s="181"/>
      <c r="Y34" s="181"/>
      <c r="Z34" s="181"/>
      <c r="AA34" s="181"/>
      <c r="AB34" s="181"/>
      <c r="AC34" s="181"/>
      <c r="AD34" s="181"/>
      <c r="AE34" s="181"/>
      <c r="AF34" s="181"/>
      <c r="AG34" s="181"/>
      <c r="AH34" s="181"/>
      <c r="AI34" s="181"/>
      <c r="AJ34" s="181"/>
      <c r="AK34" s="181"/>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row>
    <row r="35" spans="1:139" s="1" customFormat="1" ht="5.0999999999999996" customHeight="1" x14ac:dyDescent="0.2">
      <c r="B35"/>
      <c r="C35" s="23"/>
      <c r="D35" s="107"/>
      <c r="E35" s="107"/>
      <c r="F35" s="107"/>
      <c r="G35" s="107"/>
      <c r="H35" s="107"/>
      <c r="I35" s="107"/>
      <c r="J35" s="108"/>
      <c r="K35" s="107"/>
      <c r="L35" s="108"/>
      <c r="M35" s="107"/>
      <c r="N35" s="107"/>
      <c r="O35" s="107"/>
      <c r="P35" s="108"/>
      <c r="Q35" s="107"/>
      <c r="R35" s="108"/>
      <c r="S35" s="107"/>
      <c r="T35" s="107"/>
      <c r="U35" s="107"/>
      <c r="W35" s="181"/>
      <c r="X35" s="181"/>
      <c r="Y35" s="181"/>
      <c r="Z35" s="181"/>
      <c r="AA35" s="181"/>
      <c r="AB35" s="181"/>
      <c r="AC35" s="181"/>
      <c r="AD35" s="181"/>
      <c r="AE35" s="181"/>
      <c r="AF35" s="181"/>
      <c r="AG35" s="181"/>
      <c r="AH35" s="181"/>
      <c r="AI35" s="181"/>
      <c r="AJ35" s="181"/>
      <c r="AK35" s="181"/>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row>
    <row r="36" spans="1:139" s="1" customFormat="1" ht="15.95" customHeight="1" x14ac:dyDescent="0.2">
      <c r="B36" s="216" t="s">
        <v>48</v>
      </c>
      <c r="C36" s="196" t="s">
        <v>42</v>
      </c>
      <c r="D36" s="200">
        <v>93.629629629629633</v>
      </c>
      <c r="E36" s="201">
        <v>0.15847860536843136</v>
      </c>
      <c r="F36" s="201">
        <v>80.283018867924525</v>
      </c>
      <c r="G36" s="201">
        <v>-1.3142636258679539</v>
      </c>
      <c r="H36" s="201">
        <v>116.62445053752965</v>
      </c>
      <c r="I36" s="201">
        <v>1.4923557197064843</v>
      </c>
      <c r="J36" s="210">
        <v>229.32197246424468</v>
      </c>
      <c r="K36" s="201">
        <v>15.914465908626509</v>
      </c>
      <c r="L36" s="211">
        <v>171.26265920019341</v>
      </c>
      <c r="M36" s="201">
        <v>10.372815512420823</v>
      </c>
      <c r="N36" s="201">
        <v>133.90074259922321</v>
      </c>
      <c r="O36" s="202">
        <v>5.0208471809470669</v>
      </c>
      <c r="P36" s="210">
        <v>214.71331347763353</v>
      </c>
      <c r="Q36" s="201">
        <v>16.098165537631257</v>
      </c>
      <c r="R36" s="211">
        <v>137.49483299940056</v>
      </c>
      <c r="S36" s="201">
        <v>8.9222257453874789</v>
      </c>
      <c r="T36" s="201">
        <v>156.1610053219749</v>
      </c>
      <c r="U36" s="202">
        <v>6.588131800607977</v>
      </c>
      <c r="W36" s="181"/>
      <c r="X36" s="181"/>
      <c r="Y36" s="181"/>
      <c r="Z36" s="181"/>
      <c r="AA36" s="181"/>
      <c r="AB36" s="181"/>
      <c r="AC36" s="181"/>
      <c r="AD36" s="181"/>
      <c r="AE36" s="181"/>
      <c r="AF36" s="181"/>
      <c r="AG36" s="181"/>
      <c r="AH36" s="181"/>
      <c r="AI36" s="181"/>
      <c r="AJ36" s="181"/>
      <c r="AK36" s="181"/>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row>
    <row r="37" spans="1:139" s="1" customFormat="1" ht="15.95" customHeight="1" x14ac:dyDescent="0.2">
      <c r="B37" s="217"/>
      <c r="C37" s="197" t="s">
        <v>58</v>
      </c>
      <c r="D37" s="203">
        <v>93.504273504273499</v>
      </c>
      <c r="E37" s="91">
        <v>35.396039604017368</v>
      </c>
      <c r="F37" s="91">
        <v>73.899371069182394</v>
      </c>
      <c r="G37" s="91">
        <v>14.07766990297686</v>
      </c>
      <c r="H37" s="91">
        <v>126.52918712490165</v>
      </c>
      <c r="I37" s="91">
        <v>18.687592163335516</v>
      </c>
      <c r="J37" s="212">
        <v>221.73525443337184</v>
      </c>
      <c r="K37" s="91">
        <v>24.731830513133932</v>
      </c>
      <c r="L37" s="92">
        <v>156.20100018139507</v>
      </c>
      <c r="M37" s="91">
        <v>12.523232983980558</v>
      </c>
      <c r="N37" s="91">
        <v>141.95507978557455</v>
      </c>
      <c r="O37" s="204">
        <v>10.849846032166052</v>
      </c>
      <c r="P37" s="212">
        <v>207.33193876077675</v>
      </c>
      <c r="Q37" s="91">
        <v>68.881958640234444</v>
      </c>
      <c r="R37" s="92">
        <v>115.4315567378234</v>
      </c>
      <c r="S37" s="91">
        <v>28.363882287617969</v>
      </c>
      <c r="T37" s="91">
        <v>179.61460853527797</v>
      </c>
      <c r="U37" s="204">
        <v>31.565013172377096</v>
      </c>
      <c r="W37" s="181"/>
      <c r="X37" s="181"/>
      <c r="Y37" s="181"/>
      <c r="Z37" s="181"/>
      <c r="AA37" s="181"/>
      <c r="AB37" s="181"/>
      <c r="AC37" s="181"/>
      <c r="AD37" s="181"/>
      <c r="AE37" s="181"/>
      <c r="AF37" s="181"/>
      <c r="AG37" s="181"/>
      <c r="AH37" s="181"/>
      <c r="AI37" s="181"/>
      <c r="AJ37" s="181"/>
      <c r="AK37" s="181"/>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row>
    <row r="38" spans="1:139" s="1" customFormat="1" ht="15.95" customHeight="1" x14ac:dyDescent="0.2">
      <c r="B38" s="217"/>
      <c r="C38" s="198" t="s">
        <v>44</v>
      </c>
      <c r="D38" s="205">
        <v>93.504273504273499</v>
      </c>
      <c r="E38" s="107">
        <v>35.396039604017368</v>
      </c>
      <c r="F38" s="107">
        <v>73.899371069182394</v>
      </c>
      <c r="G38" s="107">
        <v>14.07766990297686</v>
      </c>
      <c r="H38" s="107">
        <v>126.52918712490165</v>
      </c>
      <c r="I38" s="107">
        <v>18.687592163335516</v>
      </c>
      <c r="J38" s="213">
        <v>221.73525443337184</v>
      </c>
      <c r="K38" s="107">
        <v>24.731830513133932</v>
      </c>
      <c r="L38" s="108">
        <v>156.20100018139507</v>
      </c>
      <c r="M38" s="107">
        <v>12.523232983980558</v>
      </c>
      <c r="N38" s="107">
        <v>141.95507978557455</v>
      </c>
      <c r="O38" s="206">
        <v>10.849846032166052</v>
      </c>
      <c r="P38" s="213">
        <v>207.33193876077675</v>
      </c>
      <c r="Q38" s="107">
        <v>68.881958640234444</v>
      </c>
      <c r="R38" s="108">
        <v>115.4315567378234</v>
      </c>
      <c r="S38" s="107">
        <v>28.363882287617969</v>
      </c>
      <c r="T38" s="107">
        <v>179.61460853527797</v>
      </c>
      <c r="U38" s="206">
        <v>31.565013172377096</v>
      </c>
      <c r="W38" s="181"/>
      <c r="X38" s="181"/>
      <c r="Y38" s="181"/>
      <c r="Z38" s="181"/>
      <c r="AA38" s="181"/>
      <c r="AB38" s="181"/>
      <c r="AC38" s="181"/>
      <c r="AD38" s="181"/>
      <c r="AE38" s="181"/>
      <c r="AF38" s="181"/>
      <c r="AG38" s="181"/>
      <c r="AH38" s="181"/>
      <c r="AI38" s="181"/>
      <c r="AJ38" s="181"/>
      <c r="AK38" s="181"/>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row>
    <row r="39" spans="1:139" s="1" customFormat="1" ht="15.95" customHeight="1" x14ac:dyDescent="0.2">
      <c r="B39" s="218"/>
      <c r="C39" s="199" t="s">
        <v>45</v>
      </c>
      <c r="D39" s="207">
        <v>87.621082621082621</v>
      </c>
      <c r="E39" s="208">
        <v>59.735888802425357</v>
      </c>
      <c r="F39" s="208">
        <v>73.911465892597974</v>
      </c>
      <c r="G39" s="208">
        <v>9.3984962406329959</v>
      </c>
      <c r="H39" s="208">
        <v>118.54870088546738</v>
      </c>
      <c r="I39" s="208">
        <v>46.012874300652776</v>
      </c>
      <c r="J39" s="214">
        <v>209.65258707730925</v>
      </c>
      <c r="K39" s="208">
        <v>23.976123278307863</v>
      </c>
      <c r="L39" s="215">
        <v>149.76002069151448</v>
      </c>
      <c r="M39" s="208">
        <v>16.710837765378745</v>
      </c>
      <c r="N39" s="208">
        <v>139.99235984961948</v>
      </c>
      <c r="O39" s="209">
        <v>6.225030727261891</v>
      </c>
      <c r="P39" s="214">
        <v>183.69986654024632</v>
      </c>
      <c r="Q39" s="208">
        <v>98.034362421509101</v>
      </c>
      <c r="R39" s="215">
        <v>110.68982661415639</v>
      </c>
      <c r="S39" s="208">
        <v>27.679901465114536</v>
      </c>
      <c r="T39" s="208">
        <v>165.95912394055566</v>
      </c>
      <c r="U39" s="209">
        <v>55.102220591446574</v>
      </c>
      <c r="W39" s="181"/>
      <c r="X39" s="181"/>
      <c r="Y39" s="181"/>
      <c r="Z39" s="181"/>
      <c r="AA39" s="181"/>
      <c r="AB39" s="181"/>
      <c r="AC39" s="181"/>
      <c r="AD39" s="181"/>
      <c r="AE39" s="181"/>
      <c r="AF39" s="181"/>
      <c r="AG39" s="181"/>
      <c r="AH39" s="181"/>
      <c r="AI39" s="181"/>
      <c r="AJ39" s="181"/>
      <c r="AK39" s="181"/>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row>
    <row r="40" spans="1:139" s="1" customFormat="1" ht="5.0999999999999996" customHeight="1" x14ac:dyDescent="0.2">
      <c r="B40"/>
      <c r="C40" s="23"/>
      <c r="D40" s="107"/>
      <c r="E40" s="107"/>
      <c r="F40" s="107"/>
      <c r="G40" s="107"/>
      <c r="H40" s="107"/>
      <c r="I40" s="107"/>
      <c r="J40" s="108"/>
      <c r="K40" s="107"/>
      <c r="L40" s="108"/>
      <c r="M40" s="107"/>
      <c r="N40" s="107"/>
      <c r="O40" s="107"/>
      <c r="P40" s="108"/>
      <c r="Q40" s="107"/>
      <c r="R40" s="108"/>
      <c r="S40" s="107"/>
      <c r="T40" s="107"/>
      <c r="U40" s="107"/>
      <c r="W40" s="181"/>
      <c r="X40" s="181"/>
      <c r="Y40" s="181"/>
      <c r="Z40" s="181"/>
      <c r="AA40" s="181"/>
      <c r="AB40" s="181"/>
      <c r="AC40" s="181"/>
      <c r="AD40" s="181"/>
      <c r="AE40" s="181"/>
      <c r="AF40" s="181"/>
      <c r="AG40" s="181"/>
      <c r="AH40" s="181"/>
      <c r="AI40" s="181"/>
      <c r="AJ40" s="181"/>
      <c r="AK40" s="181"/>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row>
    <row r="41" spans="1:139" s="1" customFormat="1" ht="5.0999999999999996" customHeight="1" x14ac:dyDescent="0.2">
      <c r="B41"/>
      <c r="C41" s="23"/>
      <c r="D41" s="107"/>
      <c r="E41" s="107"/>
      <c r="F41" s="107"/>
      <c r="G41" s="107"/>
      <c r="H41" s="107"/>
      <c r="I41" s="107"/>
      <c r="J41" s="108"/>
      <c r="K41" s="107"/>
      <c r="L41" s="108"/>
      <c r="M41" s="107"/>
      <c r="N41" s="107"/>
      <c r="O41" s="107"/>
      <c r="P41" s="108"/>
      <c r="Q41" s="107"/>
      <c r="R41" s="108"/>
      <c r="S41" s="107"/>
      <c r="T41" s="107"/>
      <c r="U41" s="107"/>
      <c r="W41" s="181"/>
      <c r="X41" s="181"/>
      <c r="Y41" s="181"/>
      <c r="Z41" s="181"/>
      <c r="AA41" s="181"/>
      <c r="AB41" s="181"/>
      <c r="AC41" s="181"/>
      <c r="AD41" s="181"/>
      <c r="AE41" s="181"/>
      <c r="AF41" s="181"/>
      <c r="AG41" s="181"/>
      <c r="AH41" s="181"/>
      <c r="AI41" s="181"/>
      <c r="AJ41" s="181"/>
      <c r="AK41" s="18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row>
    <row r="42" spans="1:139" s="1" customFormat="1" ht="15.95" customHeight="1" x14ac:dyDescent="0.2">
      <c r="B42" s="216" t="s">
        <v>49</v>
      </c>
      <c r="C42" s="196" t="s">
        <v>42</v>
      </c>
      <c r="D42" s="200">
        <v>91.407407407407405</v>
      </c>
      <c r="E42" s="201">
        <v>4.0472175378856399</v>
      </c>
      <c r="F42" s="201">
        <v>77.95597484276729</v>
      </c>
      <c r="G42" s="201">
        <v>-3.4281262174323026</v>
      </c>
      <c r="H42" s="201">
        <v>117.25516561332537</v>
      </c>
      <c r="I42" s="201">
        <v>7.7407048890751353</v>
      </c>
      <c r="J42" s="210">
        <v>212.25522113850528</v>
      </c>
      <c r="K42" s="201">
        <v>12.565033866468879</v>
      </c>
      <c r="L42" s="211">
        <v>182.50176207551362</v>
      </c>
      <c r="M42" s="201">
        <v>13.43322120922055</v>
      </c>
      <c r="N42" s="201">
        <v>116.30310783010216</v>
      </c>
      <c r="O42" s="202">
        <v>-0.76537308340936505</v>
      </c>
      <c r="P42" s="210">
        <v>194.01699472956705</v>
      </c>
      <c r="Q42" s="201">
        <v>17.120785658702346</v>
      </c>
      <c r="R42" s="211">
        <v>142.27102773119444</v>
      </c>
      <c r="S42" s="201">
        <v>9.5445872137293506</v>
      </c>
      <c r="T42" s="201">
        <v>136.37140169967239</v>
      </c>
      <c r="U42" s="202">
        <v>6.9160865339402324</v>
      </c>
      <c r="W42" s="181"/>
      <c r="X42" s="181"/>
      <c r="Y42" s="181"/>
      <c r="Z42" s="181"/>
      <c r="AA42" s="181"/>
      <c r="AB42" s="181"/>
      <c r="AC42" s="181"/>
      <c r="AD42" s="181"/>
      <c r="AE42" s="181"/>
      <c r="AF42" s="181"/>
      <c r="AG42" s="181"/>
      <c r="AH42" s="181"/>
      <c r="AI42" s="181"/>
      <c r="AJ42" s="181"/>
      <c r="AK42" s="181"/>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row>
    <row r="43" spans="1:139" s="1" customFormat="1" ht="15.95" customHeight="1" x14ac:dyDescent="0.2">
      <c r="B43" s="217"/>
      <c r="C43" s="197" t="s">
        <v>58</v>
      </c>
      <c r="D43" s="203">
        <v>81.823361823361822</v>
      </c>
      <c r="E43" s="91">
        <v>25.305410122250976</v>
      </c>
      <c r="F43" s="91">
        <v>67.525399129172712</v>
      </c>
      <c r="G43" s="91">
        <v>2.6853043958038669</v>
      </c>
      <c r="H43" s="91">
        <v>121.17419945464485</v>
      </c>
      <c r="I43" s="91">
        <v>22.028571526722356</v>
      </c>
      <c r="J43" s="212">
        <v>202.0897195476708</v>
      </c>
      <c r="K43" s="91">
        <v>18.478667374076636</v>
      </c>
      <c r="L43" s="92">
        <v>160.12216908932896</v>
      </c>
      <c r="M43" s="91">
        <v>13.234063854201111</v>
      </c>
      <c r="N43" s="91">
        <v>126.20970643669305</v>
      </c>
      <c r="O43" s="204">
        <v>4.6316482350040182</v>
      </c>
      <c r="P43" s="212">
        <v>165.35660243330784</v>
      </c>
      <c r="Q43" s="91">
        <v>48.460180060398208</v>
      </c>
      <c r="R43" s="92">
        <v>108.12313377185819</v>
      </c>
      <c r="S43" s="91">
        <v>16.274743148427039</v>
      </c>
      <c r="T43" s="91">
        <v>152.93360140869518</v>
      </c>
      <c r="U43" s="204">
        <v>27.680505706049011</v>
      </c>
      <c r="W43" s="181"/>
      <c r="X43" s="181"/>
      <c r="Y43" s="181"/>
      <c r="Z43" s="181"/>
      <c r="AA43" s="181"/>
      <c r="AB43" s="181"/>
      <c r="AC43" s="181"/>
      <c r="AD43" s="181"/>
      <c r="AE43" s="181"/>
      <c r="AF43" s="181"/>
      <c r="AG43" s="181"/>
      <c r="AH43" s="181"/>
      <c r="AI43" s="181"/>
      <c r="AJ43" s="181"/>
      <c r="AK43" s="181"/>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row>
    <row r="44" spans="1:139" s="1" customFormat="1" ht="15.95" customHeight="1" x14ac:dyDescent="0.2">
      <c r="B44" s="217"/>
      <c r="C44" s="198" t="s">
        <v>44</v>
      </c>
      <c r="D44" s="205">
        <v>81.823361823361822</v>
      </c>
      <c r="E44" s="107">
        <v>25.305410122250976</v>
      </c>
      <c r="F44" s="107">
        <v>67.525399129172712</v>
      </c>
      <c r="G44" s="107">
        <v>2.6853043958038669</v>
      </c>
      <c r="H44" s="107">
        <v>121.17419945464485</v>
      </c>
      <c r="I44" s="107">
        <v>22.028571526722356</v>
      </c>
      <c r="J44" s="213">
        <v>202.0897195476708</v>
      </c>
      <c r="K44" s="107">
        <v>18.478667374076636</v>
      </c>
      <c r="L44" s="108">
        <v>160.12216908932896</v>
      </c>
      <c r="M44" s="107">
        <v>13.234063854201111</v>
      </c>
      <c r="N44" s="107">
        <v>126.20970643669305</v>
      </c>
      <c r="O44" s="206">
        <v>4.6316482350040182</v>
      </c>
      <c r="P44" s="213">
        <v>165.35660243330784</v>
      </c>
      <c r="Q44" s="107">
        <v>48.460180060398208</v>
      </c>
      <c r="R44" s="108">
        <v>108.12313377185819</v>
      </c>
      <c r="S44" s="107">
        <v>16.274743148427039</v>
      </c>
      <c r="T44" s="107">
        <v>152.93360140869518</v>
      </c>
      <c r="U44" s="206">
        <v>27.680505706049011</v>
      </c>
      <c r="W44" s="181"/>
      <c r="X44" s="181"/>
      <c r="Y44" s="181"/>
      <c r="Z44" s="181"/>
      <c r="AA44" s="181"/>
      <c r="AB44" s="181"/>
      <c r="AC44" s="181"/>
      <c r="AD44" s="181"/>
      <c r="AE44" s="181"/>
      <c r="AF44" s="181"/>
      <c r="AG44" s="181"/>
      <c r="AH44" s="181"/>
      <c r="AI44" s="181"/>
      <c r="AJ44" s="181"/>
      <c r="AK44" s="181"/>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row>
    <row r="45" spans="1:139" s="1" customFormat="1" ht="15.95" customHeight="1" x14ac:dyDescent="0.2">
      <c r="B45" s="218"/>
      <c r="C45" s="199" t="s">
        <v>45</v>
      </c>
      <c r="D45" s="207">
        <v>79.273504273504273</v>
      </c>
      <c r="E45" s="208">
        <v>50.349748332057452</v>
      </c>
      <c r="F45" s="208">
        <v>70.540033865505563</v>
      </c>
      <c r="G45" s="208">
        <v>-2.1013067549034039</v>
      </c>
      <c r="H45" s="208">
        <v>112.38087073314502</v>
      </c>
      <c r="I45" s="208">
        <v>53.576869464202787</v>
      </c>
      <c r="J45" s="214">
        <v>193.27107331198744</v>
      </c>
      <c r="K45" s="208">
        <v>18.376137532370056</v>
      </c>
      <c r="L45" s="215">
        <v>153.91523148862115</v>
      </c>
      <c r="M45" s="208">
        <v>17.840029605274164</v>
      </c>
      <c r="N45" s="208">
        <v>125.56981621815798</v>
      </c>
      <c r="O45" s="209">
        <v>0.45494551292772578</v>
      </c>
      <c r="P45" s="214">
        <v>153.21275256142596</v>
      </c>
      <c r="Q45" s="208">
        <v>77.978224865119714</v>
      </c>
      <c r="R45" s="215">
        <v>108.57185641624463</v>
      </c>
      <c r="S45" s="208">
        <v>15.363849103293207</v>
      </c>
      <c r="T45" s="208">
        <v>141.11645284400339</v>
      </c>
      <c r="U45" s="209">
        <v>54.275560540566282</v>
      </c>
      <c r="W45" s="181"/>
      <c r="X45" s="181"/>
      <c r="Y45" s="181"/>
      <c r="Z45" s="181"/>
      <c r="AA45" s="181"/>
      <c r="AB45" s="181"/>
      <c r="AC45" s="181"/>
      <c r="AD45" s="181"/>
      <c r="AE45" s="181"/>
      <c r="AF45" s="181"/>
      <c r="AG45" s="181"/>
      <c r="AH45" s="181"/>
      <c r="AI45" s="181"/>
      <c r="AJ45" s="181"/>
      <c r="AK45" s="181"/>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row>
    <row r="46" spans="1:139" s="1" customFormat="1" ht="5.0999999999999996" customHeight="1" x14ac:dyDescent="0.2">
      <c r="A46"/>
      <c r="B46"/>
      <c r="C46" s="23"/>
      <c r="D46" s="107"/>
      <c r="E46" s="107"/>
      <c r="F46" s="107"/>
      <c r="G46" s="107"/>
      <c r="H46" s="107"/>
      <c r="I46" s="107"/>
      <c r="J46" s="108"/>
      <c r="K46" s="107"/>
      <c r="L46" s="108"/>
      <c r="M46" s="107"/>
      <c r="N46" s="107"/>
      <c r="O46" s="107"/>
      <c r="P46" s="108"/>
      <c r="Q46" s="107"/>
      <c r="R46" s="108"/>
      <c r="S46" s="107"/>
      <c r="T46" s="107"/>
      <c r="U46" s="107"/>
      <c r="W46" s="181"/>
      <c r="X46" s="181"/>
      <c r="Y46" s="181"/>
      <c r="Z46" s="181"/>
      <c r="AA46" s="181"/>
      <c r="AB46" s="181"/>
      <c r="AC46" s="181"/>
      <c r="AD46" s="181"/>
      <c r="AE46" s="181"/>
      <c r="AF46" s="181"/>
      <c r="AG46" s="181"/>
      <c r="AH46" s="181"/>
      <c r="AI46" s="181"/>
      <c r="AJ46" s="181"/>
      <c r="AK46" s="181"/>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row>
    <row r="47" spans="1:139" s="1" customFormat="1" ht="5.0999999999999996" customHeight="1" x14ac:dyDescent="0.2">
      <c r="A47"/>
      <c r="B47"/>
      <c r="C47" s="23"/>
      <c r="D47" s="107"/>
      <c r="E47" s="107"/>
      <c r="F47" s="107"/>
      <c r="G47" s="107"/>
      <c r="H47" s="107"/>
      <c r="I47" s="107"/>
      <c r="J47" s="108"/>
      <c r="K47" s="107"/>
      <c r="L47" s="108"/>
      <c r="M47" s="107"/>
      <c r="N47" s="107"/>
      <c r="O47" s="107"/>
      <c r="P47" s="108"/>
      <c r="Q47" s="107"/>
      <c r="R47" s="108"/>
      <c r="S47" s="107"/>
      <c r="T47" s="107"/>
      <c r="U47" s="107"/>
      <c r="W47" s="181"/>
      <c r="X47" s="181"/>
      <c r="Y47" s="181"/>
      <c r="Z47" s="181"/>
      <c r="AA47" s="181"/>
      <c r="AB47" s="181"/>
      <c r="AC47" s="181"/>
      <c r="AD47" s="181"/>
      <c r="AE47" s="181"/>
      <c r="AF47" s="181"/>
      <c r="AG47" s="181"/>
      <c r="AH47" s="181"/>
      <c r="AI47" s="181"/>
      <c r="AJ47" s="181"/>
      <c r="AK47" s="181"/>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row>
    <row r="48" spans="1:139" s="1" customFormat="1" ht="15.95" customHeight="1" x14ac:dyDescent="0.2">
      <c r="B48" s="216" t="s">
        <v>50</v>
      </c>
      <c r="C48" s="196" t="s">
        <v>42</v>
      </c>
      <c r="D48" s="200">
        <v>85.18518518518519</v>
      </c>
      <c r="E48" s="201">
        <v>-6.6937119675494241</v>
      </c>
      <c r="F48" s="201">
        <v>84.433962264150949</v>
      </c>
      <c r="G48" s="201">
        <v>-6.1598951506795148</v>
      </c>
      <c r="H48" s="201">
        <v>100.88971653211601</v>
      </c>
      <c r="I48" s="201">
        <v>-0.56885786491634449</v>
      </c>
      <c r="J48" s="210">
        <v>228.87856892007957</v>
      </c>
      <c r="K48" s="201">
        <v>6.267797536893255</v>
      </c>
      <c r="L48" s="211">
        <v>197.34107026147632</v>
      </c>
      <c r="M48" s="201">
        <v>4.3948432083833007</v>
      </c>
      <c r="N48" s="201">
        <v>115.98121395449446</v>
      </c>
      <c r="O48" s="202">
        <v>1.7941061751436429</v>
      </c>
      <c r="P48" s="210">
        <v>194.97063278377149</v>
      </c>
      <c r="Q48" s="201">
        <v>-0.84546274449074355</v>
      </c>
      <c r="R48" s="211">
        <v>166.62288479624652</v>
      </c>
      <c r="S48" s="201">
        <v>-2.0357696760421389</v>
      </c>
      <c r="T48" s="201">
        <v>117.01311798931114</v>
      </c>
      <c r="U48" s="202">
        <v>1.215042396227072</v>
      </c>
      <c r="W48" s="181"/>
      <c r="X48" s="181"/>
      <c r="Y48" s="181"/>
      <c r="Z48" s="181"/>
      <c r="AA48" s="181"/>
      <c r="AB48" s="181"/>
      <c r="AC48" s="181"/>
      <c r="AD48" s="181"/>
      <c r="AE48" s="181"/>
      <c r="AF48" s="181"/>
      <c r="AG48" s="181"/>
      <c r="AH48" s="181"/>
      <c r="AI48" s="181"/>
      <c r="AJ48" s="181"/>
      <c r="AK48" s="181"/>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row>
    <row r="49" spans="2:139" s="1" customFormat="1" ht="15.95" customHeight="1" x14ac:dyDescent="0.2">
      <c r="B49" s="217"/>
      <c r="C49" s="197" t="s">
        <v>58</v>
      </c>
      <c r="D49" s="203">
        <v>72.535612535612529</v>
      </c>
      <c r="E49" s="91">
        <v>10.025929127095992</v>
      </c>
      <c r="F49" s="91">
        <v>69.581519109821002</v>
      </c>
      <c r="G49" s="91">
        <v>-5.4404996712979976</v>
      </c>
      <c r="H49" s="91">
        <v>104.24551441763001</v>
      </c>
      <c r="I49" s="91">
        <v>16.356292857597868</v>
      </c>
      <c r="J49" s="212">
        <v>203.61613682273199</v>
      </c>
      <c r="K49" s="91">
        <v>7.3111043494605861</v>
      </c>
      <c r="L49" s="92">
        <v>171.7874054376035</v>
      </c>
      <c r="M49" s="91">
        <v>5.7998344287364763</v>
      </c>
      <c r="N49" s="91">
        <v>118.52797724260027</v>
      </c>
      <c r="O49" s="204">
        <v>1.4284237105958291</v>
      </c>
      <c r="P49" s="212">
        <v>147.69421206571957</v>
      </c>
      <c r="Q49" s="91">
        <v>18.07003961704963</v>
      </c>
      <c r="R49" s="92">
        <v>119.53228634283174</v>
      </c>
      <c r="S49" s="91">
        <v>4.3794784395369123E-2</v>
      </c>
      <c r="T49" s="91">
        <v>123.5600996053531</v>
      </c>
      <c r="U49" s="204">
        <v>18.018353733466832</v>
      </c>
      <c r="W49" s="181"/>
      <c r="X49" s="181"/>
      <c r="Y49" s="181"/>
      <c r="Z49" s="181"/>
      <c r="AA49" s="181"/>
      <c r="AB49" s="181"/>
      <c r="AC49" s="181"/>
      <c r="AD49" s="181"/>
      <c r="AE49" s="181"/>
      <c r="AF49" s="181"/>
      <c r="AG49" s="181"/>
      <c r="AH49" s="181"/>
      <c r="AI49" s="181"/>
      <c r="AJ49" s="181"/>
      <c r="AK49" s="181"/>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row>
    <row r="50" spans="2:139" s="1" customFormat="1" ht="15.95" customHeight="1" x14ac:dyDescent="0.2">
      <c r="B50" s="217"/>
      <c r="C50" s="198" t="s">
        <v>44</v>
      </c>
      <c r="D50" s="205">
        <v>72.535612535612529</v>
      </c>
      <c r="E50" s="107">
        <v>10.025929127095992</v>
      </c>
      <c r="F50" s="107">
        <v>69.581519109821002</v>
      </c>
      <c r="G50" s="107">
        <v>-5.4404996712979976</v>
      </c>
      <c r="H50" s="107">
        <v>104.24551441763001</v>
      </c>
      <c r="I50" s="107">
        <v>16.356292857597868</v>
      </c>
      <c r="J50" s="213">
        <v>203.61613682273199</v>
      </c>
      <c r="K50" s="107">
        <v>7.3111043494605861</v>
      </c>
      <c r="L50" s="108">
        <v>171.7874054376035</v>
      </c>
      <c r="M50" s="107">
        <v>5.7998344287364763</v>
      </c>
      <c r="N50" s="107">
        <v>118.52797724260027</v>
      </c>
      <c r="O50" s="206">
        <v>1.4284237105958291</v>
      </c>
      <c r="P50" s="213">
        <v>147.69421206571957</v>
      </c>
      <c r="Q50" s="107">
        <v>18.07003961704963</v>
      </c>
      <c r="R50" s="108">
        <v>119.53228634283174</v>
      </c>
      <c r="S50" s="107">
        <v>4.3794784395369123E-2</v>
      </c>
      <c r="T50" s="107">
        <v>123.5600996053531</v>
      </c>
      <c r="U50" s="206">
        <v>18.018353733466832</v>
      </c>
      <c r="W50" s="181"/>
      <c r="X50" s="181"/>
      <c r="Y50" s="181"/>
      <c r="Z50" s="181"/>
      <c r="AA50" s="181"/>
      <c r="AB50" s="181"/>
      <c r="AC50" s="181"/>
      <c r="AD50" s="181"/>
      <c r="AE50" s="181"/>
      <c r="AF50" s="181"/>
      <c r="AG50" s="181"/>
      <c r="AH50" s="181"/>
      <c r="AI50" s="181"/>
      <c r="AJ50" s="181"/>
      <c r="AK50" s="181"/>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row>
    <row r="51" spans="2:139" s="1" customFormat="1" ht="15.95" customHeight="1" x14ac:dyDescent="0.2">
      <c r="B51" s="218"/>
      <c r="C51" s="199" t="s">
        <v>45</v>
      </c>
      <c r="D51" s="207">
        <v>79.119496855345915</v>
      </c>
      <c r="E51" s="208">
        <v>51.74253302106623</v>
      </c>
      <c r="F51" s="208">
        <v>73.804438115580865</v>
      </c>
      <c r="G51" s="208">
        <v>-9.4334021981063074</v>
      </c>
      <c r="H51" s="208">
        <v>107.20154353241051</v>
      </c>
      <c r="I51" s="208">
        <v>67.548010749825195</v>
      </c>
      <c r="J51" s="214">
        <v>206.08327708595036</v>
      </c>
      <c r="K51" s="208">
        <v>15.816430956612075</v>
      </c>
      <c r="L51" s="215">
        <v>172.99121455649967</v>
      </c>
      <c r="M51" s="208">
        <v>13.371749723623758</v>
      </c>
      <c r="N51" s="208">
        <v>119.12933128672975</v>
      </c>
      <c r="O51" s="209">
        <v>2.1563407453348309</v>
      </c>
      <c r="P51" s="214">
        <v>163.05205193341229</v>
      </c>
      <c r="Q51" s="208">
        <v>75.74278598807166</v>
      </c>
      <c r="R51" s="215">
        <v>127.67519389274354</v>
      </c>
      <c r="S51" s="208">
        <v>2.6769365931516398</v>
      </c>
      <c r="T51" s="208">
        <v>127.70848193929001</v>
      </c>
      <c r="U51" s="209">
        <v>71.160916773668916</v>
      </c>
      <c r="W51" s="181"/>
      <c r="X51" s="181"/>
      <c r="Y51" s="181"/>
      <c r="Z51" s="181"/>
      <c r="AA51" s="181"/>
      <c r="AB51" s="181"/>
      <c r="AC51" s="181"/>
      <c r="AD51" s="181"/>
      <c r="AE51" s="181"/>
      <c r="AF51" s="181"/>
      <c r="AG51" s="181"/>
      <c r="AH51" s="181"/>
      <c r="AI51" s="181"/>
      <c r="AJ51" s="181"/>
      <c r="AK51" s="18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row>
    <row r="52" spans="2:139" s="1" customFormat="1" ht="5.0999999999999996" customHeight="1" x14ac:dyDescent="0.2">
      <c r="B52"/>
      <c r="C52" s="23"/>
      <c r="D52" s="107"/>
      <c r="E52" s="107"/>
      <c r="F52" s="107"/>
      <c r="G52" s="107"/>
      <c r="H52" s="107"/>
      <c r="I52" s="107"/>
      <c r="J52" s="108"/>
      <c r="K52" s="107"/>
      <c r="L52" s="108"/>
      <c r="M52" s="107"/>
      <c r="N52" s="107"/>
      <c r="O52" s="107"/>
      <c r="P52" s="108"/>
      <c r="Q52" s="107"/>
      <c r="R52" s="108"/>
      <c r="S52" s="107"/>
      <c r="T52" s="107"/>
      <c r="U52" s="107"/>
      <c r="W52" s="181"/>
      <c r="X52" s="181"/>
      <c r="Y52" s="181"/>
      <c r="Z52" s="181"/>
      <c r="AA52" s="181"/>
      <c r="AB52" s="181"/>
      <c r="AC52" s="181"/>
      <c r="AD52" s="181"/>
      <c r="AE52" s="181"/>
      <c r="AF52" s="181"/>
      <c r="AG52" s="181"/>
      <c r="AH52" s="181"/>
      <c r="AI52" s="181"/>
      <c r="AJ52" s="181"/>
      <c r="AK52" s="181"/>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row>
    <row r="53" spans="2:139" s="1" customFormat="1" ht="5.0999999999999996" customHeight="1" x14ac:dyDescent="0.2">
      <c r="B53"/>
      <c r="C53" s="23"/>
      <c r="D53" s="107"/>
      <c r="E53" s="107"/>
      <c r="F53" s="107"/>
      <c r="G53" s="107"/>
      <c r="H53" s="107"/>
      <c r="I53" s="107"/>
      <c r="J53" s="108"/>
      <c r="K53" s="107"/>
      <c r="L53" s="108"/>
      <c r="M53" s="107"/>
      <c r="N53" s="107"/>
      <c r="O53" s="107"/>
      <c r="P53" s="108"/>
      <c r="Q53" s="107"/>
      <c r="R53" s="108"/>
      <c r="S53" s="107"/>
      <c r="T53" s="107"/>
      <c r="U53" s="107"/>
      <c r="W53" s="181"/>
      <c r="X53" s="181"/>
      <c r="Y53" s="181"/>
      <c r="Z53" s="181"/>
      <c r="AA53" s="181"/>
      <c r="AB53" s="181"/>
      <c r="AC53" s="181"/>
      <c r="AD53" s="181"/>
      <c r="AE53" s="181"/>
      <c r="AF53" s="181"/>
      <c r="AG53" s="181"/>
      <c r="AH53" s="181"/>
      <c r="AI53" s="181"/>
      <c r="AJ53" s="181"/>
      <c r="AK53" s="181"/>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row>
    <row r="54" spans="2:139" s="1" customFormat="1" ht="15.95" customHeight="1" x14ac:dyDescent="0.2">
      <c r="B54" s="216" t="s">
        <v>51</v>
      </c>
      <c r="C54" s="196" t="s">
        <v>42</v>
      </c>
      <c r="D54" s="200">
        <v>94.444444444444443</v>
      </c>
      <c r="E54" s="201">
        <v>0.39370078737390724</v>
      </c>
      <c r="F54" s="201">
        <v>79.363207547169807</v>
      </c>
      <c r="G54" s="201">
        <v>-14.593908629453763</v>
      </c>
      <c r="H54" s="201">
        <v>119.00280666992336</v>
      </c>
      <c r="I54" s="201">
        <v>17.548642229471664</v>
      </c>
      <c r="J54" s="210">
        <v>227.76754187820771</v>
      </c>
      <c r="K54" s="201">
        <v>1.6432250252043288</v>
      </c>
      <c r="L54" s="211">
        <v>199.60697565673678</v>
      </c>
      <c r="M54" s="201">
        <v>3.9378984247418538</v>
      </c>
      <c r="N54" s="201">
        <v>114.10800706180756</v>
      </c>
      <c r="O54" s="202">
        <v>-2.2077350362736508</v>
      </c>
      <c r="P54" s="210">
        <v>215.11378955164062</v>
      </c>
      <c r="Q54" s="201">
        <v>2.0433952024685542</v>
      </c>
      <c r="R54" s="211">
        <v>158.41449836908473</v>
      </c>
      <c r="S54" s="201">
        <v>-11.230703502734091</v>
      </c>
      <c r="T54" s="201">
        <v>135.79173103867888</v>
      </c>
      <c r="U54" s="202">
        <v>14.953479670278782</v>
      </c>
      <c r="W54" s="181"/>
      <c r="X54" s="181"/>
      <c r="Y54" s="181"/>
      <c r="Z54" s="181"/>
      <c r="AA54" s="181"/>
      <c r="AB54" s="181"/>
      <c r="AC54" s="181"/>
      <c r="AD54" s="181"/>
      <c r="AE54" s="181"/>
      <c r="AF54" s="181"/>
      <c r="AG54" s="181"/>
      <c r="AH54" s="181"/>
      <c r="AI54" s="181"/>
      <c r="AJ54" s="181"/>
      <c r="AK54" s="181"/>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row>
    <row r="55" spans="2:139" s="1" customFormat="1" ht="15.95" customHeight="1" x14ac:dyDescent="0.2">
      <c r="B55" s="217"/>
      <c r="C55" s="197" t="s">
        <v>58</v>
      </c>
      <c r="D55" s="203">
        <v>75.925925925925924</v>
      </c>
      <c r="E55" s="91">
        <v>14.181662382222017</v>
      </c>
      <c r="F55" s="91">
        <v>66.719077568134168</v>
      </c>
      <c r="G55" s="91">
        <v>-9.7458551483255214</v>
      </c>
      <c r="H55" s="91">
        <v>113.79942393302503</v>
      </c>
      <c r="I55" s="91">
        <v>26.511267233109312</v>
      </c>
      <c r="J55" s="212">
        <v>203.7552117160036</v>
      </c>
      <c r="K55" s="91">
        <v>7.7987466529081413</v>
      </c>
      <c r="L55" s="92">
        <v>168.42184874352307</v>
      </c>
      <c r="M55" s="91">
        <v>3.9428330097682114</v>
      </c>
      <c r="N55" s="91">
        <v>120.97908509858181</v>
      </c>
      <c r="O55" s="204">
        <v>3.7096484014958602</v>
      </c>
      <c r="P55" s="212">
        <v>154.70303111770644</v>
      </c>
      <c r="Q55" s="91">
        <v>23.086400955463986</v>
      </c>
      <c r="R55" s="92">
        <v>112.36950390487677</v>
      </c>
      <c r="S55" s="91">
        <v>-6.1872849324909023</v>
      </c>
      <c r="T55" s="91">
        <v>137.67350192151238</v>
      </c>
      <c r="U55" s="204">
        <v>31.204390435602548</v>
      </c>
      <c r="W55" s="181"/>
      <c r="X55" s="181"/>
      <c r="Y55" s="181"/>
      <c r="Z55" s="181"/>
      <c r="AA55" s="181"/>
      <c r="AB55" s="181"/>
      <c r="AC55" s="181"/>
      <c r="AD55" s="181"/>
      <c r="AE55" s="181"/>
      <c r="AF55" s="181"/>
      <c r="AG55" s="181"/>
      <c r="AH55" s="181"/>
      <c r="AI55" s="181"/>
      <c r="AJ55" s="181"/>
      <c r="AK55" s="181"/>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row>
    <row r="56" spans="2:139" s="1" customFormat="1" ht="15.95" customHeight="1" x14ac:dyDescent="0.2">
      <c r="B56" s="217"/>
      <c r="C56" s="198" t="s">
        <v>44</v>
      </c>
      <c r="D56" s="205">
        <v>75.925925925925924</v>
      </c>
      <c r="E56" s="107">
        <v>14.181662382222017</v>
      </c>
      <c r="F56" s="107">
        <v>66.719077568134168</v>
      </c>
      <c r="G56" s="107">
        <v>-9.7458551483255214</v>
      </c>
      <c r="H56" s="107">
        <v>113.79942393302503</v>
      </c>
      <c r="I56" s="107">
        <v>26.511267233109312</v>
      </c>
      <c r="J56" s="213">
        <v>203.7552117160036</v>
      </c>
      <c r="K56" s="107">
        <v>7.7987466529081413</v>
      </c>
      <c r="L56" s="108">
        <v>168.42184874352307</v>
      </c>
      <c r="M56" s="107">
        <v>3.9428330097682114</v>
      </c>
      <c r="N56" s="107">
        <v>120.97908509858181</v>
      </c>
      <c r="O56" s="206">
        <v>3.7096484014958602</v>
      </c>
      <c r="P56" s="213">
        <v>154.70303111770644</v>
      </c>
      <c r="Q56" s="107">
        <v>23.086400955463986</v>
      </c>
      <c r="R56" s="108">
        <v>112.36950390487677</v>
      </c>
      <c r="S56" s="107">
        <v>-6.1872849324909023</v>
      </c>
      <c r="T56" s="107">
        <v>137.67350192151238</v>
      </c>
      <c r="U56" s="206">
        <v>31.204390435602548</v>
      </c>
      <c r="W56" s="181"/>
      <c r="X56" s="181"/>
      <c r="Y56" s="181"/>
      <c r="Z56" s="181"/>
      <c r="AA56" s="181"/>
      <c r="AB56" s="181"/>
      <c r="AC56" s="181"/>
      <c r="AD56" s="181"/>
      <c r="AE56" s="181"/>
      <c r="AF56" s="181"/>
      <c r="AG56" s="181"/>
      <c r="AH56" s="181"/>
      <c r="AI56" s="181"/>
      <c r="AJ56" s="181"/>
      <c r="AK56" s="181"/>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row>
    <row r="57" spans="2:139" s="1" customFormat="1" ht="15.95" customHeight="1" x14ac:dyDescent="0.2">
      <c r="B57" s="218"/>
      <c r="C57" s="199" t="s">
        <v>45</v>
      </c>
      <c r="D57" s="207">
        <v>82.364672364672359</v>
      </c>
      <c r="E57" s="208">
        <v>52.568474341530774</v>
      </c>
      <c r="F57" s="208">
        <v>75.89199322689889</v>
      </c>
      <c r="G57" s="208">
        <v>-10.270985270945083</v>
      </c>
      <c r="H57" s="208">
        <v>108.52880371506453</v>
      </c>
      <c r="I57" s="208">
        <v>70.032485926921709</v>
      </c>
      <c r="J57" s="214">
        <v>206.90428196360932</v>
      </c>
      <c r="K57" s="208">
        <v>16.379995449992943</v>
      </c>
      <c r="L57" s="215">
        <v>176.13463741843421</v>
      </c>
      <c r="M57" s="208">
        <v>13.347877138704794</v>
      </c>
      <c r="N57" s="208">
        <v>117.46938875635085</v>
      </c>
      <c r="O57" s="209">
        <v>2.6750552262842371</v>
      </c>
      <c r="P57" s="214">
        <v>170.41603394780472</v>
      </c>
      <c r="Q57" s="208">
        <v>77.559183496785266</v>
      </c>
      <c r="R57" s="215">
        <v>133.672087099821</v>
      </c>
      <c r="S57" s="208">
        <v>1.7059333728788879</v>
      </c>
      <c r="T57" s="208">
        <v>127.48812234866324</v>
      </c>
      <c r="U57" s="209">
        <v>74.580948828187672</v>
      </c>
      <c r="W57" s="181"/>
      <c r="X57" s="181"/>
      <c r="Y57" s="181"/>
      <c r="Z57" s="181"/>
      <c r="AA57" s="181"/>
      <c r="AB57" s="181"/>
      <c r="AC57" s="181"/>
      <c r="AD57" s="181"/>
      <c r="AE57" s="181"/>
      <c r="AF57" s="181"/>
      <c r="AG57" s="181"/>
      <c r="AH57" s="181"/>
      <c r="AI57" s="181"/>
      <c r="AJ57" s="181"/>
      <c r="AK57" s="181"/>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row>
    <row r="58" spans="2:139" s="1" customFormat="1" ht="5.0999999999999996" customHeight="1" x14ac:dyDescent="0.2">
      <c r="B58"/>
      <c r="C58" s="23"/>
      <c r="D58" s="107"/>
      <c r="E58" s="107"/>
      <c r="F58" s="107"/>
      <c r="G58" s="107"/>
      <c r="H58" s="107"/>
      <c r="I58" s="107"/>
      <c r="J58" s="108"/>
      <c r="K58" s="107"/>
      <c r="L58" s="108"/>
      <c r="M58" s="107"/>
      <c r="N58" s="107"/>
      <c r="O58" s="107"/>
      <c r="P58" s="108"/>
      <c r="Q58" s="107"/>
      <c r="R58" s="108"/>
      <c r="S58" s="107"/>
      <c r="T58" s="107"/>
      <c r="U58" s="107"/>
      <c r="W58" s="181"/>
      <c r="X58" s="181"/>
      <c r="Y58" s="181"/>
      <c r="Z58" s="181"/>
      <c r="AA58" s="181"/>
      <c r="AB58" s="181"/>
      <c r="AC58" s="181"/>
      <c r="AD58" s="181"/>
      <c r="AE58" s="181"/>
      <c r="AF58" s="181"/>
      <c r="AG58" s="181"/>
      <c r="AH58" s="181"/>
      <c r="AI58" s="181"/>
      <c r="AJ58" s="181"/>
      <c r="AK58" s="181"/>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row>
    <row r="59" spans="2:139" s="1" customFormat="1" ht="15.95" customHeight="1" x14ac:dyDescent="0.2">
      <c r="B59" s="528" t="s">
        <v>57</v>
      </c>
      <c r="C59" s="529"/>
      <c r="D59" s="305"/>
      <c r="E59" s="306"/>
      <c r="F59" s="306"/>
      <c r="G59" s="306"/>
      <c r="H59" s="306"/>
      <c r="I59" s="306"/>
      <c r="J59" s="306"/>
      <c r="K59" s="306"/>
      <c r="L59" s="306"/>
      <c r="M59" s="306"/>
      <c r="N59" s="306"/>
      <c r="O59" s="306"/>
      <c r="P59" s="306"/>
      <c r="Q59" s="306"/>
      <c r="R59" s="306"/>
      <c r="S59" s="306"/>
      <c r="T59" s="306"/>
      <c r="U59" s="307"/>
      <c r="W59" s="181"/>
      <c r="X59" s="181"/>
      <c r="Y59" s="181"/>
      <c r="Z59" s="181"/>
      <c r="AA59" s="181"/>
      <c r="AB59" s="181"/>
      <c r="AC59" s="181"/>
      <c r="AD59" s="181"/>
      <c r="AE59" s="181"/>
      <c r="AF59" s="181"/>
      <c r="AG59" s="181"/>
      <c r="AH59" s="181"/>
      <c r="AI59" s="181"/>
      <c r="AJ59" s="181"/>
      <c r="AK59" s="181"/>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row>
    <row r="60" spans="2:139" ht="15.95" customHeight="1" x14ac:dyDescent="0.2">
      <c r="B60" s="233" t="s">
        <v>40</v>
      </c>
      <c r="C60" s="237" t="s">
        <v>42</v>
      </c>
      <c r="D60" s="152">
        <v>85.925925925925924</v>
      </c>
      <c r="E60" s="160">
        <v>2.5365103766231134</v>
      </c>
      <c r="F60" s="160">
        <v>70.433104631217844</v>
      </c>
      <c r="G60" s="160">
        <v>-7.4224589320286585</v>
      </c>
      <c r="H60" s="160">
        <v>121.99650487629225</v>
      </c>
      <c r="I60" s="153">
        <v>10.757435544125139</v>
      </c>
      <c r="J60" s="219">
        <v>227.49779643929008</v>
      </c>
      <c r="K60" s="160">
        <v>15.899000697232069</v>
      </c>
      <c r="L60" s="220">
        <v>170.97959639746165</v>
      </c>
      <c r="M60" s="160">
        <v>8.8667830299647026</v>
      </c>
      <c r="N60" s="160">
        <v>133.05552313411386</v>
      </c>
      <c r="O60" s="153">
        <v>6.45947043852689</v>
      </c>
      <c r="P60" s="219">
        <v>195.47958805153814</v>
      </c>
      <c r="Q60" s="160">
        <v>18.838790876325099</v>
      </c>
      <c r="R60" s="220">
        <v>120.42623802865813</v>
      </c>
      <c r="S60" s="160">
        <v>0.78619076894222184</v>
      </c>
      <c r="T60" s="160">
        <v>162.32308776842422</v>
      </c>
      <c r="U60" s="153">
        <v>17.911779351530541</v>
      </c>
    </row>
    <row r="61" spans="2:139" ht="15.95" customHeight="1" x14ac:dyDescent="0.2">
      <c r="B61" s="234" t="s">
        <v>67</v>
      </c>
      <c r="C61" s="197" t="s">
        <v>58</v>
      </c>
      <c r="D61" s="154">
        <v>80.888888888888886</v>
      </c>
      <c r="E61" s="84">
        <v>33.823529411863106</v>
      </c>
      <c r="F61" s="84">
        <v>63.379293662312527</v>
      </c>
      <c r="G61" s="84">
        <v>6.2403697996875254</v>
      </c>
      <c r="H61" s="84">
        <v>127.62668091551191</v>
      </c>
      <c r="I61" s="155">
        <v>25.962974022132432</v>
      </c>
      <c r="J61" s="221">
        <v>213.44262431867818</v>
      </c>
      <c r="K61" s="84">
        <v>22.835774145305994</v>
      </c>
      <c r="L61" s="93">
        <v>154.29031345045792</v>
      </c>
      <c r="M61" s="84">
        <v>10.976357400543181</v>
      </c>
      <c r="N61" s="84">
        <v>138.33831790558625</v>
      </c>
      <c r="O61" s="155">
        <v>10.686435401643932</v>
      </c>
      <c r="P61" s="221">
        <v>172.65136722666412</v>
      </c>
      <c r="Q61" s="84">
        <v>64.383168341498518</v>
      </c>
      <c r="R61" s="93">
        <v>97.788110854268211</v>
      </c>
      <c r="S61" s="84">
        <v>17.901692492603111</v>
      </c>
      <c r="T61" s="84">
        <v>176.5566035772049</v>
      </c>
      <c r="U61" s="155">
        <v>39.423925870906331</v>
      </c>
    </row>
    <row r="62" spans="2:139" ht="15.95" customHeight="1" x14ac:dyDescent="0.2">
      <c r="B62" s="234"/>
      <c r="C62" s="198" t="s">
        <v>44</v>
      </c>
      <c r="D62" s="156">
        <v>80.888888888888886</v>
      </c>
      <c r="E62" s="105">
        <v>33.823529411863106</v>
      </c>
      <c r="F62" s="105">
        <v>63.379293662312527</v>
      </c>
      <c r="G62" s="105">
        <v>6.2403697996875254</v>
      </c>
      <c r="H62" s="105">
        <v>127.62668091551191</v>
      </c>
      <c r="I62" s="157">
        <v>25.962974022132432</v>
      </c>
      <c r="J62" s="222">
        <v>213.44262431867818</v>
      </c>
      <c r="K62" s="105">
        <v>22.835774145305994</v>
      </c>
      <c r="L62" s="127">
        <v>154.29031345045792</v>
      </c>
      <c r="M62" s="105">
        <v>10.976357400543181</v>
      </c>
      <c r="N62" s="105">
        <v>138.33831790558625</v>
      </c>
      <c r="O62" s="157">
        <v>10.686435401643932</v>
      </c>
      <c r="P62" s="222">
        <v>172.65136722666412</v>
      </c>
      <c r="Q62" s="105">
        <v>64.383168341498518</v>
      </c>
      <c r="R62" s="127">
        <v>97.788110854268211</v>
      </c>
      <c r="S62" s="105">
        <v>17.901692492603111</v>
      </c>
      <c r="T62" s="105">
        <v>176.5566035772049</v>
      </c>
      <c r="U62" s="157">
        <v>39.423925870906331</v>
      </c>
    </row>
    <row r="63" spans="2:139" ht="15.95" customHeight="1" x14ac:dyDescent="0.2">
      <c r="B63" s="235"/>
      <c r="C63" s="238" t="s">
        <v>45</v>
      </c>
      <c r="D63" s="158">
        <v>78.529914529914535</v>
      </c>
      <c r="E63" s="161">
        <v>62.489085133048995</v>
      </c>
      <c r="F63" s="161">
        <v>66.116956942428644</v>
      </c>
      <c r="G63" s="161">
        <v>3.6731472243507453</v>
      </c>
      <c r="H63" s="161">
        <v>118.77424213326771</v>
      </c>
      <c r="I63" s="159">
        <v>56.732084906625666</v>
      </c>
      <c r="J63" s="223">
        <v>203.06334385803387</v>
      </c>
      <c r="K63" s="161">
        <v>22.034681211223049</v>
      </c>
      <c r="L63" s="224">
        <v>149.28487327197337</v>
      </c>
      <c r="M63" s="161">
        <v>16.258291254331201</v>
      </c>
      <c r="N63" s="161">
        <v>136.02405883953725</v>
      </c>
      <c r="O63" s="159">
        <v>4.9685832249039033</v>
      </c>
      <c r="P63" s="223">
        <v>159.46547037330046</v>
      </c>
      <c r="Q63" s="161">
        <v>98.293037044906384</v>
      </c>
      <c r="R63" s="224">
        <v>98.702615382789801</v>
      </c>
      <c r="S63" s="161">
        <v>20.528629452563322</v>
      </c>
      <c r="T63" s="161">
        <v>161.56154500551264</v>
      </c>
      <c r="U63" s="159">
        <v>64.519448985382411</v>
      </c>
    </row>
    <row r="64" spans="2:139" ht="5.0999999999999996" customHeight="1" x14ac:dyDescent="0.2">
      <c r="D64" s="105"/>
      <c r="E64" s="105"/>
      <c r="F64" s="105"/>
      <c r="G64" s="105"/>
      <c r="H64" s="105"/>
      <c r="I64" s="105"/>
      <c r="J64" s="105"/>
      <c r="K64" s="105"/>
      <c r="L64" s="105"/>
      <c r="M64" s="105"/>
      <c r="N64" s="105"/>
      <c r="O64" s="105"/>
      <c r="P64" s="105"/>
      <c r="Q64" s="105"/>
      <c r="R64" s="105"/>
      <c r="S64" s="105"/>
      <c r="T64" s="105"/>
      <c r="U64" s="105"/>
    </row>
    <row r="65" spans="2:21" ht="5.0999999999999996" customHeight="1" x14ac:dyDescent="0.2">
      <c r="D65" s="105"/>
      <c r="E65" s="105"/>
      <c r="F65" s="105"/>
      <c r="G65" s="105"/>
      <c r="H65" s="105"/>
      <c r="I65" s="105"/>
      <c r="J65" s="105"/>
      <c r="K65" s="105"/>
      <c r="L65" s="105"/>
      <c r="M65" s="105"/>
      <c r="N65" s="105"/>
      <c r="O65" s="105"/>
      <c r="P65" s="105"/>
      <c r="Q65" s="105"/>
      <c r="R65" s="105"/>
      <c r="S65" s="105"/>
      <c r="T65" s="105"/>
      <c r="U65" s="105"/>
    </row>
    <row r="66" spans="2:21" ht="15.95" customHeight="1" x14ac:dyDescent="0.2">
      <c r="B66" s="236" t="s">
        <v>52</v>
      </c>
      <c r="C66" s="237" t="s">
        <v>42</v>
      </c>
      <c r="D66" s="152">
        <v>89.300411522633752</v>
      </c>
      <c r="E66" s="160">
        <v>-3.6519036519190524</v>
      </c>
      <c r="F66" s="160">
        <v>82.180293501048212</v>
      </c>
      <c r="G66" s="160">
        <v>-10.136829285752478</v>
      </c>
      <c r="H66" s="160">
        <v>108.66402116408491</v>
      </c>
      <c r="I66" s="153">
        <v>7.2164442700911389</v>
      </c>
      <c r="J66" s="219">
        <v>228.35633501099696</v>
      </c>
      <c r="K66" s="160">
        <v>3.8940049312923675</v>
      </c>
      <c r="L66" s="220">
        <v>198.31361766645736</v>
      </c>
      <c r="M66" s="160">
        <v>4.0671262352595132</v>
      </c>
      <c r="N66" s="160">
        <v>115.14909449890585</v>
      </c>
      <c r="O66" s="153">
        <v>-0.16635541910163112</v>
      </c>
      <c r="P66" s="219">
        <v>203.92314690282444</v>
      </c>
      <c r="Q66" s="160">
        <v>9.989597111633132E-2</v>
      </c>
      <c r="R66" s="220">
        <v>162.97471305084127</v>
      </c>
      <c r="S66" s="160">
        <v>-6.481980693823183</v>
      </c>
      <c r="T66" s="160">
        <v>125.12563641652838</v>
      </c>
      <c r="U66" s="153">
        <v>7.0380839048967001</v>
      </c>
    </row>
    <row r="67" spans="2:21" ht="15.95" customHeight="1" x14ac:dyDescent="0.2">
      <c r="B67" s="234" t="s">
        <v>55</v>
      </c>
      <c r="C67" s="197" t="s">
        <v>58</v>
      </c>
      <c r="D67" s="154">
        <v>74.162962962962965</v>
      </c>
      <c r="E67" s="84">
        <v>11.991051454176283</v>
      </c>
      <c r="F67" s="84">
        <v>68.20754716981132</v>
      </c>
      <c r="G67" s="84">
        <v>-7.5289904501943887</v>
      </c>
      <c r="H67" s="84">
        <v>108.73131499412696</v>
      </c>
      <c r="I67" s="155">
        <v>21.109363896158641</v>
      </c>
      <c r="J67" s="221">
        <v>203.68447965881833</v>
      </c>
      <c r="K67" s="84">
        <v>7.5629995640694672</v>
      </c>
      <c r="L67" s="93">
        <v>170.20719200410809</v>
      </c>
      <c r="M67" s="84">
        <v>4.9401425189850672</v>
      </c>
      <c r="N67" s="84">
        <v>119.66855058269918</v>
      </c>
      <c r="O67" s="155">
        <v>2.4993839174808099</v>
      </c>
      <c r="P67" s="221">
        <v>151.05844521067326</v>
      </c>
      <c r="Q67" s="84">
        <v>20.460934187370611</v>
      </c>
      <c r="R67" s="93">
        <v>116.09415077261335</v>
      </c>
      <c r="S67" s="84">
        <v>-2.9607907897070875</v>
      </c>
      <c r="T67" s="84">
        <v>130.11718868296796</v>
      </c>
      <c r="U67" s="155">
        <v>24.136351859961625</v>
      </c>
    </row>
    <row r="68" spans="2:21" ht="15.95" customHeight="1" x14ac:dyDescent="0.2">
      <c r="B68" s="234"/>
      <c r="C68" s="198" t="s">
        <v>44</v>
      </c>
      <c r="D68" s="231">
        <v>74.162962962962965</v>
      </c>
      <c r="E68" s="41">
        <v>11.991051454176283</v>
      </c>
      <c r="F68" s="41">
        <v>68.20754716981132</v>
      </c>
      <c r="G68" s="41">
        <v>-7.5289904501943887</v>
      </c>
      <c r="H68" s="41">
        <v>108.73131499412696</v>
      </c>
      <c r="I68" s="226">
        <v>21.109363896158641</v>
      </c>
      <c r="J68" s="225">
        <v>203.68447965881833</v>
      </c>
      <c r="K68" s="41">
        <v>7.5629995640694672</v>
      </c>
      <c r="L68" s="109">
        <v>170.20719200410809</v>
      </c>
      <c r="M68" s="41">
        <v>4.9401425189850672</v>
      </c>
      <c r="N68" s="41">
        <v>119.66855058269918</v>
      </c>
      <c r="O68" s="226">
        <v>2.4993839174808099</v>
      </c>
      <c r="P68" s="225">
        <v>151.05844521067326</v>
      </c>
      <c r="Q68" s="41">
        <v>20.460934187370611</v>
      </c>
      <c r="R68" s="109">
        <v>116.09415077261335</v>
      </c>
      <c r="S68" s="41">
        <v>-2.9607907897070875</v>
      </c>
      <c r="T68" s="41">
        <v>130.11718868296796</v>
      </c>
      <c r="U68" s="226">
        <v>24.136351859961625</v>
      </c>
    </row>
    <row r="69" spans="2:21" ht="15.95" customHeight="1" x14ac:dyDescent="0.2">
      <c r="B69" s="235"/>
      <c r="C69" s="238" t="s">
        <v>45</v>
      </c>
      <c r="D69" s="232">
        <v>80.726631393298064</v>
      </c>
      <c r="E69" s="228">
        <v>52.13355985097175</v>
      </c>
      <c r="F69" s="228">
        <v>74.838274932614553</v>
      </c>
      <c r="G69" s="228">
        <v>-9.8719506009443965</v>
      </c>
      <c r="H69" s="228">
        <v>107.86810821869045</v>
      </c>
      <c r="I69" s="230">
        <v>68.797129046256913</v>
      </c>
      <c r="J69" s="227">
        <v>206.49812023919898</v>
      </c>
      <c r="K69" s="228">
        <v>16.1014162186109</v>
      </c>
      <c r="L69" s="229">
        <v>174.56987614906615</v>
      </c>
      <c r="M69" s="228">
        <v>13.345025038238084</v>
      </c>
      <c r="N69" s="228">
        <v>118.28966417025416</v>
      </c>
      <c r="O69" s="230">
        <v>2.4318589892978841</v>
      </c>
      <c r="P69" s="227">
        <v>166.69897635958759</v>
      </c>
      <c r="Q69" s="228">
        <v>76.629217530794691</v>
      </c>
      <c r="R69" s="229">
        <v>130.64508386196286</v>
      </c>
      <c r="S69" s="228">
        <v>2.155660157810888</v>
      </c>
      <c r="T69" s="228">
        <v>127.59682295865889</v>
      </c>
      <c r="U69" s="230">
        <v>72.902037202771027</v>
      </c>
    </row>
    <row r="70" spans="2:21" ht="5.0999999999999996" customHeight="1" x14ac:dyDescent="0.2">
      <c r="D70" s="41"/>
      <c r="E70" s="41"/>
      <c r="F70" s="41"/>
      <c r="G70" s="41"/>
      <c r="H70" s="41"/>
      <c r="I70" s="41"/>
      <c r="J70" s="109"/>
      <c r="K70" s="41"/>
      <c r="L70" s="109"/>
      <c r="M70" s="41"/>
      <c r="N70" s="41"/>
      <c r="O70" s="41"/>
      <c r="P70" s="109"/>
      <c r="Q70" s="41"/>
      <c r="R70" s="109"/>
      <c r="S70" s="41"/>
      <c r="T70" s="41"/>
      <c r="U70" s="41"/>
    </row>
    <row r="71" spans="2:21" ht="5.0999999999999996" customHeight="1" x14ac:dyDescent="0.2">
      <c r="D71" s="41"/>
      <c r="E71" s="41"/>
      <c r="F71" s="41"/>
      <c r="G71" s="41"/>
      <c r="H71" s="41"/>
      <c r="I71" s="41"/>
      <c r="J71" s="109"/>
      <c r="K71" s="41"/>
      <c r="L71" s="109"/>
      <c r="M71" s="41"/>
      <c r="N71" s="41"/>
      <c r="O71" s="41"/>
      <c r="P71" s="109"/>
      <c r="Q71" s="41"/>
      <c r="R71" s="109"/>
      <c r="S71" s="41"/>
      <c r="T71" s="41"/>
      <c r="U71" s="41"/>
    </row>
    <row r="72" spans="2:21" ht="15.95" customHeight="1" x14ac:dyDescent="0.2">
      <c r="B72" s="236" t="s">
        <v>12</v>
      </c>
      <c r="C72" s="237" t="s">
        <v>42</v>
      </c>
      <c r="D72" s="152">
        <v>86.905615292712071</v>
      </c>
      <c r="E72" s="160">
        <v>0.74792243766085065</v>
      </c>
      <c r="F72" s="160">
        <v>73.833434773787786</v>
      </c>
      <c r="G72" s="160">
        <v>-7.8204154002312825</v>
      </c>
      <c r="H72" s="160">
        <v>117.70496057641188</v>
      </c>
      <c r="I72" s="153">
        <v>9.2952662729489166</v>
      </c>
      <c r="J72" s="219">
        <v>227.75391806433873</v>
      </c>
      <c r="K72" s="160">
        <v>12.511394831473746</v>
      </c>
      <c r="L72" s="220">
        <v>179.83589888026378</v>
      </c>
      <c r="M72" s="160">
        <v>7.7973465577404184</v>
      </c>
      <c r="N72" s="160">
        <v>126.64541367012228</v>
      </c>
      <c r="O72" s="153">
        <v>4.3730652230801192</v>
      </c>
      <c r="P72" s="219">
        <v>197.93094384707288</v>
      </c>
      <c r="Q72" s="160">
        <v>13.35289279835874</v>
      </c>
      <c r="R72" s="220">
        <v>132.77902109961454</v>
      </c>
      <c r="S72" s="160">
        <v>-0.63285373343086182</v>
      </c>
      <c r="T72" s="160">
        <v>149.06793423232216</v>
      </c>
      <c r="U72" s="153">
        <v>14.074819552846463</v>
      </c>
    </row>
    <row r="73" spans="2:21" ht="15.95" customHeight="1" x14ac:dyDescent="0.2">
      <c r="B73" s="234"/>
      <c r="C73" s="197" t="s">
        <v>58</v>
      </c>
      <c r="D73" s="154">
        <v>79.02057613168725</v>
      </c>
      <c r="E73" s="84">
        <v>27.232971110468174</v>
      </c>
      <c r="F73" s="84">
        <v>64.716981132075475</v>
      </c>
      <c r="G73" s="84">
        <v>1.77761903457787</v>
      </c>
      <c r="H73" s="84">
        <v>122.1017648681585</v>
      </c>
      <c r="I73" s="155">
        <v>25.010756114540314</v>
      </c>
      <c r="J73" s="221">
        <v>210.89865638995937</v>
      </c>
      <c r="K73" s="84">
        <v>18.3348237790049</v>
      </c>
      <c r="L73" s="93">
        <v>158.9584683079581</v>
      </c>
      <c r="M73" s="84">
        <v>8.5282445514951792</v>
      </c>
      <c r="N73" s="84">
        <v>132.67531993408454</v>
      </c>
      <c r="O73" s="155">
        <v>9.0359696390775301</v>
      </c>
      <c r="P73" s="221">
        <v>166.65333333333334</v>
      </c>
      <c r="Q73" s="84">
        <v>50.560912152392483</v>
      </c>
      <c r="R73" s="93">
        <v>102.87312194269741</v>
      </c>
      <c r="S73" s="84">
        <v>10.457463284563294</v>
      </c>
      <c r="T73" s="84">
        <v>161.99890718409296</v>
      </c>
      <c r="U73" s="155">
        <v>36.306690082552883</v>
      </c>
    </row>
    <row r="74" spans="2:21" ht="15.95" customHeight="1" x14ac:dyDescent="0.2">
      <c r="B74" s="234"/>
      <c r="C74" s="198" t="s">
        <v>44</v>
      </c>
      <c r="D74" s="156">
        <v>79.02057613168725</v>
      </c>
      <c r="E74" s="105">
        <v>27.232971110468174</v>
      </c>
      <c r="F74" s="105">
        <v>64.716981132075475</v>
      </c>
      <c r="G74" s="105">
        <v>1.77761903457787</v>
      </c>
      <c r="H74" s="105">
        <v>122.1017648681585</v>
      </c>
      <c r="I74" s="157">
        <v>25.010756114540314</v>
      </c>
      <c r="J74" s="222">
        <v>210.89865638995937</v>
      </c>
      <c r="K74" s="105">
        <v>18.3348237790049</v>
      </c>
      <c r="L74" s="127">
        <v>158.9584683079581</v>
      </c>
      <c r="M74" s="105">
        <v>8.5282445514951792</v>
      </c>
      <c r="N74" s="105">
        <v>132.67531993408454</v>
      </c>
      <c r="O74" s="157">
        <v>9.0359696390775301</v>
      </c>
      <c r="P74" s="222">
        <v>166.65333333333334</v>
      </c>
      <c r="Q74" s="105">
        <v>50.560912152392483</v>
      </c>
      <c r="R74" s="127">
        <v>102.87312194269741</v>
      </c>
      <c r="S74" s="105">
        <v>10.457463284563294</v>
      </c>
      <c r="T74" s="105">
        <v>161.99890718409296</v>
      </c>
      <c r="U74" s="157">
        <v>36.306690082552883</v>
      </c>
    </row>
    <row r="75" spans="2:21" ht="15.95" customHeight="1" x14ac:dyDescent="0.2">
      <c r="B75" s="235"/>
      <c r="C75" s="238" t="s">
        <v>45</v>
      </c>
      <c r="D75" s="158">
        <v>79.161846778285138</v>
      </c>
      <c r="E75" s="161">
        <v>59.316245095680877</v>
      </c>
      <c r="F75" s="161">
        <v>68.635306280692689</v>
      </c>
      <c r="G75" s="161">
        <v>-0.88397583836413807</v>
      </c>
      <c r="H75" s="161">
        <v>115.33691778766807</v>
      </c>
      <c r="I75" s="159">
        <v>60.73712242117184</v>
      </c>
      <c r="J75" s="223">
        <v>204.07096162227293</v>
      </c>
      <c r="K75" s="161">
        <v>20.230334078354012</v>
      </c>
      <c r="L75" s="224">
        <v>157.19540061507564</v>
      </c>
      <c r="M75" s="161">
        <v>14.586103552384547</v>
      </c>
      <c r="N75" s="161">
        <v>129.8199316416069</v>
      </c>
      <c r="O75" s="159">
        <v>4.9257548262829811</v>
      </c>
      <c r="P75" s="223">
        <v>161.54634195839677</v>
      </c>
      <c r="Q75" s="161">
        <v>91.546453719735936</v>
      </c>
      <c r="R75" s="224">
        <v>107.89154467131902</v>
      </c>
      <c r="S75" s="161">
        <v>13.573190082768654</v>
      </c>
      <c r="T75" s="161">
        <v>149.7303078295526</v>
      </c>
      <c r="U75" s="159">
        <v>68.654638986666939</v>
      </c>
    </row>
    <row r="76" spans="2:21" ht="9.9499999999999993" customHeight="1" x14ac:dyDescent="0.2"/>
    <row r="77" spans="2:21" ht="24" customHeight="1" x14ac:dyDescent="0.2">
      <c r="B77" s="524" t="s">
        <v>107</v>
      </c>
      <c r="C77" s="524"/>
      <c r="D77" s="524"/>
      <c r="E77" s="524"/>
      <c r="F77" s="524"/>
      <c r="G77" s="524"/>
      <c r="H77" s="524"/>
      <c r="I77" s="524"/>
      <c r="J77" s="524"/>
      <c r="K77" s="524"/>
      <c r="L77" s="524"/>
      <c r="M77" s="524"/>
      <c r="N77" s="524"/>
      <c r="O77" s="524"/>
      <c r="P77" s="524"/>
      <c r="Q77" s="524"/>
      <c r="R77" s="524"/>
      <c r="S77" s="524"/>
      <c r="T77" s="524"/>
      <c r="U77" s="524"/>
    </row>
    <row r="78" spans="2:21" ht="9.9499999999999993" customHeight="1" x14ac:dyDescent="0.25">
      <c r="S78" s="40"/>
    </row>
    <row r="79" spans="2:21" s="151" customFormat="1" x14ac:dyDescent="0.2"/>
    <row r="80" spans="2:21" s="151" customFormat="1" x14ac:dyDescent="0.2"/>
    <row r="81" s="151" customFormat="1" x14ac:dyDescent="0.2"/>
    <row r="82" s="151" customFormat="1" x14ac:dyDescent="0.2"/>
    <row r="83" s="151" customFormat="1" x14ac:dyDescent="0.2"/>
    <row r="84" s="151" customFormat="1" x14ac:dyDescent="0.2"/>
    <row r="85" s="151" customFormat="1" x14ac:dyDescent="0.2"/>
    <row r="86" s="151" customFormat="1" x14ac:dyDescent="0.2"/>
    <row r="87" s="151" customFormat="1" x14ac:dyDescent="0.2"/>
    <row r="88" s="151" customFormat="1" x14ac:dyDescent="0.2"/>
    <row r="89" s="151" customFormat="1" x14ac:dyDescent="0.2"/>
    <row r="90" s="151" customFormat="1" x14ac:dyDescent="0.2"/>
    <row r="91" s="151" customFormat="1" x14ac:dyDescent="0.2"/>
    <row r="92" s="151" customFormat="1" x14ac:dyDescent="0.2"/>
    <row r="93" s="151" customFormat="1" x14ac:dyDescent="0.2"/>
    <row r="94" s="151" customFormat="1" x14ac:dyDescent="0.2"/>
    <row r="95" s="151" customFormat="1" x14ac:dyDescent="0.2"/>
    <row r="96" s="151" customFormat="1" x14ac:dyDescent="0.2"/>
    <row r="97" s="151" customFormat="1" x14ac:dyDescent="0.2"/>
    <row r="98" s="151" customFormat="1" x14ac:dyDescent="0.2"/>
    <row r="99" s="151" customFormat="1" x14ac:dyDescent="0.2"/>
    <row r="100" s="151" customFormat="1" x14ac:dyDescent="0.2"/>
    <row r="101" s="151" customFormat="1" x14ac:dyDescent="0.2"/>
    <row r="102" s="151" customFormat="1" x14ac:dyDescent="0.2"/>
    <row r="103" s="151" customFormat="1" x14ac:dyDescent="0.2"/>
    <row r="104" s="151" customFormat="1" x14ac:dyDescent="0.2"/>
    <row r="105" s="151" customFormat="1" x14ac:dyDescent="0.2"/>
    <row r="106" s="151" customFormat="1" x14ac:dyDescent="0.2"/>
    <row r="107" s="151" customFormat="1" x14ac:dyDescent="0.2"/>
    <row r="108" s="151" customFormat="1" x14ac:dyDescent="0.2"/>
    <row r="109" s="151" customFormat="1" x14ac:dyDescent="0.2"/>
  </sheetData>
  <mergeCells count="15">
    <mergeCell ref="O3:U3"/>
    <mergeCell ref="B59:C59"/>
    <mergeCell ref="P16:Q16"/>
    <mergeCell ref="R16:S16"/>
    <mergeCell ref="D15:I15"/>
    <mergeCell ref="J15:O15"/>
    <mergeCell ref="P15:U15"/>
    <mergeCell ref="D16:E16"/>
    <mergeCell ref="F16:G16"/>
    <mergeCell ref="H16:I16"/>
    <mergeCell ref="B77:U77"/>
    <mergeCell ref="J16:K16"/>
    <mergeCell ref="T16:U16"/>
    <mergeCell ref="L16:M16"/>
    <mergeCell ref="N16:O16"/>
  </mergeCells>
  <phoneticPr fontId="3" type="noConversion"/>
  <printOptions horizontalCentered="1" verticalCentered="1"/>
  <pageMargins left="0.25" right="0.25" top="0.25" bottom="0.25" header="0" footer="0"/>
  <pageSetup scale="53" orientation="landscape" r:id="rId1"/>
  <headerFooter alignWithMargins="0"/>
  <rowBreaks count="1" manualBreakCount="1">
    <brk id="79" max="16383" man="1"/>
  </rowBreaks>
  <colBreaks count="1" manualBreakCount="1">
    <brk id="23"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AW94"/>
  <sheetViews>
    <sheetView showGridLines="0" zoomScale="55" zoomScaleNormal="75" workbookViewId="0"/>
  </sheetViews>
  <sheetFormatPr defaultRowHeight="12.75" x14ac:dyDescent="0.2"/>
  <cols>
    <col min="1" max="1" width="2.140625" customWidth="1"/>
    <col min="2" max="2" width="23" customWidth="1"/>
    <col min="3" max="33" width="10.28515625" customWidth="1"/>
    <col min="34" max="34" width="2.7109375" customWidth="1"/>
    <col min="35" max="38" width="9.28515625" style="151" customWidth="1"/>
    <col min="39" max="49" width="9.140625" style="151" customWidth="1"/>
  </cols>
  <sheetData>
    <row r="1" spans="1:33" ht="39.950000000000003" customHeight="1" x14ac:dyDescent="0.2">
      <c r="A1" s="5"/>
      <c r="B1" s="365" t="s">
        <v>113</v>
      </c>
      <c r="AA1" s="533"/>
      <c r="AB1" s="533"/>
      <c r="AC1" s="533"/>
      <c r="AD1" s="533"/>
      <c r="AE1" s="533"/>
      <c r="AF1" s="533"/>
      <c r="AG1" s="533"/>
    </row>
    <row r="2" spans="1:33" ht="21.95" customHeight="1" x14ac:dyDescent="0.35">
      <c r="A2" s="4"/>
      <c r="B2" s="421" t="s">
        <v>131</v>
      </c>
      <c r="C2" s="421"/>
      <c r="D2" s="421"/>
      <c r="E2" s="421"/>
      <c r="F2" s="421"/>
      <c r="G2" s="421"/>
      <c r="H2" s="421"/>
      <c r="I2" s="421"/>
      <c r="J2" s="421"/>
      <c r="K2" s="421"/>
      <c r="L2" s="421"/>
      <c r="M2" s="421"/>
      <c r="N2" s="421"/>
      <c r="O2" s="421"/>
      <c r="P2" s="421"/>
      <c r="Q2" s="421"/>
      <c r="R2" s="421"/>
      <c r="S2" s="421"/>
      <c r="T2" s="421"/>
      <c r="U2" s="421"/>
      <c r="V2" s="421"/>
      <c r="W2" s="421"/>
      <c r="X2" s="421"/>
      <c r="Y2" s="421"/>
      <c r="Z2" s="421"/>
      <c r="AA2" s="421"/>
      <c r="AB2" s="421"/>
      <c r="AC2" s="421"/>
      <c r="AD2" s="421"/>
      <c r="AE2" s="421"/>
      <c r="AF2" s="421"/>
      <c r="AG2" s="421"/>
    </row>
    <row r="3" spans="1:33" ht="21.95" customHeight="1" x14ac:dyDescent="0.35">
      <c r="A3" s="4"/>
      <c r="B3" s="421" t="s">
        <v>132</v>
      </c>
      <c r="C3" s="421"/>
      <c r="D3" s="421"/>
      <c r="E3" s="421"/>
      <c r="F3" s="421"/>
      <c r="G3" s="421"/>
      <c r="H3" s="421"/>
      <c r="I3" s="421"/>
      <c r="J3" s="421"/>
      <c r="K3" s="421"/>
      <c r="L3" s="421"/>
      <c r="M3" s="421"/>
      <c r="N3" s="421"/>
      <c r="O3" s="421"/>
      <c r="P3" s="421"/>
      <c r="Q3" s="421"/>
      <c r="R3" s="421"/>
      <c r="S3" s="421"/>
      <c r="T3" s="421"/>
      <c r="U3" s="534"/>
      <c r="V3" s="534"/>
      <c r="W3" s="534"/>
      <c r="X3" s="534"/>
      <c r="Y3" s="534"/>
      <c r="Z3" s="534"/>
      <c r="AA3" s="534"/>
      <c r="AB3" s="534"/>
      <c r="AC3" s="534"/>
      <c r="AD3" s="534"/>
      <c r="AE3" s="534"/>
      <c r="AF3" s="534"/>
      <c r="AG3" s="534"/>
    </row>
    <row r="4" spans="1:33" ht="21.95" customHeight="1" x14ac:dyDescent="0.35">
      <c r="A4" s="4"/>
      <c r="B4" s="421" t="s">
        <v>201</v>
      </c>
      <c r="C4" s="421"/>
      <c r="D4" s="421"/>
      <c r="E4" s="421"/>
      <c r="F4" s="421"/>
      <c r="G4" s="421"/>
      <c r="H4" s="421"/>
      <c r="I4" s="421"/>
      <c r="J4" s="421"/>
      <c r="K4" s="421"/>
      <c r="L4" s="421"/>
      <c r="M4" s="421"/>
      <c r="N4" s="421"/>
      <c r="O4" s="421"/>
      <c r="P4" s="421"/>
      <c r="Q4" s="421"/>
      <c r="R4" s="421"/>
      <c r="S4" s="421"/>
      <c r="T4" s="421"/>
      <c r="U4" s="421"/>
      <c r="V4" s="421"/>
      <c r="W4" s="421"/>
      <c r="X4" s="421"/>
      <c r="Y4" s="421"/>
      <c r="Z4" s="421"/>
      <c r="AA4" s="421"/>
      <c r="AB4" s="421"/>
      <c r="AC4" s="421"/>
      <c r="AD4" s="421"/>
      <c r="AE4" s="421"/>
      <c r="AF4" s="421"/>
      <c r="AG4" s="421"/>
    </row>
    <row r="5" spans="1:33" ht="21.95" customHeight="1" x14ac:dyDescent="0.35">
      <c r="A5" s="4"/>
    </row>
    <row r="6" spans="1:33" ht="21.95" customHeight="1" x14ac:dyDescent="0.35">
      <c r="A6" s="4"/>
    </row>
    <row r="7" spans="1:33" ht="21.95" customHeight="1" x14ac:dyDescent="0.35">
      <c r="A7" s="4"/>
    </row>
    <row r="8" spans="1:33" ht="21.95" customHeight="1" x14ac:dyDescent="0.35">
      <c r="A8" s="4"/>
    </row>
    <row r="9" spans="1:33" ht="21.95" customHeight="1" x14ac:dyDescent="0.35">
      <c r="A9" s="4"/>
    </row>
    <row r="10" spans="1:33" ht="21.95" customHeight="1" x14ac:dyDescent="0.35">
      <c r="A10" s="4"/>
    </row>
    <row r="11" spans="1:33" ht="21.95" customHeight="1" x14ac:dyDescent="0.35">
      <c r="A11" s="4"/>
    </row>
    <row r="12" spans="1:33" ht="21.95" customHeight="1" x14ac:dyDescent="0.35">
      <c r="A12" s="4"/>
    </row>
    <row r="13" spans="1:33" ht="21.95" customHeight="1" x14ac:dyDescent="0.35">
      <c r="A13" s="4"/>
    </row>
    <row r="14" spans="1:33" ht="21.95" customHeight="1" x14ac:dyDescent="0.35">
      <c r="A14" s="4"/>
    </row>
    <row r="15" spans="1:33" ht="21.95" customHeight="1" x14ac:dyDescent="0.35">
      <c r="A15" s="4"/>
    </row>
    <row r="16" spans="1:33" ht="21.95" customHeight="1" x14ac:dyDescent="0.35">
      <c r="A16" s="4"/>
    </row>
    <row r="17" spans="1:49" ht="21.95" customHeight="1" x14ac:dyDescent="0.35">
      <c r="A17" s="4"/>
    </row>
    <row r="18" spans="1:49" ht="21.95" customHeight="1" x14ac:dyDescent="0.2"/>
    <row r="19" spans="1:49" ht="21.95" customHeight="1" x14ac:dyDescent="0.2"/>
    <row r="20" spans="1:49" ht="30" customHeight="1" x14ac:dyDescent="0.2"/>
    <row r="21" spans="1:49" ht="31.5" customHeight="1" x14ac:dyDescent="0.2"/>
    <row r="22" spans="1:49" ht="30" customHeight="1" x14ac:dyDescent="0.25">
      <c r="A22" s="6"/>
      <c r="B22" s="22"/>
      <c r="X22" s="535"/>
      <c r="Y22" s="535"/>
      <c r="Z22" s="535"/>
      <c r="AA22" s="535"/>
      <c r="AB22" s="535"/>
      <c r="AC22" s="535"/>
      <c r="AD22" s="535"/>
    </row>
    <row r="23" spans="1:49" s="59" customFormat="1" ht="21.95" customHeight="1" x14ac:dyDescent="0.25">
      <c r="B23" s="22"/>
      <c r="C23" s="30" t="s">
        <v>202</v>
      </c>
      <c r="D23" s="30" t="s">
        <v>204</v>
      </c>
      <c r="E23" s="30" t="s">
        <v>205</v>
      </c>
      <c r="F23" s="30" t="s">
        <v>206</v>
      </c>
      <c r="G23" s="30" t="s">
        <v>207</v>
      </c>
      <c r="H23" s="30" t="s">
        <v>208</v>
      </c>
      <c r="I23" s="30" t="s">
        <v>209</v>
      </c>
      <c r="J23" s="30" t="s">
        <v>202</v>
      </c>
      <c r="K23" s="30" t="s">
        <v>204</v>
      </c>
      <c r="L23" s="30" t="s">
        <v>205</v>
      </c>
      <c r="M23" s="30" t="s">
        <v>206</v>
      </c>
      <c r="N23" s="30" t="s">
        <v>207</v>
      </c>
      <c r="O23" s="30" t="s">
        <v>208</v>
      </c>
      <c r="P23" s="30" t="s">
        <v>209</v>
      </c>
      <c r="Q23" s="30" t="s">
        <v>202</v>
      </c>
      <c r="R23" s="30" t="s">
        <v>204</v>
      </c>
      <c r="S23" s="30" t="s">
        <v>205</v>
      </c>
      <c r="T23" s="30" t="s">
        <v>206</v>
      </c>
      <c r="U23" s="30" t="s">
        <v>207</v>
      </c>
      <c r="V23" s="30" t="s">
        <v>208</v>
      </c>
      <c r="W23" s="30" t="s">
        <v>209</v>
      </c>
      <c r="X23" s="30" t="s">
        <v>202</v>
      </c>
      <c r="Y23" s="30" t="s">
        <v>204</v>
      </c>
      <c r="Z23" s="30" t="s">
        <v>205</v>
      </c>
      <c r="AA23" s="30" t="s">
        <v>206</v>
      </c>
      <c r="AB23" s="30" t="s">
        <v>207</v>
      </c>
      <c r="AC23" s="30" t="s">
        <v>208</v>
      </c>
      <c r="AD23" s="30" t="s">
        <v>209</v>
      </c>
      <c r="AE23" s="30" t="s">
        <v>202</v>
      </c>
      <c r="AF23" s="30" t="s">
        <v>204</v>
      </c>
      <c r="AG23" s="30" t="s">
        <v>205</v>
      </c>
      <c r="AH23" s="3"/>
      <c r="AI23" s="151"/>
      <c r="AJ23" s="151"/>
      <c r="AK23" s="151"/>
      <c r="AL23" s="151"/>
      <c r="AM23" s="151"/>
      <c r="AN23" s="151"/>
      <c r="AO23" s="151"/>
      <c r="AP23" s="151"/>
      <c r="AQ23" s="151"/>
      <c r="AR23" s="151"/>
      <c r="AS23" s="151"/>
      <c r="AT23" s="151"/>
      <c r="AU23" s="151"/>
      <c r="AV23" s="151"/>
      <c r="AW23" s="151"/>
    </row>
    <row r="24" spans="1:49" s="24" customFormat="1" ht="20.100000000000001" customHeight="1" x14ac:dyDescent="0.25">
      <c r="B24" s="532" t="s">
        <v>22</v>
      </c>
      <c r="C24" s="239" t="s">
        <v>203</v>
      </c>
      <c r="D24" s="240"/>
      <c r="E24" s="240"/>
      <c r="F24" s="240"/>
      <c r="G24" s="240"/>
      <c r="H24" s="240"/>
      <c r="I24" s="240"/>
      <c r="J24" s="240"/>
      <c r="K24" s="240"/>
      <c r="L24" s="240"/>
      <c r="M24" s="240"/>
      <c r="N24" s="240"/>
      <c r="O24" s="240"/>
      <c r="P24" s="240"/>
      <c r="Q24" s="240"/>
      <c r="R24" s="240"/>
      <c r="S24" s="241"/>
      <c r="T24" s="241"/>
      <c r="U24" s="241"/>
      <c r="V24" s="241"/>
      <c r="W24" s="241"/>
      <c r="X24" s="241"/>
      <c r="Y24" s="241"/>
      <c r="Z24" s="241"/>
      <c r="AA24" s="241"/>
      <c r="AB24" s="241"/>
      <c r="AC24" s="241"/>
      <c r="AD24" s="241"/>
      <c r="AE24" s="241"/>
      <c r="AF24" s="241"/>
      <c r="AG24" s="242"/>
      <c r="AH24" s="308"/>
      <c r="AI24" s="151"/>
      <c r="AJ24" s="151"/>
      <c r="AK24" s="151"/>
      <c r="AL24" s="151"/>
      <c r="AM24" s="151"/>
      <c r="AN24" s="151"/>
      <c r="AO24" s="151"/>
      <c r="AP24" s="151"/>
      <c r="AQ24" s="151"/>
      <c r="AR24" s="151"/>
      <c r="AS24" s="151"/>
      <c r="AT24" s="151"/>
      <c r="AU24" s="151"/>
      <c r="AV24" s="151"/>
      <c r="AW24" s="151"/>
    </row>
    <row r="25" spans="1:49" s="25" customFormat="1" ht="20.100000000000001" customHeight="1" x14ac:dyDescent="0.2">
      <c r="B25" s="497"/>
      <c r="C25" s="243">
        <v>1</v>
      </c>
      <c r="D25" s="244">
        <v>2</v>
      </c>
      <c r="E25" s="244">
        <v>3</v>
      </c>
      <c r="F25" s="244">
        <v>4</v>
      </c>
      <c r="G25" s="244">
        <v>5</v>
      </c>
      <c r="H25" s="244">
        <v>6</v>
      </c>
      <c r="I25" s="244">
        <v>7</v>
      </c>
      <c r="J25" s="244">
        <v>8</v>
      </c>
      <c r="K25" s="244">
        <v>9</v>
      </c>
      <c r="L25" s="244">
        <v>10</v>
      </c>
      <c r="M25" s="244">
        <v>11</v>
      </c>
      <c r="N25" s="244">
        <v>12</v>
      </c>
      <c r="O25" s="244">
        <v>13</v>
      </c>
      <c r="P25" s="244">
        <v>14</v>
      </c>
      <c r="Q25" s="244">
        <v>15</v>
      </c>
      <c r="R25" s="244">
        <v>16</v>
      </c>
      <c r="S25" s="244">
        <v>17</v>
      </c>
      <c r="T25" s="244">
        <v>18</v>
      </c>
      <c r="U25" s="244">
        <v>19</v>
      </c>
      <c r="V25" s="244">
        <v>20</v>
      </c>
      <c r="W25" s="244">
        <v>21</v>
      </c>
      <c r="X25" s="244">
        <v>22</v>
      </c>
      <c r="Y25" s="244">
        <v>23</v>
      </c>
      <c r="Z25" s="244">
        <v>24</v>
      </c>
      <c r="AA25" s="244">
        <v>25</v>
      </c>
      <c r="AB25" s="244">
        <v>26</v>
      </c>
      <c r="AC25" s="244">
        <v>27</v>
      </c>
      <c r="AD25" s="244">
        <v>28</v>
      </c>
      <c r="AE25" s="244">
        <v>29</v>
      </c>
      <c r="AF25" s="244">
        <v>30</v>
      </c>
      <c r="AG25" s="245">
        <v>31</v>
      </c>
      <c r="AH25" s="308"/>
      <c r="AI25" s="151"/>
      <c r="AJ25" s="151"/>
      <c r="AK25" s="151"/>
      <c r="AL25" s="151"/>
      <c r="AM25" s="151"/>
      <c r="AN25" s="151"/>
      <c r="AO25" s="151"/>
      <c r="AP25" s="151"/>
      <c r="AQ25" s="151"/>
      <c r="AR25" s="151"/>
      <c r="AS25" s="151"/>
      <c r="AT25" s="151"/>
      <c r="AU25" s="151"/>
      <c r="AV25" s="151"/>
      <c r="AW25" s="151"/>
    </row>
    <row r="26" spans="1:49" ht="24.95" customHeight="1" x14ac:dyDescent="0.2">
      <c r="B26" s="170" t="s">
        <v>19</v>
      </c>
      <c r="C26" s="315">
        <v>98.518518518518519</v>
      </c>
      <c r="D26" s="316">
        <v>80.740740740740748</v>
      </c>
      <c r="E26" s="316">
        <v>77.037037037037038</v>
      </c>
      <c r="F26" s="316">
        <v>100</v>
      </c>
      <c r="G26" s="316">
        <v>46.666666666666664</v>
      </c>
      <c r="H26" s="316">
        <v>81.481481481481481</v>
      </c>
      <c r="I26" s="316">
        <v>85.925925925925924</v>
      </c>
      <c r="J26" s="316">
        <v>93.333333333333329</v>
      </c>
      <c r="K26" s="316">
        <v>99.259259259259252</v>
      </c>
      <c r="L26" s="316">
        <v>82.962962962962962</v>
      </c>
      <c r="M26" s="316">
        <v>94.81481481481481</v>
      </c>
      <c r="N26" s="316">
        <v>90.370370370370367</v>
      </c>
      <c r="O26" s="316">
        <v>87.407407407407405</v>
      </c>
      <c r="P26" s="316">
        <v>69.629629629629633</v>
      </c>
      <c r="Q26" s="316">
        <v>82.962962962962962</v>
      </c>
      <c r="R26" s="316">
        <v>81.481481481481481</v>
      </c>
      <c r="S26" s="316">
        <v>91.111111111111114</v>
      </c>
      <c r="T26" s="316">
        <v>85.18518518518519</v>
      </c>
      <c r="U26" s="316">
        <v>50.370370370370374</v>
      </c>
      <c r="V26" s="316">
        <v>94.074074074074076</v>
      </c>
      <c r="W26" s="316">
        <v>100</v>
      </c>
      <c r="X26" s="316">
        <v>100</v>
      </c>
      <c r="Y26" s="316">
        <v>99.259259259259252</v>
      </c>
      <c r="Z26" s="316">
        <v>81.481481481481481</v>
      </c>
      <c r="AA26" s="316">
        <v>97.777777777777771</v>
      </c>
      <c r="AB26" s="316">
        <v>70.370370370370367</v>
      </c>
      <c r="AC26" s="316">
        <v>91.111111111111114</v>
      </c>
      <c r="AD26" s="316">
        <v>97.777777777777771</v>
      </c>
      <c r="AE26" s="316">
        <v>93.333333333333329</v>
      </c>
      <c r="AF26" s="316">
        <v>96.296296296296291</v>
      </c>
      <c r="AG26" s="317">
        <v>93.333333333333329</v>
      </c>
      <c r="AH26" s="231"/>
    </row>
    <row r="27" spans="1:49" ht="24.95" customHeight="1" x14ac:dyDescent="0.2">
      <c r="B27" s="27" t="s">
        <v>35</v>
      </c>
      <c r="C27" s="174">
        <v>76.572327044025158</v>
      </c>
      <c r="D27" s="64">
        <v>81.603773584905667</v>
      </c>
      <c r="E27" s="64">
        <v>85.220125786163521</v>
      </c>
      <c r="F27" s="64">
        <v>68.867924528301884</v>
      </c>
      <c r="G27" s="64">
        <v>33.80503144654088</v>
      </c>
      <c r="H27" s="64">
        <v>63.836477987421382</v>
      </c>
      <c r="I27" s="64">
        <v>79.245283018867923</v>
      </c>
      <c r="J27" s="64">
        <v>79.874213836477992</v>
      </c>
      <c r="K27" s="64">
        <v>69.025157232704402</v>
      </c>
      <c r="L27" s="64">
        <v>78.459119496855351</v>
      </c>
      <c r="M27" s="64">
        <v>91.352201257861637</v>
      </c>
      <c r="N27" s="64">
        <v>66.037735849056602</v>
      </c>
      <c r="O27" s="64">
        <v>66.823899371069189</v>
      </c>
      <c r="P27" s="64">
        <v>67.610062893081761</v>
      </c>
      <c r="Q27" s="64">
        <v>72.484276729559753</v>
      </c>
      <c r="R27" s="64">
        <v>78.144654088050316</v>
      </c>
      <c r="S27" s="64">
        <v>91.037735849056602</v>
      </c>
      <c r="T27" s="64">
        <v>73.742138364779876</v>
      </c>
      <c r="U27" s="64">
        <v>46.226415094339622</v>
      </c>
      <c r="V27" s="64">
        <v>61.163522012578618</v>
      </c>
      <c r="W27" s="64">
        <v>77.04402515723271</v>
      </c>
      <c r="X27" s="64">
        <v>86.477987421383645</v>
      </c>
      <c r="Y27" s="64">
        <v>80.817610062893081</v>
      </c>
      <c r="Z27" s="64">
        <v>78.773584905660371</v>
      </c>
      <c r="AA27" s="64">
        <v>82.861635220125791</v>
      </c>
      <c r="AB27" s="64">
        <v>48.113207547169814</v>
      </c>
      <c r="AC27" s="64">
        <v>67.610062893081761</v>
      </c>
      <c r="AD27" s="64">
        <v>79.088050314465406</v>
      </c>
      <c r="AE27" s="64">
        <v>85.220125786163521</v>
      </c>
      <c r="AF27" s="64">
        <v>79.40251572327044</v>
      </c>
      <c r="AG27" s="175">
        <v>87.893081761006286</v>
      </c>
      <c r="AH27" s="231"/>
    </row>
    <row r="28" spans="1:49" ht="24.95" customHeight="1" x14ac:dyDescent="0.2">
      <c r="A28" s="20"/>
      <c r="B28" s="29" t="s">
        <v>82</v>
      </c>
      <c r="C28" s="323">
        <v>128.66073465667014</v>
      </c>
      <c r="D28" s="324">
        <v>98.942410618718057</v>
      </c>
      <c r="E28" s="324">
        <v>90.397703977001072</v>
      </c>
      <c r="F28" s="324">
        <v>145.20547945205877</v>
      </c>
      <c r="G28" s="324">
        <v>138.04651162807392</v>
      </c>
      <c r="H28" s="324">
        <v>127.64094143408764</v>
      </c>
      <c r="I28" s="324">
        <v>108.43033509695788</v>
      </c>
      <c r="J28" s="324">
        <v>116.85039370075521</v>
      </c>
      <c r="K28" s="324">
        <v>143.80156922299071</v>
      </c>
      <c r="L28" s="324">
        <v>105.74036962808499</v>
      </c>
      <c r="M28" s="324">
        <v>103.79039969397056</v>
      </c>
      <c r="N28" s="324">
        <v>136.84656084647091</v>
      </c>
      <c r="O28" s="324">
        <v>130.80261437902465</v>
      </c>
      <c r="P28" s="324">
        <v>102.98708010333139</v>
      </c>
      <c r="Q28" s="324">
        <v>114.45649554103068</v>
      </c>
      <c r="R28" s="324">
        <v>104.27006483337883</v>
      </c>
      <c r="S28" s="324">
        <v>100.08059873340076</v>
      </c>
      <c r="T28" s="324">
        <v>115.51764984597652</v>
      </c>
      <c r="U28" s="324">
        <v>108.96447467885379</v>
      </c>
      <c r="V28" s="324">
        <v>153.80748357606734</v>
      </c>
      <c r="W28" s="324">
        <v>129.79591836740204</v>
      </c>
      <c r="X28" s="324">
        <v>115.63636363634177</v>
      </c>
      <c r="Y28" s="324">
        <v>122.81884997837254</v>
      </c>
      <c r="Z28" s="324">
        <v>103.43756930578076</v>
      </c>
      <c r="AA28" s="324">
        <v>118.00126502217461</v>
      </c>
      <c r="AB28" s="324">
        <v>146.25998547557998</v>
      </c>
      <c r="AC28" s="324">
        <v>134.75968992244427</v>
      </c>
      <c r="AD28" s="324">
        <v>123.63154406886574</v>
      </c>
      <c r="AE28" s="324">
        <v>109.52029520290515</v>
      </c>
      <c r="AF28" s="324">
        <v>121.27612761271612</v>
      </c>
      <c r="AG28" s="325">
        <v>106.18962432916682</v>
      </c>
      <c r="AH28" s="231"/>
    </row>
    <row r="29" spans="1:49" ht="24.95" customHeight="1" x14ac:dyDescent="0.25">
      <c r="B29" s="22" t="s">
        <v>68</v>
      </c>
    </row>
    <row r="30" spans="1:49" ht="24.95" customHeight="1" x14ac:dyDescent="0.2">
      <c r="B30" s="26" t="s">
        <v>19</v>
      </c>
      <c r="C30" s="315">
        <v>0.75757575755285811</v>
      </c>
      <c r="D30" s="316">
        <v>-14.843749999986695</v>
      </c>
      <c r="E30" s="316">
        <v>-13.333333333344166</v>
      </c>
      <c r="F30" s="316">
        <v>1.5037593985153201</v>
      </c>
      <c r="G30" s="316">
        <v>16.666666666666668</v>
      </c>
      <c r="H30" s="316">
        <v>9.9999999999614992</v>
      </c>
      <c r="I30" s="316">
        <v>-14.074074074074074</v>
      </c>
      <c r="J30" s="316">
        <v>-5.2631578947190345</v>
      </c>
      <c r="K30" s="316">
        <v>19.642857142803731</v>
      </c>
      <c r="L30" s="316">
        <v>-1.7543859648605724</v>
      </c>
      <c r="M30" s="316">
        <v>-3.0303030303250691</v>
      </c>
      <c r="N30" s="316">
        <v>7.9646017699162819</v>
      </c>
      <c r="O30" s="316">
        <v>-9.9236641221030251</v>
      </c>
      <c r="P30" s="316">
        <v>-22.95081967215641</v>
      </c>
      <c r="Q30" s="316">
        <v>11.999999999960799</v>
      </c>
      <c r="R30" s="316">
        <v>14.583333333351238</v>
      </c>
      <c r="S30" s="316">
        <v>-6.1068702289717969</v>
      </c>
      <c r="T30" s="316">
        <v>3.6036036036316044</v>
      </c>
      <c r="U30" s="316">
        <v>-13.924050632884153</v>
      </c>
      <c r="V30" s="316">
        <v>14.414414414445337</v>
      </c>
      <c r="W30" s="316">
        <v>9.7560975609889944</v>
      </c>
      <c r="X30" s="316">
        <v>0.74626865667506681</v>
      </c>
      <c r="Y30" s="316">
        <v>4.6875000000163576</v>
      </c>
      <c r="Z30" s="316">
        <v>-14.062499999986573</v>
      </c>
      <c r="AA30" s="316">
        <v>-2.2727272727267561E-11</v>
      </c>
      <c r="AB30" s="316">
        <v>39.705882352859</v>
      </c>
      <c r="AC30" s="316">
        <v>19.417475728149544</v>
      </c>
      <c r="AD30" s="316">
        <v>4.7619047619421773</v>
      </c>
      <c r="AE30" s="316">
        <v>-4.5454545454762396</v>
      </c>
      <c r="AF30" s="316">
        <v>0.77519379840274028</v>
      </c>
      <c r="AG30" s="317">
        <v>3.571428571429847E-11</v>
      </c>
      <c r="AH30" s="231"/>
    </row>
    <row r="31" spans="1:49" ht="24.95" customHeight="1" x14ac:dyDescent="0.2">
      <c r="B31" s="27" t="s">
        <v>35</v>
      </c>
      <c r="C31" s="174">
        <v>15.130023640599882</v>
      </c>
      <c r="D31" s="64">
        <v>20.417633410644914</v>
      </c>
      <c r="E31" s="64">
        <v>-7.9796264855868833</v>
      </c>
      <c r="F31" s="64">
        <v>-27.242524916932403</v>
      </c>
      <c r="G31" s="64">
        <v>-33.229813664583006</v>
      </c>
      <c r="H31" s="64">
        <v>3.8363171355222532</v>
      </c>
      <c r="I31" s="64">
        <v>-0.19801980201735203</v>
      </c>
      <c r="J31" s="64">
        <v>-5.0467289719107917</v>
      </c>
      <c r="K31" s="64">
        <v>-11.313131313079714</v>
      </c>
      <c r="L31" s="64">
        <v>-1.7716535433341574</v>
      </c>
      <c r="M31" s="64">
        <v>2.4691358024994972</v>
      </c>
      <c r="N31" s="64">
        <v>-14.110429447819037</v>
      </c>
      <c r="O31" s="64">
        <v>-22.01834862387954</v>
      </c>
      <c r="P31" s="64">
        <v>-24.428822495579762</v>
      </c>
      <c r="Q31" s="64">
        <v>-19.686411149786608</v>
      </c>
      <c r="R31" s="64">
        <v>-16.04729729730694</v>
      </c>
      <c r="S31" s="64">
        <v>-2.3608768971417828</v>
      </c>
      <c r="T31" s="64">
        <v>-18.99827288432186</v>
      </c>
      <c r="U31" s="64">
        <v>-22.631578947425428</v>
      </c>
      <c r="V31" s="64">
        <v>-13.747228381332649</v>
      </c>
      <c r="W31" s="64">
        <v>-10.420475319951766</v>
      </c>
      <c r="X31" s="64">
        <v>-2.9982363315409235</v>
      </c>
      <c r="Y31" s="64">
        <v>-10.608695652127896</v>
      </c>
      <c r="Z31" s="64">
        <v>-16.360601001663305</v>
      </c>
      <c r="AA31" s="64">
        <v>-14.448051948008061</v>
      </c>
      <c r="AB31" s="64">
        <v>-30.612244897949743</v>
      </c>
      <c r="AC31" s="64">
        <v>-0.23201856150806682</v>
      </c>
      <c r="AD31" s="64">
        <v>10.30701754393222</v>
      </c>
      <c r="AE31" s="64">
        <v>11.065573770531859</v>
      </c>
      <c r="AF31" s="64">
        <v>6.5400843881748649</v>
      </c>
      <c r="AG31" s="175">
        <v>6.6793893130007156</v>
      </c>
      <c r="AH31" s="231"/>
    </row>
    <row r="32" spans="1:49" ht="24.95" customHeight="1" x14ac:dyDescent="0.2">
      <c r="A32" s="20"/>
      <c r="B32" s="29" t="s">
        <v>82</v>
      </c>
      <c r="C32" s="323">
        <v>-12.483666231012105</v>
      </c>
      <c r="D32" s="324">
        <v>-29.28257466278847</v>
      </c>
      <c r="E32" s="324">
        <v>-5.8179581796275519</v>
      </c>
      <c r="F32" s="324">
        <v>39.509733237208152</v>
      </c>
      <c r="G32" s="324">
        <v>74.728682170807502</v>
      </c>
      <c r="H32" s="324">
        <v>5.9359605911975235</v>
      </c>
      <c r="I32" s="324">
        <v>-13.903586125839135</v>
      </c>
      <c r="J32" s="324">
        <v>-0.22793203491890479</v>
      </c>
      <c r="K32" s="324">
        <v>34.904816140466259</v>
      </c>
      <c r="L32" s="324">
        <v>1.7579017630299322E-2</v>
      </c>
      <c r="M32" s="324">
        <v>-5.3669222344561032</v>
      </c>
      <c r="N32" s="324">
        <v>25.701643489145191</v>
      </c>
      <c r="O32" s="324">
        <v>15.509654243408734</v>
      </c>
      <c r="P32" s="324">
        <v>1.9557758291435117</v>
      </c>
      <c r="Q32" s="324">
        <v>39.453362255803519</v>
      </c>
      <c r="R32" s="324">
        <v>36.485580147458762</v>
      </c>
      <c r="S32" s="324">
        <v>-3.8365700273679817</v>
      </c>
      <c r="T32" s="324">
        <v>27.902956261136996</v>
      </c>
      <c r="U32" s="324">
        <v>11.254628433788488</v>
      </c>
      <c r="V32" s="324">
        <v>32.650130850478462</v>
      </c>
      <c r="W32" s="324">
        <v>22.523643603842952</v>
      </c>
      <c r="X32" s="324">
        <v>3.8602442333266582</v>
      </c>
      <c r="Y32" s="324">
        <v>17.111502918267664</v>
      </c>
      <c r="Z32" s="324">
        <v>2.7476297404363077</v>
      </c>
      <c r="AA32" s="324">
        <v>16.888045540811284</v>
      </c>
      <c r="AB32" s="324">
        <v>101.34083044962748</v>
      </c>
      <c r="AC32" s="324">
        <v>19.695190788007633</v>
      </c>
      <c r="AD32" s="324">
        <v>-5.0269809714358633</v>
      </c>
      <c r="AE32" s="324">
        <v>-14.055686011461889</v>
      </c>
      <c r="AF32" s="324">
        <v>-5.4110062168940534</v>
      </c>
      <c r="AG32" s="325">
        <v>-6.2611806797855714</v>
      </c>
      <c r="AH32" s="231"/>
    </row>
    <row r="33" spans="1:49" ht="30" customHeight="1" x14ac:dyDescent="0.25">
      <c r="A33" s="6"/>
      <c r="B33" s="22"/>
      <c r="X33" s="535"/>
      <c r="Y33" s="535"/>
      <c r="Z33" s="535"/>
      <c r="AA33" s="535"/>
      <c r="AB33" s="535"/>
      <c r="AC33" s="535"/>
      <c r="AD33" s="535"/>
    </row>
    <row r="34" spans="1:49" s="24" customFormat="1" ht="20.100000000000001" customHeight="1" x14ac:dyDescent="0.25">
      <c r="B34" s="532" t="s">
        <v>9</v>
      </c>
      <c r="C34" s="239" t="s">
        <v>203</v>
      </c>
      <c r="D34" s="240"/>
      <c r="E34" s="240"/>
      <c r="F34" s="240"/>
      <c r="G34" s="240"/>
      <c r="H34" s="240"/>
      <c r="I34" s="240"/>
      <c r="J34" s="240"/>
      <c r="K34" s="240"/>
      <c r="L34" s="240"/>
      <c r="M34" s="240"/>
      <c r="N34" s="240"/>
      <c r="O34" s="240"/>
      <c r="P34" s="240"/>
      <c r="Q34" s="240"/>
      <c r="R34" s="240"/>
      <c r="S34" s="241"/>
      <c r="T34" s="241"/>
      <c r="U34" s="241"/>
      <c r="V34" s="241"/>
      <c r="W34" s="241"/>
      <c r="X34" s="241"/>
      <c r="Y34" s="241"/>
      <c r="Z34" s="241"/>
      <c r="AA34" s="241"/>
      <c r="AB34" s="241"/>
      <c r="AC34" s="241"/>
      <c r="AD34" s="241"/>
      <c r="AE34" s="241"/>
      <c r="AF34" s="241"/>
      <c r="AG34" s="242"/>
      <c r="AH34" s="308"/>
      <c r="AI34" s="151"/>
      <c r="AJ34" s="151"/>
      <c r="AK34" s="151"/>
      <c r="AL34" s="151"/>
      <c r="AM34" s="151"/>
      <c r="AN34" s="151"/>
      <c r="AO34" s="151"/>
      <c r="AP34" s="151"/>
      <c r="AQ34" s="151"/>
      <c r="AR34" s="151"/>
      <c r="AS34" s="151"/>
      <c r="AT34" s="151"/>
      <c r="AU34" s="151"/>
      <c r="AV34" s="151"/>
      <c r="AW34" s="151"/>
    </row>
    <row r="35" spans="1:49" s="25" customFormat="1" ht="20.100000000000001" customHeight="1" x14ac:dyDescent="0.2">
      <c r="B35" s="497"/>
      <c r="C35" s="243">
        <v>1</v>
      </c>
      <c r="D35" s="244">
        <v>2</v>
      </c>
      <c r="E35" s="244">
        <v>3</v>
      </c>
      <c r="F35" s="244">
        <v>4</v>
      </c>
      <c r="G35" s="244">
        <v>5</v>
      </c>
      <c r="H35" s="244">
        <v>6</v>
      </c>
      <c r="I35" s="244">
        <v>7</v>
      </c>
      <c r="J35" s="244">
        <v>8</v>
      </c>
      <c r="K35" s="244">
        <v>9</v>
      </c>
      <c r="L35" s="244">
        <v>10</v>
      </c>
      <c r="M35" s="244">
        <v>11</v>
      </c>
      <c r="N35" s="244">
        <v>12</v>
      </c>
      <c r="O35" s="244">
        <v>13</v>
      </c>
      <c r="P35" s="244">
        <v>14</v>
      </c>
      <c r="Q35" s="244">
        <v>15</v>
      </c>
      <c r="R35" s="244">
        <v>16</v>
      </c>
      <c r="S35" s="244">
        <v>17</v>
      </c>
      <c r="T35" s="244">
        <v>18</v>
      </c>
      <c r="U35" s="244">
        <v>19</v>
      </c>
      <c r="V35" s="244">
        <v>20</v>
      </c>
      <c r="W35" s="244">
        <v>21</v>
      </c>
      <c r="X35" s="244">
        <v>22</v>
      </c>
      <c r="Y35" s="244">
        <v>23</v>
      </c>
      <c r="Z35" s="244">
        <v>24</v>
      </c>
      <c r="AA35" s="244">
        <v>25</v>
      </c>
      <c r="AB35" s="244">
        <v>26</v>
      </c>
      <c r="AC35" s="244">
        <v>27</v>
      </c>
      <c r="AD35" s="244">
        <v>28</v>
      </c>
      <c r="AE35" s="244">
        <v>29</v>
      </c>
      <c r="AF35" s="244">
        <v>30</v>
      </c>
      <c r="AG35" s="245">
        <v>31</v>
      </c>
      <c r="AH35" s="308"/>
      <c r="AI35" s="151"/>
      <c r="AJ35" s="151"/>
      <c r="AK35" s="151"/>
      <c r="AL35" s="151"/>
      <c r="AM35" s="151"/>
      <c r="AN35" s="151"/>
      <c r="AO35" s="151"/>
      <c r="AP35" s="151"/>
      <c r="AQ35" s="151"/>
      <c r="AR35" s="151"/>
      <c r="AS35" s="151"/>
      <c r="AT35" s="151"/>
      <c r="AU35" s="151"/>
      <c r="AV35" s="151"/>
      <c r="AW35" s="151"/>
    </row>
    <row r="36" spans="1:49" ht="24.95" customHeight="1" x14ac:dyDescent="0.2">
      <c r="B36" s="170" t="s">
        <v>19</v>
      </c>
      <c r="C36" s="320">
        <v>218.84586466165413</v>
      </c>
      <c r="D36" s="321">
        <v>193.1</v>
      </c>
      <c r="E36" s="321">
        <v>176.85673076923078</v>
      </c>
      <c r="F36" s="321">
        <v>185.24296296296296</v>
      </c>
      <c r="G36" s="321">
        <v>202.77301587301588</v>
      </c>
      <c r="H36" s="321">
        <v>216.64181818181819</v>
      </c>
      <c r="I36" s="321">
        <v>231.87068965517241</v>
      </c>
      <c r="J36" s="321">
        <v>230.71984126984128</v>
      </c>
      <c r="K36" s="321">
        <v>210.60671641791043</v>
      </c>
      <c r="L36" s="321">
        <v>277.97589285714287</v>
      </c>
      <c r="M36" s="321">
        <v>276.24062500000002</v>
      </c>
      <c r="N36" s="321">
        <v>255.4655737704918</v>
      </c>
      <c r="O36" s="321">
        <v>260.22457627118644</v>
      </c>
      <c r="P36" s="321">
        <v>229.2340425531915</v>
      </c>
      <c r="Q36" s="321">
        <v>228.56696428571428</v>
      </c>
      <c r="R36" s="321">
        <v>226.93636363636364</v>
      </c>
      <c r="S36" s="321">
        <v>242.50325203252032</v>
      </c>
      <c r="T36" s="321">
        <v>246.04782608695652</v>
      </c>
      <c r="U36" s="321">
        <v>225.27941176470588</v>
      </c>
      <c r="V36" s="321">
        <v>227.17322834645668</v>
      </c>
      <c r="W36" s="321">
        <v>270.95925925925928</v>
      </c>
      <c r="X36" s="321">
        <v>244.13333333333333</v>
      </c>
      <c r="Y36" s="321">
        <v>228.26865671641792</v>
      </c>
      <c r="Z36" s="321">
        <v>198.88090909090909</v>
      </c>
      <c r="AA36" s="321">
        <v>207.36363636363637</v>
      </c>
      <c r="AB36" s="321">
        <v>222.05684210526317</v>
      </c>
      <c r="AC36" s="321">
        <v>205.75772357723577</v>
      </c>
      <c r="AD36" s="321">
        <v>229.32348484848484</v>
      </c>
      <c r="AE36" s="321">
        <v>222.52301587301588</v>
      </c>
      <c r="AF36" s="321">
        <v>199.9823076923077</v>
      </c>
      <c r="AG36" s="322">
        <v>239.91825396825396</v>
      </c>
      <c r="AH36" s="231"/>
    </row>
    <row r="37" spans="1:49" ht="24.95" customHeight="1" x14ac:dyDescent="0.2">
      <c r="B37" s="27" t="s">
        <v>35</v>
      </c>
      <c r="C37" s="179">
        <v>164.20478439425051</v>
      </c>
      <c r="D37" s="65">
        <v>164.09240847784201</v>
      </c>
      <c r="E37" s="65">
        <v>179.73678966789669</v>
      </c>
      <c r="F37" s="65">
        <v>171.88874429223745</v>
      </c>
      <c r="G37" s="65">
        <v>149.96455813953489</v>
      </c>
      <c r="H37" s="65">
        <v>159.35672413793102</v>
      </c>
      <c r="I37" s="65">
        <v>164.56355158730159</v>
      </c>
      <c r="J37" s="65">
        <v>169.68216535433072</v>
      </c>
      <c r="K37" s="65">
        <v>180.90694760820045</v>
      </c>
      <c r="L37" s="65">
        <v>204.91130260521041</v>
      </c>
      <c r="M37" s="65">
        <v>217.94681583476765</v>
      </c>
      <c r="N37" s="65">
        <v>187.0215</v>
      </c>
      <c r="O37" s="65">
        <v>178.96331764705883</v>
      </c>
      <c r="P37" s="65">
        <v>177.15383720930234</v>
      </c>
      <c r="Q37" s="65">
        <v>191.03596529284164</v>
      </c>
      <c r="R37" s="65">
        <v>203.15263581488932</v>
      </c>
      <c r="S37" s="65">
        <v>205.3747322970639</v>
      </c>
      <c r="T37" s="65">
        <v>194.31012793176973</v>
      </c>
      <c r="U37" s="65">
        <v>163.83819727891157</v>
      </c>
      <c r="V37" s="65">
        <v>157.189794344473</v>
      </c>
      <c r="W37" s="65">
        <v>163.38395918367348</v>
      </c>
      <c r="X37" s="65">
        <v>168.13939999999999</v>
      </c>
      <c r="Y37" s="65">
        <v>196.33381322957197</v>
      </c>
      <c r="Z37" s="65">
        <v>209.61622754491017</v>
      </c>
      <c r="AA37" s="65">
        <v>208.91485768500948</v>
      </c>
      <c r="AB37" s="65">
        <v>166.28702614379085</v>
      </c>
      <c r="AC37" s="65">
        <v>148.02702325581396</v>
      </c>
      <c r="AD37" s="65">
        <v>161.1234592445328</v>
      </c>
      <c r="AE37" s="65">
        <v>167.29186346863469</v>
      </c>
      <c r="AF37" s="65">
        <v>170.51809900990099</v>
      </c>
      <c r="AG37" s="180">
        <v>190.41812164579608</v>
      </c>
      <c r="AH37" s="231"/>
    </row>
    <row r="38" spans="1:49" ht="24.95" customHeight="1" x14ac:dyDescent="0.2">
      <c r="A38" s="20"/>
      <c r="B38" s="29" t="s">
        <v>83</v>
      </c>
      <c r="C38" s="323">
        <v>133.27618039200743</v>
      </c>
      <c r="D38" s="324">
        <v>117.67759507663295</v>
      </c>
      <c r="E38" s="324">
        <v>98.397624156973805</v>
      </c>
      <c r="F38" s="324">
        <v>107.76910595615361</v>
      </c>
      <c r="G38" s="324">
        <v>135.21395881044933</v>
      </c>
      <c r="H38" s="324">
        <v>135.9477106183146</v>
      </c>
      <c r="I38" s="324">
        <v>140.90039223063704</v>
      </c>
      <c r="J38" s="324">
        <v>135.97176862287989</v>
      </c>
      <c r="K38" s="324">
        <v>116.41715213394284</v>
      </c>
      <c r="L38" s="324">
        <v>135.65669112587483</v>
      </c>
      <c r="M38" s="324">
        <v>126.74680469265755</v>
      </c>
      <c r="N38" s="324">
        <v>136.59690130305435</v>
      </c>
      <c r="O38" s="324">
        <v>145.40665634302027</v>
      </c>
      <c r="P38" s="324">
        <v>129.39829368886933</v>
      </c>
      <c r="Q38" s="324">
        <v>119.64603834434563</v>
      </c>
      <c r="R38" s="324">
        <v>111.70731933950091</v>
      </c>
      <c r="S38" s="324">
        <v>118.07842635758585</v>
      </c>
      <c r="T38" s="324">
        <v>126.62635175317043</v>
      </c>
      <c r="U38" s="324">
        <v>137.50115388612045</v>
      </c>
      <c r="V38" s="324">
        <v>144.52161432858659</v>
      </c>
      <c r="W38" s="324">
        <v>165.84202060779262</v>
      </c>
      <c r="X38" s="324">
        <v>145.19698139361347</v>
      </c>
      <c r="Y38" s="324">
        <v>116.26558510808943</v>
      </c>
      <c r="Z38" s="324">
        <v>94.878584268151954</v>
      </c>
      <c r="AA38" s="324">
        <v>99.257486356617804</v>
      </c>
      <c r="AB38" s="324">
        <v>133.53828452812374</v>
      </c>
      <c r="AC38" s="324">
        <v>139.00010893394344</v>
      </c>
      <c r="AD38" s="324">
        <v>142.32780622000757</v>
      </c>
      <c r="AE38" s="324">
        <v>133.01484678289961</v>
      </c>
      <c r="AF38" s="324">
        <v>117.27922657682048</v>
      </c>
      <c r="AG38" s="325">
        <v>125.99549449108106</v>
      </c>
      <c r="AH38" s="231"/>
    </row>
    <row r="39" spans="1:49" ht="24.95" customHeight="1" x14ac:dyDescent="0.25">
      <c r="B39" s="22" t="s">
        <v>68</v>
      </c>
    </row>
    <row r="40" spans="1:49" ht="24.95" customHeight="1" x14ac:dyDescent="0.2">
      <c r="B40" s="26" t="s">
        <v>19</v>
      </c>
      <c r="C40" s="315">
        <v>24.542591659141401</v>
      </c>
      <c r="D40" s="316">
        <v>16.875354643465101</v>
      </c>
      <c r="E40" s="316">
        <v>-14.147218073188947</v>
      </c>
      <c r="F40" s="316">
        <v>-11.459375856853486</v>
      </c>
      <c r="G40" s="316">
        <v>14.573013049510426</v>
      </c>
      <c r="H40" s="316">
        <v>16.586921850079744</v>
      </c>
      <c r="I40" s="316">
        <v>19.111655644759953</v>
      </c>
      <c r="J40" s="316">
        <v>18.752859477132915</v>
      </c>
      <c r="K40" s="316">
        <v>17.026950976404532</v>
      </c>
      <c r="L40" s="316">
        <v>30.028524827508946</v>
      </c>
      <c r="M40" s="316">
        <v>27.55811411180655</v>
      </c>
      <c r="N40" s="316">
        <v>24.859364086052636</v>
      </c>
      <c r="O40" s="316">
        <v>26.69491052984446</v>
      </c>
      <c r="P40" s="316">
        <v>3.3948647104878318</v>
      </c>
      <c r="Q40" s="316">
        <v>12.764543738696895</v>
      </c>
      <c r="R40" s="316">
        <v>35.227061121813648</v>
      </c>
      <c r="S40" s="316">
        <v>21.542957991918833</v>
      </c>
      <c r="T40" s="316">
        <v>19.891083426568148</v>
      </c>
      <c r="U40" s="316">
        <v>14.581057083680085</v>
      </c>
      <c r="V40" s="316">
        <v>9.2406093888691743</v>
      </c>
      <c r="W40" s="316">
        <v>40.421791713566527</v>
      </c>
      <c r="X40" s="316">
        <v>17.087813235239551</v>
      </c>
      <c r="Y40" s="316">
        <v>3.9885401997369625</v>
      </c>
      <c r="Z40" s="316">
        <v>-12.207485856443489</v>
      </c>
      <c r="AA40" s="316">
        <v>-15.894914733435661</v>
      </c>
      <c r="AB40" s="316">
        <v>11.39126170655312</v>
      </c>
      <c r="AC40" s="316">
        <v>15.847607828015766</v>
      </c>
      <c r="AD40" s="316">
        <v>23.902828373809715</v>
      </c>
      <c r="AE40" s="316">
        <v>16.143494127136918</v>
      </c>
      <c r="AF40" s="316">
        <v>6.4082300118823881</v>
      </c>
      <c r="AG40" s="317">
        <v>16.932342576860322</v>
      </c>
      <c r="AH40" s="231"/>
    </row>
    <row r="41" spans="1:49" ht="24.95" customHeight="1" x14ac:dyDescent="0.2">
      <c r="B41" s="27" t="s">
        <v>35</v>
      </c>
      <c r="C41" s="174">
        <v>14.838145931930331</v>
      </c>
      <c r="D41" s="64">
        <v>15.514830739527342</v>
      </c>
      <c r="E41" s="64">
        <v>2.9262296967169505</v>
      </c>
      <c r="F41" s="64">
        <v>-2.037648934463991</v>
      </c>
      <c r="G41" s="64">
        <v>7.7235221846836559</v>
      </c>
      <c r="H41" s="64">
        <v>11.229805991858075</v>
      </c>
      <c r="I41" s="64">
        <v>11.010428327725579</v>
      </c>
      <c r="J41" s="64">
        <v>13.785254693376645</v>
      </c>
      <c r="K41" s="64">
        <v>18.453829266864435</v>
      </c>
      <c r="L41" s="64">
        <v>13.078902192157033</v>
      </c>
      <c r="M41" s="64">
        <v>11.491020672721573</v>
      </c>
      <c r="N41" s="64">
        <v>11.991733502951805</v>
      </c>
      <c r="O41" s="64">
        <v>5.0266199334561685</v>
      </c>
      <c r="P41" s="64">
        <v>3.8367190367413584</v>
      </c>
      <c r="Q41" s="64">
        <v>7.2802951302041787</v>
      </c>
      <c r="R41" s="64">
        <v>8.7388268784483607</v>
      </c>
      <c r="S41" s="64">
        <v>0.94195547592910089</v>
      </c>
      <c r="T41" s="64">
        <v>0.48013201678359935</v>
      </c>
      <c r="U41" s="64">
        <v>-0.3739427224512144</v>
      </c>
      <c r="V41" s="64">
        <v>-14.669242284427234</v>
      </c>
      <c r="W41" s="64">
        <v>5.9669682251929386</v>
      </c>
      <c r="X41" s="64">
        <v>5.6271718598015505</v>
      </c>
      <c r="Y41" s="64">
        <v>14.800652698958229</v>
      </c>
      <c r="Z41" s="64">
        <v>4.008868991952248</v>
      </c>
      <c r="AA41" s="64">
        <v>-0.48380854675342</v>
      </c>
      <c r="AB41" s="64">
        <v>3.4499821891335811</v>
      </c>
      <c r="AC41" s="64">
        <v>-1.5234362039860736</v>
      </c>
      <c r="AD41" s="64">
        <v>9.0843914655991824</v>
      </c>
      <c r="AE41" s="64">
        <v>13.373795446517372</v>
      </c>
      <c r="AF41" s="64">
        <v>14.383210986748834</v>
      </c>
      <c r="AG41" s="175">
        <v>9.0278640314653043</v>
      </c>
      <c r="AH41" s="231"/>
    </row>
    <row r="42" spans="1:49" ht="24.95" customHeight="1" x14ac:dyDescent="0.2">
      <c r="A42" s="20"/>
      <c r="B42" s="29" t="s">
        <v>83</v>
      </c>
      <c r="C42" s="323">
        <v>8.4505419766481644</v>
      </c>
      <c r="D42" s="324">
        <v>1.1777915400409005</v>
      </c>
      <c r="E42" s="324">
        <v>-16.588043514506364</v>
      </c>
      <c r="F42" s="324">
        <v>-9.6177019231045158</v>
      </c>
      <c r="G42" s="324">
        <v>6.3583985428321519</v>
      </c>
      <c r="H42" s="324">
        <v>4.8162592844921521</v>
      </c>
      <c r="I42" s="324">
        <v>7.297717375844865</v>
      </c>
      <c r="J42" s="324">
        <v>4.3657719949346951</v>
      </c>
      <c r="K42" s="324">
        <v>-1.2045860393533412</v>
      </c>
      <c r="L42" s="324">
        <v>14.989199847865503</v>
      </c>
      <c r="M42" s="324">
        <v>14.411109829419228</v>
      </c>
      <c r="N42" s="324">
        <v>11.48980391734996</v>
      </c>
      <c r="O42" s="324">
        <v>20.631236737911799</v>
      </c>
      <c r="P42" s="324">
        <v>-0.42552801200127977</v>
      </c>
      <c r="Q42" s="324">
        <v>5.112074497825482</v>
      </c>
      <c r="R42" s="324">
        <v>24.359499733232955</v>
      </c>
      <c r="S42" s="324">
        <v>20.408761073460138</v>
      </c>
      <c r="T42" s="324">
        <v>19.318198553437888</v>
      </c>
      <c r="U42" s="324">
        <v>15.011132844945111</v>
      </c>
      <c r="V42" s="324">
        <v>28.020203164045085</v>
      </c>
      <c r="W42" s="324">
        <v>32.514682702987599</v>
      </c>
      <c r="X42" s="324">
        <v>10.85008826194562</v>
      </c>
      <c r="Y42" s="324">
        <v>-9.4181629154626094</v>
      </c>
      <c r="Z42" s="324">
        <v>-15.591319284183943</v>
      </c>
      <c r="AA42" s="324">
        <v>-15.486028918118187</v>
      </c>
      <c r="AB42" s="324">
        <v>7.6764435811499272</v>
      </c>
      <c r="AC42" s="324">
        <v>17.63977474688933</v>
      </c>
      <c r="AD42" s="324">
        <v>13.584378763228353</v>
      </c>
      <c r="AE42" s="324">
        <v>2.4429795877826659</v>
      </c>
      <c r="AF42" s="324">
        <v>-6.9721604298814244</v>
      </c>
      <c r="AG42" s="325">
        <v>7.2499618474799723</v>
      </c>
      <c r="AH42" s="231"/>
    </row>
    <row r="43" spans="1:49" ht="30" customHeight="1" x14ac:dyDescent="0.25">
      <c r="A43" s="6"/>
      <c r="B43" s="22"/>
      <c r="X43" s="535"/>
      <c r="Y43" s="535"/>
      <c r="Z43" s="535"/>
      <c r="AA43" s="535"/>
      <c r="AB43" s="535"/>
      <c r="AC43" s="535"/>
      <c r="AD43" s="535"/>
    </row>
    <row r="44" spans="1:49" s="24" customFormat="1" ht="20.100000000000001" customHeight="1" x14ac:dyDescent="0.25">
      <c r="B44" s="532" t="s">
        <v>10</v>
      </c>
      <c r="C44" s="239" t="s">
        <v>203</v>
      </c>
      <c r="D44" s="240"/>
      <c r="E44" s="240"/>
      <c r="F44" s="240"/>
      <c r="G44" s="240"/>
      <c r="H44" s="240"/>
      <c r="I44" s="240"/>
      <c r="J44" s="240"/>
      <c r="K44" s="240"/>
      <c r="L44" s="240"/>
      <c r="M44" s="240"/>
      <c r="N44" s="240"/>
      <c r="O44" s="240"/>
      <c r="P44" s="240"/>
      <c r="Q44" s="240"/>
      <c r="R44" s="240"/>
      <c r="S44" s="241"/>
      <c r="T44" s="241"/>
      <c r="U44" s="241"/>
      <c r="V44" s="241"/>
      <c r="W44" s="241"/>
      <c r="X44" s="241"/>
      <c r="Y44" s="241"/>
      <c r="Z44" s="241"/>
      <c r="AA44" s="241"/>
      <c r="AB44" s="241"/>
      <c r="AC44" s="241"/>
      <c r="AD44" s="241"/>
      <c r="AE44" s="241"/>
      <c r="AF44" s="241"/>
      <c r="AG44" s="242"/>
      <c r="AH44" s="308"/>
      <c r="AI44" s="151"/>
      <c r="AJ44" s="151"/>
      <c r="AK44" s="151"/>
      <c r="AL44" s="151"/>
      <c r="AM44" s="151"/>
      <c r="AN44" s="151"/>
      <c r="AO44" s="151"/>
      <c r="AP44" s="151"/>
      <c r="AQ44" s="151"/>
      <c r="AR44" s="151"/>
      <c r="AS44" s="151"/>
      <c r="AT44" s="151"/>
      <c r="AU44" s="151"/>
      <c r="AV44" s="151"/>
      <c r="AW44" s="151"/>
    </row>
    <row r="45" spans="1:49" s="25" customFormat="1" ht="20.100000000000001" customHeight="1" x14ac:dyDescent="0.2">
      <c r="B45" s="497"/>
      <c r="C45" s="243">
        <v>1</v>
      </c>
      <c r="D45" s="244">
        <v>2</v>
      </c>
      <c r="E45" s="244">
        <v>3</v>
      </c>
      <c r="F45" s="244">
        <v>4</v>
      </c>
      <c r="G45" s="244">
        <v>5</v>
      </c>
      <c r="H45" s="244">
        <v>6</v>
      </c>
      <c r="I45" s="244">
        <v>7</v>
      </c>
      <c r="J45" s="244">
        <v>8</v>
      </c>
      <c r="K45" s="244">
        <v>9</v>
      </c>
      <c r="L45" s="244">
        <v>10</v>
      </c>
      <c r="M45" s="244">
        <v>11</v>
      </c>
      <c r="N45" s="244">
        <v>12</v>
      </c>
      <c r="O45" s="244">
        <v>13</v>
      </c>
      <c r="P45" s="244">
        <v>14</v>
      </c>
      <c r="Q45" s="244">
        <v>15</v>
      </c>
      <c r="R45" s="244">
        <v>16</v>
      </c>
      <c r="S45" s="244">
        <v>17</v>
      </c>
      <c r="T45" s="244">
        <v>18</v>
      </c>
      <c r="U45" s="244">
        <v>19</v>
      </c>
      <c r="V45" s="244">
        <v>20</v>
      </c>
      <c r="W45" s="244">
        <v>21</v>
      </c>
      <c r="X45" s="244">
        <v>22</v>
      </c>
      <c r="Y45" s="244">
        <v>23</v>
      </c>
      <c r="Z45" s="244">
        <v>24</v>
      </c>
      <c r="AA45" s="244">
        <v>25</v>
      </c>
      <c r="AB45" s="244">
        <v>26</v>
      </c>
      <c r="AC45" s="244">
        <v>27</v>
      </c>
      <c r="AD45" s="244">
        <v>28</v>
      </c>
      <c r="AE45" s="244">
        <v>29</v>
      </c>
      <c r="AF45" s="244">
        <v>30</v>
      </c>
      <c r="AG45" s="245">
        <v>31</v>
      </c>
      <c r="AH45" s="308"/>
      <c r="AI45" s="151"/>
      <c r="AJ45" s="151"/>
      <c r="AK45" s="151"/>
      <c r="AL45" s="151"/>
      <c r="AM45" s="151"/>
      <c r="AN45" s="151"/>
      <c r="AO45" s="151"/>
      <c r="AP45" s="151"/>
      <c r="AQ45" s="151"/>
      <c r="AR45" s="151"/>
      <c r="AS45" s="151"/>
      <c r="AT45" s="151"/>
      <c r="AU45" s="151"/>
      <c r="AV45" s="151"/>
      <c r="AW45" s="151"/>
    </row>
    <row r="46" spans="1:49" ht="24.95" customHeight="1" x14ac:dyDescent="0.2">
      <c r="B46" s="170" t="s">
        <v>19</v>
      </c>
      <c r="C46" s="320">
        <v>215.6037037037037</v>
      </c>
      <c r="D46" s="321">
        <v>155.91037037037037</v>
      </c>
      <c r="E46" s="321">
        <v>136.24518518518519</v>
      </c>
      <c r="F46" s="321">
        <v>185.24296296296296</v>
      </c>
      <c r="G46" s="321">
        <v>94.627407407407404</v>
      </c>
      <c r="H46" s="321">
        <v>176.52296296296296</v>
      </c>
      <c r="I46" s="321">
        <v>199.23703703703703</v>
      </c>
      <c r="J46" s="321">
        <v>215.33851851851853</v>
      </c>
      <c r="K46" s="321">
        <v>209.04666666666665</v>
      </c>
      <c r="L46" s="321">
        <v>230.61703703703705</v>
      </c>
      <c r="M46" s="321">
        <v>261.91703703703706</v>
      </c>
      <c r="N46" s="321">
        <v>230.8651851851852</v>
      </c>
      <c r="O46" s="321">
        <v>227.45555555555555</v>
      </c>
      <c r="P46" s="321">
        <v>159.61481481481482</v>
      </c>
      <c r="Q46" s="321">
        <v>189.62592592592591</v>
      </c>
      <c r="R46" s="321">
        <v>184.9111111111111</v>
      </c>
      <c r="S46" s="321">
        <v>220.94740740740741</v>
      </c>
      <c r="T46" s="321">
        <v>209.59629629629629</v>
      </c>
      <c r="U46" s="321">
        <v>113.47407407407407</v>
      </c>
      <c r="V46" s="321">
        <v>213.71111111111111</v>
      </c>
      <c r="W46" s="321">
        <v>270.95925925925928</v>
      </c>
      <c r="X46" s="321">
        <v>244.13333333333333</v>
      </c>
      <c r="Y46" s="321">
        <v>226.57777777777778</v>
      </c>
      <c r="Z46" s="321">
        <v>162.05111111111111</v>
      </c>
      <c r="AA46" s="321">
        <v>202.75555555555556</v>
      </c>
      <c r="AB46" s="321">
        <v>156.26222222222222</v>
      </c>
      <c r="AC46" s="321">
        <v>187.46814814814815</v>
      </c>
      <c r="AD46" s="321">
        <v>224.22740740740741</v>
      </c>
      <c r="AE46" s="321">
        <v>207.68814814814814</v>
      </c>
      <c r="AF46" s="321">
        <v>192.57555555555555</v>
      </c>
      <c r="AG46" s="322">
        <v>223.92370370370369</v>
      </c>
      <c r="AH46" s="231"/>
    </row>
    <row r="47" spans="1:49" ht="24.95" customHeight="1" x14ac:dyDescent="0.2">
      <c r="B47" s="27" t="s">
        <v>35</v>
      </c>
      <c r="C47" s="179">
        <v>125.73542452830189</v>
      </c>
      <c r="D47" s="65">
        <v>133.90559748427674</v>
      </c>
      <c r="E47" s="65">
        <v>153.1719182389937</v>
      </c>
      <c r="F47" s="65">
        <v>118.3762106918239</v>
      </c>
      <c r="G47" s="65">
        <v>50.695566037735851</v>
      </c>
      <c r="H47" s="65">
        <v>101.72772012578616</v>
      </c>
      <c r="I47" s="65">
        <v>130.40885220125787</v>
      </c>
      <c r="J47" s="65">
        <v>135.53229559748428</v>
      </c>
      <c r="K47" s="65">
        <v>124.87130503144654</v>
      </c>
      <c r="L47" s="65">
        <v>160.7716037735849</v>
      </c>
      <c r="M47" s="65">
        <v>199.09921383647799</v>
      </c>
      <c r="N47" s="65">
        <v>123.5047641509434</v>
      </c>
      <c r="O47" s="65">
        <v>119.59026729559749</v>
      </c>
      <c r="P47" s="65">
        <v>119.77382075471698</v>
      </c>
      <c r="Q47" s="65">
        <v>138.47103773584905</v>
      </c>
      <c r="R47" s="65">
        <v>158.75292452830189</v>
      </c>
      <c r="S47" s="65">
        <v>186.96850628930818</v>
      </c>
      <c r="T47" s="65">
        <v>143.28844339622643</v>
      </c>
      <c r="U47" s="65">
        <v>75.736525157232705</v>
      </c>
      <c r="V47" s="65">
        <v>96.142814465408804</v>
      </c>
      <c r="W47" s="65">
        <v>125.8775786163522</v>
      </c>
      <c r="X47" s="65">
        <v>145.40356918238993</v>
      </c>
      <c r="Y47" s="65">
        <v>158.67229559748426</v>
      </c>
      <c r="Z47" s="65">
        <v>165.12221698113208</v>
      </c>
      <c r="AA47" s="65">
        <v>173.11026729559748</v>
      </c>
      <c r="AB47" s="65">
        <v>80.006022012578612</v>
      </c>
      <c r="AC47" s="65">
        <v>100.08116352201257</v>
      </c>
      <c r="AD47" s="65">
        <v>127.42940251572327</v>
      </c>
      <c r="AE47" s="65">
        <v>142.56633647798742</v>
      </c>
      <c r="AF47" s="65">
        <v>135.3956603773585</v>
      </c>
      <c r="AG47" s="180">
        <v>167.36435534591195</v>
      </c>
      <c r="AH47" s="231"/>
    </row>
    <row r="48" spans="1:49" ht="24.95" customHeight="1" x14ac:dyDescent="0.2">
      <c r="A48" s="20"/>
      <c r="B48" s="29" t="s">
        <v>84</v>
      </c>
      <c r="C48" s="323">
        <v>171.47411281470366</v>
      </c>
      <c r="D48" s="324">
        <v>116.43304932689641</v>
      </c>
      <c r="E48" s="324">
        <v>88.949193005859343</v>
      </c>
      <c r="F48" s="324">
        <v>156.48664700482331</v>
      </c>
      <c r="G48" s="324">
        <v>186.65815337190887</v>
      </c>
      <c r="H48" s="324">
        <v>173.52493769119036</v>
      </c>
      <c r="I48" s="324">
        <v>152.77876744861874</v>
      </c>
      <c r="J48" s="324">
        <v>158.88354695771167</v>
      </c>
      <c r="K48" s="324">
        <v>167.40969161337748</v>
      </c>
      <c r="L48" s="324">
        <v>143.44388662179051</v>
      </c>
      <c r="M48" s="324">
        <v>131.55101518990574</v>
      </c>
      <c r="N48" s="324">
        <v>186.92816165626664</v>
      </c>
      <c r="O48" s="324">
        <v>190.19570797792184</v>
      </c>
      <c r="P48" s="324">
        <v>133.26352437375297</v>
      </c>
      <c r="Q48" s="324">
        <v>136.94266254271051</v>
      </c>
      <c r="R48" s="324">
        <v>116.47729429900868</v>
      </c>
      <c r="S48" s="324">
        <v>118.1735960737319</v>
      </c>
      <c r="T48" s="324">
        <v>146.27578563105166</v>
      </c>
      <c r="U48" s="324">
        <v>149.8274100092992</v>
      </c>
      <c r="V48" s="324">
        <v>222.28505822244443</v>
      </c>
      <c r="W48" s="324">
        <v>215.25617368680244</v>
      </c>
      <c r="X48" s="324">
        <v>167.90050939333051</v>
      </c>
      <c r="Y48" s="324">
        <v>142.79605455039984</v>
      </c>
      <c r="Z48" s="324">
        <v>98.140101358776931</v>
      </c>
      <c r="AA48" s="324">
        <v>117.1250895299779</v>
      </c>
      <c r="AB48" s="324">
        <v>195.31307555525353</v>
      </c>
      <c r="AC48" s="324">
        <v>187.31611579129833</v>
      </c>
      <c r="AD48" s="324">
        <v>175.96206446921178</v>
      </c>
      <c r="AE48" s="324">
        <v>145.67825286034292</v>
      </c>
      <c r="AF48" s="324">
        <v>142.23170448651982</v>
      </c>
      <c r="AG48" s="325">
        <v>133.79414227175778</v>
      </c>
      <c r="AH48" s="231"/>
    </row>
    <row r="49" spans="1:34" ht="24.95" customHeight="1" x14ac:dyDescent="0.25">
      <c r="B49" s="22" t="s">
        <v>68</v>
      </c>
    </row>
    <row r="50" spans="1:34" ht="24.95" customHeight="1" x14ac:dyDescent="0.2">
      <c r="B50" s="26" t="s">
        <v>19</v>
      </c>
      <c r="C50" s="315">
        <v>25.486096141420607</v>
      </c>
      <c r="D50" s="316">
        <v>-0.47333081145483846</v>
      </c>
      <c r="E50" s="316">
        <v>-25.594255663425905</v>
      </c>
      <c r="F50" s="316">
        <v>-10.127937899797862</v>
      </c>
      <c r="G50" s="316">
        <v>33.66851522442883</v>
      </c>
      <c r="H50" s="316">
        <v>28.24561403512913</v>
      </c>
      <c r="I50" s="316">
        <v>2.3477929984604047</v>
      </c>
      <c r="J50" s="316">
        <v>12.502708978332528</v>
      </c>
      <c r="K50" s="316">
        <v>40.014387775355729</v>
      </c>
      <c r="L50" s="316">
        <v>27.747322637579384</v>
      </c>
      <c r="M50" s="316">
        <v>23.692716714503742</v>
      </c>
      <c r="N50" s="316">
        <v>34.803915207979202</v>
      </c>
      <c r="O50" s="316">
        <v>14.122133148986268</v>
      </c>
      <c r="P50" s="316">
        <v>-20.335104239461963</v>
      </c>
      <c r="Q50" s="316">
        <v>26.29628898734364</v>
      </c>
      <c r="R50" s="316">
        <v>54.947674202049285</v>
      </c>
      <c r="S50" s="316">
        <v>14.120487274835439</v>
      </c>
      <c r="T50" s="316">
        <v>24.211482829297918</v>
      </c>
      <c r="U50" s="316">
        <v>-1.3732673203804455</v>
      </c>
      <c r="V50" s="316">
        <v>24.987003535014104</v>
      </c>
      <c r="W50" s="316">
        <v>54.121478710037366</v>
      </c>
      <c r="X50" s="316">
        <v>17.961602886226</v>
      </c>
      <c r="Y50" s="316">
        <v>8.8630030216054436</v>
      </c>
      <c r="Z50" s="316">
        <v>-24.553308157885027</v>
      </c>
      <c r="AA50" s="316">
        <v>-15.894914733455042</v>
      </c>
      <c r="AB50" s="316">
        <v>55.620145031229988</v>
      </c>
      <c r="AC50" s="316">
        <v>38.342288959677632</v>
      </c>
      <c r="AD50" s="316">
        <v>29.802963058286863</v>
      </c>
      <c r="AE50" s="316">
        <v>10.864244394069457</v>
      </c>
      <c r="AF50" s="316">
        <v>7.2331000119771538</v>
      </c>
      <c r="AG50" s="317">
        <v>16.932342576880679</v>
      </c>
      <c r="AH50" s="231"/>
    </row>
    <row r="51" spans="1:34" ht="24.95" customHeight="1" x14ac:dyDescent="0.2">
      <c r="B51" s="27" t="s">
        <v>35</v>
      </c>
      <c r="C51" s="174">
        <v>32.213184559965967</v>
      </c>
      <c r="D51" s="64">
        <v>39.100225414809891</v>
      </c>
      <c r="E51" s="64">
        <v>-5.2868989887358566</v>
      </c>
      <c r="F51" s="64">
        <v>-28.725066832727258</v>
      </c>
      <c r="G51" s="64">
        <v>-28.072803510293181</v>
      </c>
      <c r="H51" s="64">
        <v>15.496934098999924</v>
      </c>
      <c r="I51" s="64">
        <v>10.790605697392147</v>
      </c>
      <c r="J51" s="64">
        <v>8.0428212789956071</v>
      </c>
      <c r="K51" s="64">
        <v>5.0529920164583508</v>
      </c>
      <c r="L51" s="64">
        <v>11.075535814747065</v>
      </c>
      <c r="M51" s="64">
        <v>14.243885380690935</v>
      </c>
      <c r="N51" s="64">
        <v>-3.8107810403974782</v>
      </c>
      <c r="O51" s="64">
        <v>-18.098507391349369</v>
      </c>
      <c r="P51" s="64">
        <v>-21.529368742023678</v>
      </c>
      <c r="Q51" s="64">
        <v>-13.839344851873165</v>
      </c>
      <c r="R51" s="64">
        <v>-8.710815948352451</v>
      </c>
      <c r="S51" s="64">
        <v>-1.441159830408034</v>
      </c>
      <c r="T51" s="64">
        <v>-18.609357658267182</v>
      </c>
      <c r="U51" s="64">
        <v>-22.920892527364725</v>
      </c>
      <c r="V51" s="64">
        <v>-26.39985642714792</v>
      </c>
      <c r="W51" s="64">
        <v>-5.0752935459952475</v>
      </c>
      <c r="X51" s="64">
        <v>2.4602196171418549</v>
      </c>
      <c r="Y51" s="64">
        <v>2.6218008474350456</v>
      </c>
      <c r="Z51" s="64">
        <v>-13.0076070701899</v>
      </c>
      <c r="AA51" s="64">
        <v>-14.861959584645005</v>
      </c>
      <c r="AB51" s="64">
        <v>-28.218379705473932</v>
      </c>
      <c r="AC51" s="64">
        <v>-1.7519201107238644</v>
      </c>
      <c r="AD51" s="64">
        <v>20.327738831556019</v>
      </c>
      <c r="AE51" s="64">
        <v>25.919256417988283</v>
      </c>
      <c r="AF51" s="64">
        <v>21.863969511248321</v>
      </c>
      <c r="AG51" s="175">
        <v>16.31025952973139</v>
      </c>
      <c r="AH51" s="231"/>
    </row>
    <row r="52" spans="1:34" ht="24.95" customHeight="1" x14ac:dyDescent="0.2">
      <c r="A52" s="20"/>
      <c r="B52" s="29" t="s">
        <v>84</v>
      </c>
      <c r="C52" s="323">
        <v>-5.0880617095469791</v>
      </c>
      <c r="D52" s="324">
        <v>-28.449670809834856</v>
      </c>
      <c r="E52" s="324">
        <v>-21.440916259623343</v>
      </c>
      <c r="F52" s="324">
        <v>26.092102940693572</v>
      </c>
      <c r="G52" s="324">
        <v>85.838628151792634</v>
      </c>
      <c r="H52" s="324">
        <v>11.03811112867964</v>
      </c>
      <c r="I52" s="324">
        <v>-7.6205131706144407</v>
      </c>
      <c r="J52" s="324">
        <v>4.1278889670867596</v>
      </c>
      <c r="K52" s="324">
        <v>33.279771558995812</v>
      </c>
      <c r="L52" s="324">
        <v>15.009413819646957</v>
      </c>
      <c r="M52" s="324">
        <v>8.2707545373506726</v>
      </c>
      <c r="N52" s="324">
        <v>40.144515847065165</v>
      </c>
      <c r="O52" s="324">
        <v>39.340724465527799</v>
      </c>
      <c r="P52" s="324">
        <v>1.5219254432527436</v>
      </c>
      <c r="Q52" s="324">
        <v>46.582322024272869</v>
      </c>
      <c r="R52" s="324">
        <v>69.732784679512179</v>
      </c>
      <c r="S52" s="324">
        <v>15.78919463585464</v>
      </c>
      <c r="T52" s="324">
        <v>52.611503307474024</v>
      </c>
      <c r="U52" s="324">
        <v>27.955208504031425</v>
      </c>
      <c r="V52" s="324">
        <v>69.818967012424835</v>
      </c>
      <c r="W52" s="324">
        <v>62.361817557680801</v>
      </c>
      <c r="X52" s="324">
        <v>15.129172401700774</v>
      </c>
      <c r="Y52" s="324">
        <v>6.0817507806435573</v>
      </c>
      <c r="Z52" s="324">
        <v>-13.272081269221344</v>
      </c>
      <c r="AA52" s="324">
        <v>-1.2132709934831059</v>
      </c>
      <c r="AB52" s="324">
        <v>116.79664570502005</v>
      </c>
      <c r="AC52" s="324">
        <v>40.809152825781808</v>
      </c>
      <c r="AD52" s="324">
        <v>7.8745136564171556</v>
      </c>
      <c r="AE52" s="324">
        <v>-11.956083963762115</v>
      </c>
      <c r="AF52" s="324">
        <v>-12.005902612569539</v>
      </c>
      <c r="AG52" s="325">
        <v>0.53484795726703638</v>
      </c>
      <c r="AH52" s="231"/>
    </row>
    <row r="53" spans="1:34" ht="16.5" customHeight="1" x14ac:dyDescent="0.2">
      <c r="B53" s="68"/>
      <c r="C53" s="59"/>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row>
    <row r="54" spans="1:34" ht="0" hidden="1" customHeight="1" x14ac:dyDescent="0.2">
      <c r="B54" s="147" t="s">
        <v>77</v>
      </c>
      <c r="C54" s="246"/>
      <c r="D54" s="247"/>
      <c r="E54" s="247"/>
      <c r="F54" s="247"/>
      <c r="G54" s="247"/>
      <c r="H54" s="247"/>
      <c r="I54" s="247"/>
      <c r="J54" s="247"/>
      <c r="K54" s="247"/>
      <c r="L54" s="247"/>
      <c r="M54" s="247"/>
      <c r="N54" s="247"/>
      <c r="O54" s="247"/>
      <c r="P54" s="247"/>
      <c r="Q54" s="247"/>
      <c r="R54" s="247"/>
      <c r="S54" s="247"/>
      <c r="T54" s="247"/>
      <c r="U54" s="247"/>
      <c r="V54" s="247"/>
      <c r="W54" s="247"/>
      <c r="X54" s="247"/>
      <c r="Y54" s="247"/>
      <c r="Z54" s="247"/>
      <c r="AA54" s="247"/>
      <c r="AB54" s="247"/>
      <c r="AC54" s="247"/>
      <c r="AD54" s="247"/>
      <c r="AE54" s="247"/>
      <c r="AF54" s="247"/>
      <c r="AG54" s="248"/>
      <c r="AH54" s="309"/>
    </row>
    <row r="55" spans="1:34" ht="0" hidden="1" customHeight="1" x14ac:dyDescent="0.2">
      <c r="B55" s="68"/>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row>
    <row r="56" spans="1:34" ht="24" customHeight="1" x14ac:dyDescent="0.2">
      <c r="B56" s="524" t="s">
        <v>107</v>
      </c>
      <c r="C56" s="524"/>
      <c r="D56" s="524"/>
      <c r="E56" s="524"/>
      <c r="F56" s="524"/>
      <c r="G56" s="524"/>
      <c r="H56" s="524"/>
      <c r="I56" s="524"/>
      <c r="J56" s="524"/>
      <c r="K56" s="524"/>
      <c r="L56" s="524"/>
      <c r="M56" s="524"/>
      <c r="N56" s="524"/>
      <c r="O56" s="524"/>
      <c r="P56" s="524"/>
      <c r="Q56" s="524"/>
      <c r="R56" s="524"/>
      <c r="S56" s="524"/>
      <c r="T56" s="524"/>
      <c r="U56" s="524"/>
      <c r="V56" s="524"/>
      <c r="W56" s="524"/>
      <c r="X56" s="524"/>
      <c r="Y56" s="524"/>
      <c r="Z56" s="524"/>
      <c r="AA56" s="524"/>
      <c r="AB56" s="524"/>
      <c r="AC56" s="524"/>
      <c r="AD56" s="524"/>
      <c r="AE56" s="524"/>
      <c r="AF56" s="524"/>
      <c r="AG56" s="524"/>
    </row>
    <row r="57" spans="1:34" ht="15" customHeight="1" x14ac:dyDescent="0.2"/>
    <row r="58" spans="1:34" s="182" customFormat="1" x14ac:dyDescent="0.2"/>
    <row r="59" spans="1:34" s="182" customFormat="1" x14ac:dyDescent="0.2"/>
    <row r="60" spans="1:34" s="182" customFormat="1" x14ac:dyDescent="0.2">
      <c r="C60" s="182">
        <v>100</v>
      </c>
      <c r="D60" s="182">
        <v>100</v>
      </c>
      <c r="E60" s="182">
        <v>100</v>
      </c>
      <c r="F60" s="182">
        <v>100</v>
      </c>
      <c r="G60" s="182">
        <v>100</v>
      </c>
      <c r="H60" s="182">
        <v>100</v>
      </c>
      <c r="I60" s="182">
        <v>100</v>
      </c>
      <c r="J60" s="182">
        <v>100</v>
      </c>
      <c r="K60" s="182">
        <v>100</v>
      </c>
      <c r="L60" s="182">
        <v>100</v>
      </c>
      <c r="M60" s="182">
        <v>100</v>
      </c>
      <c r="N60" s="182">
        <v>100</v>
      </c>
      <c r="O60" s="182">
        <v>100</v>
      </c>
      <c r="P60" s="182">
        <v>100</v>
      </c>
      <c r="Q60" s="182">
        <v>100</v>
      </c>
      <c r="R60" s="182">
        <v>100</v>
      </c>
      <c r="S60" s="182">
        <v>100</v>
      </c>
      <c r="T60" s="182">
        <v>100</v>
      </c>
      <c r="U60" s="182">
        <v>100</v>
      </c>
      <c r="V60" s="182">
        <v>100</v>
      </c>
      <c r="W60" s="182">
        <v>100</v>
      </c>
      <c r="X60" s="182">
        <v>100</v>
      </c>
      <c r="Y60" s="182">
        <v>100</v>
      </c>
      <c r="Z60" s="182">
        <v>100</v>
      </c>
      <c r="AA60" s="182">
        <v>100</v>
      </c>
      <c r="AB60" s="182">
        <v>100</v>
      </c>
      <c r="AC60" s="182">
        <v>100</v>
      </c>
      <c r="AD60" s="182">
        <v>100</v>
      </c>
      <c r="AE60" s="182">
        <v>100</v>
      </c>
      <c r="AF60" s="182">
        <v>100</v>
      </c>
      <c r="AG60" s="182">
        <v>100</v>
      </c>
    </row>
    <row r="61" spans="1:34" s="182" customFormat="1" x14ac:dyDescent="0.2"/>
    <row r="62" spans="1:34" s="182" customFormat="1" x14ac:dyDescent="0.2"/>
    <row r="63" spans="1:34" s="182" customFormat="1" x14ac:dyDescent="0.2"/>
    <row r="64" spans="1:34" s="182" customFormat="1" x14ac:dyDescent="0.2"/>
    <row r="65" spans="2:35" s="182" customFormat="1" ht="10.5" customHeight="1" x14ac:dyDescent="0.2">
      <c r="B65" s="397"/>
      <c r="C65" s="397"/>
      <c r="D65" s="397"/>
      <c r="E65" s="397"/>
      <c r="F65" s="397"/>
      <c r="G65" s="397"/>
      <c r="H65" s="397"/>
      <c r="I65" s="397"/>
      <c r="J65" s="397"/>
      <c r="K65" s="397"/>
      <c r="L65" s="397"/>
      <c r="M65" s="397"/>
      <c r="N65" s="397"/>
      <c r="O65" s="397"/>
      <c r="P65" s="397"/>
      <c r="Q65" s="397"/>
      <c r="R65" s="397"/>
      <c r="S65" s="397"/>
      <c r="T65" s="397"/>
      <c r="U65" s="397"/>
      <c r="V65" s="397"/>
      <c r="W65" s="397"/>
      <c r="X65" s="397"/>
      <c r="Y65" s="397"/>
      <c r="Z65" s="397"/>
      <c r="AA65" s="397"/>
      <c r="AB65" s="397"/>
      <c r="AC65" s="397"/>
      <c r="AD65" s="397"/>
      <c r="AE65" s="397"/>
      <c r="AF65" s="397"/>
      <c r="AG65" s="397"/>
      <c r="AH65" s="397"/>
      <c r="AI65" s="397"/>
    </row>
    <row r="66" spans="2:35" s="182" customFormat="1" x14ac:dyDescent="0.2">
      <c r="B66" s="397"/>
      <c r="C66" s="397"/>
      <c r="D66" s="397"/>
      <c r="E66" s="397"/>
      <c r="F66" s="397"/>
      <c r="G66" s="397"/>
      <c r="H66" s="397"/>
      <c r="I66" s="397"/>
      <c r="J66" s="397"/>
      <c r="K66" s="397"/>
      <c r="L66" s="397"/>
      <c r="M66" s="397"/>
      <c r="N66" s="397"/>
      <c r="O66" s="397"/>
      <c r="P66" s="397"/>
      <c r="Q66" s="397"/>
      <c r="R66" s="397"/>
      <c r="S66" s="397"/>
      <c r="T66" s="397"/>
      <c r="U66" s="397"/>
      <c r="V66" s="397"/>
      <c r="W66" s="397"/>
      <c r="X66" s="397"/>
      <c r="Y66" s="397"/>
      <c r="Z66" s="397"/>
      <c r="AA66" s="397"/>
      <c r="AB66" s="397"/>
      <c r="AC66" s="397"/>
      <c r="AD66" s="397"/>
      <c r="AE66" s="397"/>
      <c r="AF66" s="397"/>
      <c r="AG66" s="397"/>
      <c r="AH66" s="397"/>
      <c r="AI66" s="397"/>
    </row>
    <row r="67" spans="2:35" s="182" customFormat="1" x14ac:dyDescent="0.2">
      <c r="B67" s="397"/>
      <c r="C67" s="397"/>
      <c r="D67" s="397"/>
      <c r="E67" s="397"/>
      <c r="F67" s="397"/>
      <c r="G67" s="397"/>
      <c r="H67" s="397"/>
      <c r="I67" s="397"/>
      <c r="J67" s="397"/>
      <c r="K67" s="397"/>
      <c r="L67" s="397"/>
      <c r="M67" s="397"/>
      <c r="N67" s="397"/>
      <c r="O67" s="397"/>
      <c r="P67" s="397"/>
      <c r="Q67" s="397"/>
      <c r="R67" s="397"/>
      <c r="S67" s="397"/>
      <c r="T67" s="397"/>
      <c r="U67" s="397"/>
      <c r="V67" s="397"/>
      <c r="W67" s="397"/>
      <c r="X67" s="397"/>
      <c r="Y67" s="397"/>
      <c r="Z67" s="397"/>
      <c r="AA67" s="397"/>
      <c r="AB67" s="397"/>
      <c r="AC67" s="397"/>
      <c r="AD67" s="397"/>
      <c r="AE67" s="397"/>
      <c r="AF67" s="397"/>
      <c r="AG67" s="397"/>
      <c r="AH67" s="397"/>
      <c r="AI67" s="397"/>
    </row>
    <row r="68" spans="2:35" s="182" customFormat="1" x14ac:dyDescent="0.2">
      <c r="B68" s="397"/>
      <c r="C68" s="397"/>
      <c r="D68" s="397"/>
      <c r="E68" s="397"/>
      <c r="F68" s="397"/>
      <c r="G68" s="397"/>
      <c r="H68" s="397"/>
      <c r="I68" s="397"/>
      <c r="J68" s="397"/>
      <c r="K68" s="397"/>
      <c r="L68" s="397"/>
      <c r="M68" s="397"/>
      <c r="N68" s="397"/>
      <c r="O68" s="397"/>
      <c r="P68" s="397"/>
      <c r="Q68" s="397"/>
      <c r="R68" s="397"/>
      <c r="S68" s="397"/>
      <c r="T68" s="397"/>
      <c r="U68" s="397"/>
      <c r="V68" s="397"/>
      <c r="W68" s="397"/>
      <c r="X68" s="397"/>
      <c r="Y68" s="397"/>
      <c r="Z68" s="397"/>
      <c r="AA68" s="397"/>
      <c r="AB68" s="397"/>
      <c r="AC68" s="397"/>
      <c r="AD68" s="397"/>
      <c r="AE68" s="397"/>
      <c r="AF68" s="397"/>
      <c r="AG68" s="397"/>
      <c r="AH68" s="397"/>
      <c r="AI68" s="397"/>
    </row>
    <row r="69" spans="2:35" s="182" customFormat="1" x14ac:dyDescent="0.2">
      <c r="B69" s="397"/>
      <c r="C69" s="397"/>
      <c r="D69" s="397"/>
      <c r="E69" s="397"/>
      <c r="F69" s="397"/>
      <c r="G69" s="397"/>
      <c r="H69" s="397"/>
      <c r="I69" s="397"/>
      <c r="J69" s="397"/>
      <c r="K69" s="397"/>
      <c r="L69" s="397"/>
      <c r="M69" s="397"/>
      <c r="N69" s="397"/>
      <c r="O69" s="397"/>
      <c r="P69" s="397"/>
      <c r="Q69" s="397"/>
      <c r="R69" s="397"/>
      <c r="S69" s="397"/>
      <c r="T69" s="397"/>
      <c r="U69" s="397"/>
      <c r="V69" s="397"/>
      <c r="W69" s="397"/>
      <c r="X69" s="397"/>
      <c r="Y69" s="397"/>
      <c r="Z69" s="397"/>
      <c r="AA69" s="397"/>
      <c r="AB69" s="397"/>
      <c r="AC69" s="397"/>
      <c r="AD69" s="397"/>
      <c r="AE69" s="397"/>
      <c r="AF69" s="397"/>
      <c r="AG69" s="397"/>
      <c r="AH69" s="397"/>
      <c r="AI69" s="397"/>
    </row>
    <row r="70" spans="2:35" s="182" customFormat="1" x14ac:dyDescent="0.2">
      <c r="B70" s="397"/>
      <c r="C70" s="397"/>
      <c r="D70" s="397"/>
      <c r="E70" s="397"/>
      <c r="F70" s="397"/>
      <c r="G70" s="397"/>
      <c r="H70" s="397"/>
      <c r="I70" s="397"/>
      <c r="J70" s="397"/>
      <c r="K70" s="397"/>
      <c r="L70" s="397"/>
      <c r="M70" s="397"/>
      <c r="N70" s="397"/>
      <c r="O70" s="397"/>
      <c r="P70" s="397"/>
      <c r="Q70" s="397"/>
      <c r="R70" s="397"/>
      <c r="S70" s="397"/>
      <c r="T70" s="397"/>
      <c r="U70" s="397"/>
      <c r="V70" s="397"/>
      <c r="W70" s="397"/>
      <c r="X70" s="397"/>
      <c r="Y70" s="397"/>
      <c r="Z70" s="397"/>
      <c r="AA70" s="397"/>
      <c r="AB70" s="397"/>
      <c r="AC70" s="397"/>
      <c r="AD70" s="397"/>
      <c r="AE70" s="397"/>
      <c r="AF70" s="397"/>
      <c r="AG70" s="397"/>
      <c r="AH70" s="397"/>
      <c r="AI70" s="397"/>
    </row>
    <row r="71" spans="2:35" s="182" customFormat="1" x14ac:dyDescent="0.2"/>
    <row r="72" spans="2:35" s="182" customFormat="1" x14ac:dyDescent="0.2"/>
    <row r="73" spans="2:35" s="182" customFormat="1" x14ac:dyDescent="0.2"/>
    <row r="74" spans="2:35" s="182" customFormat="1" x14ac:dyDescent="0.2"/>
    <row r="75" spans="2:35" s="182" customFormat="1" x14ac:dyDescent="0.2"/>
    <row r="76" spans="2:35" s="182" customFormat="1" x14ac:dyDescent="0.2"/>
    <row r="77" spans="2:35" s="182" customFormat="1" x14ac:dyDescent="0.2"/>
    <row r="78" spans="2:35" s="182" customFormat="1" x14ac:dyDescent="0.2"/>
    <row r="79" spans="2:35" s="182" customFormat="1" x14ac:dyDescent="0.2"/>
    <row r="80" spans="2:35" s="182" customFormat="1" x14ac:dyDescent="0.2"/>
    <row r="81" s="182" customFormat="1" x14ac:dyDescent="0.2"/>
    <row r="82" s="182" customFormat="1" x14ac:dyDescent="0.2"/>
    <row r="83" s="182" customFormat="1" x14ac:dyDescent="0.2"/>
    <row r="84" s="182" customFormat="1" x14ac:dyDescent="0.2"/>
    <row r="85" s="182" customFormat="1" x14ac:dyDescent="0.2"/>
    <row r="86" s="182" customFormat="1" x14ac:dyDescent="0.2"/>
    <row r="87" s="182" customFormat="1" x14ac:dyDescent="0.2"/>
    <row r="88" s="182" customFormat="1" x14ac:dyDescent="0.2"/>
    <row r="89" s="182" customFormat="1" x14ac:dyDescent="0.2"/>
    <row r="90" s="182" customFormat="1" x14ac:dyDescent="0.2"/>
    <row r="91" s="182" customFormat="1" x14ac:dyDescent="0.2"/>
    <row r="92" s="182" customFormat="1" x14ac:dyDescent="0.2"/>
    <row r="93" s="182" customFormat="1" x14ac:dyDescent="0.2"/>
    <row r="94" s="182" customFormat="1" x14ac:dyDescent="0.2"/>
  </sheetData>
  <mergeCells count="12">
    <mergeCell ref="B56:AG56"/>
    <mergeCell ref="B34:B35"/>
    <mergeCell ref="B3:T3"/>
    <mergeCell ref="AA1:AG1"/>
    <mergeCell ref="U3:AG3"/>
    <mergeCell ref="B44:B45"/>
    <mergeCell ref="B4:AG4"/>
    <mergeCell ref="B2:AG2"/>
    <mergeCell ref="X22:AD22"/>
    <mergeCell ref="X33:AD33"/>
    <mergeCell ref="X43:AD43"/>
    <mergeCell ref="B24:B25"/>
  </mergeCells>
  <phoneticPr fontId="0" type="noConversion"/>
  <printOptions horizontalCentered="1" verticalCentered="1"/>
  <pageMargins left="0.25" right="0.25" top="0.25" bottom="0.25" header="0" footer="0"/>
  <pageSetup scale="41" orientation="landscape" r:id="rId1"/>
  <headerFooter alignWithMargins="0"/>
  <rowBreaks count="1" manualBreakCount="1">
    <brk id="57" max="16383" man="1"/>
  </rowBreaks>
  <colBreaks count="1" manualBreakCount="1">
    <brk id="34"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pageSetUpPr fitToPage="1"/>
  </sheetPr>
  <dimension ref="A1:AO79"/>
  <sheetViews>
    <sheetView showGridLines="0" workbookViewId="0"/>
  </sheetViews>
  <sheetFormatPr defaultRowHeight="12.75" x14ac:dyDescent="0.2"/>
  <cols>
    <col min="1" max="1" width="2.7109375" customWidth="1"/>
    <col min="2" max="2" width="19.5703125" customWidth="1"/>
    <col min="3" max="3" width="4.42578125" customWidth="1"/>
    <col min="4" max="4" width="12.28515625" customWidth="1"/>
    <col min="5" max="5" width="9.42578125" customWidth="1"/>
    <col min="6" max="6" width="7.7109375" customWidth="1"/>
    <col min="7" max="7" width="2.7109375" customWidth="1"/>
    <col min="8" max="8" width="12.28515625" customWidth="1"/>
    <col min="9" max="9" width="9.42578125" customWidth="1"/>
    <col min="10" max="10" width="7.7109375" customWidth="1"/>
    <col min="11" max="11" width="2.7109375" customWidth="1"/>
    <col min="12" max="12" width="12.28515625" customWidth="1"/>
    <col min="13" max="13" width="8.7109375" customWidth="1"/>
    <col min="14" max="14" width="7.7109375" customWidth="1"/>
    <col min="15" max="15" width="2.7109375" customWidth="1"/>
    <col min="16" max="16" width="12.28515625" customWidth="1"/>
    <col min="17" max="17" width="9.42578125" customWidth="1"/>
    <col min="18" max="18" width="7.7109375" customWidth="1"/>
    <col min="19" max="20" width="2.7109375" customWidth="1"/>
    <col min="21" max="41" width="9.140625" style="151" customWidth="1"/>
  </cols>
  <sheetData>
    <row r="1" spans="1:20" ht="26.25" customHeight="1" x14ac:dyDescent="0.35">
      <c r="B1" s="17" t="s">
        <v>114</v>
      </c>
      <c r="C1" s="9"/>
      <c r="D1" s="9"/>
      <c r="E1" s="9"/>
      <c r="F1" s="9"/>
      <c r="G1" s="9"/>
      <c r="H1" s="1"/>
      <c r="I1" s="1"/>
      <c r="J1" s="1"/>
      <c r="K1" s="1"/>
      <c r="L1" s="1"/>
      <c r="M1" s="1"/>
      <c r="N1" s="1"/>
      <c r="O1" s="1"/>
      <c r="P1" s="79"/>
      <c r="Q1" s="1"/>
      <c r="R1" s="1"/>
      <c r="S1" s="146"/>
      <c r="T1" s="1"/>
    </row>
    <row r="2" spans="1:20" ht="14.25" customHeight="1" x14ac:dyDescent="0.2">
      <c r="B2" s="494" t="s">
        <v>131</v>
      </c>
      <c r="C2" s="494"/>
      <c r="D2" s="494"/>
      <c r="E2" s="494"/>
      <c r="F2" s="494"/>
      <c r="G2" s="494"/>
      <c r="H2" s="494"/>
      <c r="I2" s="494"/>
      <c r="J2" s="494"/>
      <c r="K2" s="494"/>
      <c r="L2" s="494"/>
      <c r="M2" s="494"/>
      <c r="N2" s="494"/>
      <c r="O2" s="494"/>
      <c r="P2" s="494"/>
      <c r="Q2" s="494"/>
      <c r="R2" s="494"/>
      <c r="S2" s="494"/>
      <c r="T2" s="1"/>
    </row>
    <row r="3" spans="1:20" ht="14.25" customHeight="1" x14ac:dyDescent="0.2">
      <c r="B3" s="540" t="s">
        <v>132</v>
      </c>
      <c r="C3" s="540"/>
      <c r="D3" s="540"/>
      <c r="E3" s="540"/>
      <c r="F3" s="540"/>
      <c r="G3" s="540"/>
      <c r="H3" s="540"/>
      <c r="I3" s="540"/>
      <c r="J3" s="540"/>
      <c r="K3" s="540"/>
      <c r="L3" s="540"/>
      <c r="M3" s="540"/>
      <c r="N3" s="540"/>
      <c r="O3" s="540"/>
      <c r="P3" s="540"/>
      <c r="Q3" s="540"/>
      <c r="R3" s="540"/>
      <c r="S3" s="540"/>
      <c r="T3" s="1"/>
    </row>
    <row r="4" spans="1:20" ht="14.25" customHeight="1" x14ac:dyDescent="0.2">
      <c r="B4" s="540" t="s">
        <v>133</v>
      </c>
      <c r="C4" s="540"/>
      <c r="D4" s="540"/>
      <c r="E4" s="540"/>
      <c r="F4" s="540"/>
      <c r="G4" s="540"/>
      <c r="H4" s="540"/>
      <c r="I4" s="540"/>
      <c r="J4" s="540"/>
      <c r="K4" s="540"/>
      <c r="L4" s="540"/>
      <c r="M4" s="540"/>
      <c r="N4" s="540"/>
      <c r="O4" s="540"/>
      <c r="P4" s="540"/>
      <c r="Q4" s="540"/>
      <c r="R4" s="540"/>
      <c r="S4" s="540"/>
      <c r="T4" s="1"/>
    </row>
    <row r="5" spans="1:20" ht="15" customHeight="1" x14ac:dyDescent="0.2">
      <c r="A5" s="11"/>
      <c r="B5" s="10"/>
      <c r="C5" s="1"/>
      <c r="D5" s="1"/>
      <c r="E5" s="1"/>
      <c r="F5" s="1"/>
      <c r="G5" s="1"/>
      <c r="H5" s="1"/>
      <c r="I5" s="1"/>
      <c r="J5" s="1"/>
      <c r="K5" s="1"/>
      <c r="L5" s="1"/>
      <c r="M5" s="1"/>
      <c r="N5" s="1"/>
      <c r="O5" s="1"/>
      <c r="P5" s="1"/>
      <c r="Q5" s="1"/>
      <c r="R5" s="1"/>
      <c r="S5" s="1"/>
      <c r="T5" s="1"/>
    </row>
    <row r="6" spans="1:20" ht="18" customHeight="1" x14ac:dyDescent="0.2">
      <c r="A6" s="11"/>
      <c r="B6" s="538" t="s">
        <v>134</v>
      </c>
      <c r="C6" s="538"/>
      <c r="D6" s="538"/>
      <c r="E6" s="538"/>
      <c r="F6" s="538"/>
      <c r="G6" s="538"/>
      <c r="H6" s="538"/>
      <c r="I6" s="538"/>
      <c r="J6" s="538"/>
      <c r="K6" s="538"/>
      <c r="L6" s="538"/>
      <c r="M6" s="538"/>
      <c r="N6" s="538"/>
      <c r="O6" s="538"/>
      <c r="P6" s="538"/>
      <c r="Q6" s="538"/>
      <c r="R6" s="538"/>
      <c r="S6" s="538"/>
      <c r="T6" s="1"/>
    </row>
    <row r="7" spans="1:20" ht="15" customHeight="1" x14ac:dyDescent="0.2">
      <c r="A7" s="11"/>
      <c r="B7" s="10"/>
      <c r="C7" s="1"/>
      <c r="D7" s="1"/>
      <c r="E7" s="1"/>
      <c r="F7" s="1"/>
      <c r="G7" s="1"/>
      <c r="H7" s="1"/>
      <c r="I7" s="1"/>
      <c r="J7" s="1"/>
      <c r="K7" s="1"/>
      <c r="L7" s="1"/>
      <c r="M7" s="1"/>
      <c r="N7" s="1"/>
      <c r="O7" s="1"/>
      <c r="P7" s="1"/>
      <c r="Q7" s="1"/>
      <c r="R7" s="1"/>
      <c r="S7" s="1"/>
      <c r="T7" s="1"/>
    </row>
    <row r="8" spans="1:20" ht="15" customHeight="1" x14ac:dyDescent="0.25">
      <c r="A8" s="1"/>
      <c r="B8" s="1"/>
      <c r="C8" s="12"/>
      <c r="D8" s="537" t="s">
        <v>11</v>
      </c>
      <c r="E8" s="537"/>
      <c r="F8" s="537"/>
      <c r="G8" s="1"/>
      <c r="H8" s="537" t="s">
        <v>13</v>
      </c>
      <c r="I8" s="537"/>
      <c r="J8" s="537"/>
      <c r="K8" s="1"/>
      <c r="L8" s="537" t="s">
        <v>14</v>
      </c>
      <c r="M8" s="537"/>
      <c r="N8" s="537"/>
      <c r="O8" s="1"/>
      <c r="P8" s="537" t="s">
        <v>12</v>
      </c>
      <c r="Q8" s="537"/>
      <c r="R8" s="537"/>
      <c r="S8" s="2"/>
      <c r="T8" s="1"/>
    </row>
    <row r="9" spans="1:20" ht="15" customHeight="1" x14ac:dyDescent="0.25">
      <c r="A9" s="1"/>
      <c r="B9" s="1"/>
      <c r="C9" s="1"/>
      <c r="D9" s="2"/>
      <c r="E9" s="2"/>
      <c r="F9" s="117" t="s">
        <v>24</v>
      </c>
      <c r="G9" s="36"/>
      <c r="H9" s="1"/>
      <c r="I9" s="1"/>
      <c r="J9" s="117" t="s">
        <v>24</v>
      </c>
      <c r="K9" s="1"/>
      <c r="L9" s="1"/>
      <c r="M9" s="1"/>
      <c r="N9" s="117" t="s">
        <v>24</v>
      </c>
      <c r="O9" s="1"/>
      <c r="P9" s="1"/>
      <c r="Q9" s="1"/>
      <c r="R9" s="117" t="s">
        <v>24</v>
      </c>
      <c r="S9" s="1"/>
      <c r="T9" s="1"/>
    </row>
    <row r="10" spans="1:20" ht="15" customHeight="1" x14ac:dyDescent="0.2">
      <c r="A10" s="1"/>
      <c r="B10" s="119" t="s">
        <v>22</v>
      </c>
      <c r="C10" s="33"/>
      <c r="D10" s="15" t="s">
        <v>19</v>
      </c>
      <c r="E10" s="77">
        <v>76.105137395459977</v>
      </c>
      <c r="F10" s="77">
        <v>8.2964977897937455</v>
      </c>
      <c r="G10" s="367"/>
      <c r="H10" s="15" t="s">
        <v>19</v>
      </c>
      <c r="I10" s="118">
        <v>10.80047789725209</v>
      </c>
      <c r="J10" s="77">
        <v>-32.436472346628697</v>
      </c>
      <c r="K10" s="1"/>
      <c r="L10" s="15" t="s">
        <v>19</v>
      </c>
      <c r="M10" s="118">
        <v>0</v>
      </c>
      <c r="N10" s="77">
        <v>0</v>
      </c>
      <c r="O10" s="1"/>
      <c r="P10" s="15" t="s">
        <v>19</v>
      </c>
      <c r="Q10" s="118">
        <v>86.905615292712071</v>
      </c>
      <c r="R10" s="77">
        <v>0.74792243766085065</v>
      </c>
      <c r="S10" s="378"/>
      <c r="T10" s="1"/>
    </row>
    <row r="11" spans="1:20" ht="15" customHeight="1" x14ac:dyDescent="0.2">
      <c r="A11" s="1"/>
      <c r="B11" s="32"/>
      <c r="C11" s="33"/>
      <c r="D11" s="90" t="s">
        <v>16</v>
      </c>
      <c r="E11" s="64">
        <v>61.693166783804351</v>
      </c>
      <c r="F11" s="64"/>
      <c r="G11" s="368"/>
      <c r="H11" s="90" t="s">
        <v>16</v>
      </c>
      <c r="I11" s="373">
        <v>12.140267989983434</v>
      </c>
      <c r="J11" s="64"/>
      <c r="K11" s="75"/>
      <c r="L11" s="90" t="s">
        <v>16</v>
      </c>
      <c r="M11" s="373">
        <v>0</v>
      </c>
      <c r="N11" s="64"/>
      <c r="O11" s="75"/>
      <c r="P11" s="90" t="s">
        <v>16</v>
      </c>
      <c r="Q11" s="373">
        <v>73.833434773787786</v>
      </c>
      <c r="R11" s="64">
        <v>-7.8204154002312825</v>
      </c>
      <c r="S11" s="378"/>
      <c r="T11" s="1"/>
    </row>
    <row r="12" spans="1:20" ht="15" customHeight="1" x14ac:dyDescent="0.2">
      <c r="A12" s="1"/>
      <c r="B12" s="32"/>
      <c r="C12" s="33"/>
      <c r="D12" s="16" t="s">
        <v>82</v>
      </c>
      <c r="E12" s="77">
        <v>123.36072431192561</v>
      </c>
      <c r="F12" s="77"/>
      <c r="G12" s="77"/>
      <c r="H12" s="16" t="s">
        <v>82</v>
      </c>
      <c r="I12" s="118">
        <v>88.964081403709528</v>
      </c>
      <c r="J12" s="77"/>
      <c r="K12" s="1"/>
      <c r="L12" s="16" t="s">
        <v>82</v>
      </c>
      <c r="M12" s="118">
        <v>0</v>
      </c>
      <c r="N12" s="77"/>
      <c r="O12" s="1"/>
      <c r="P12" s="16" t="s">
        <v>82</v>
      </c>
      <c r="Q12" s="118">
        <v>117.70496057641188</v>
      </c>
      <c r="R12" s="77">
        <v>9.2952662729489166</v>
      </c>
      <c r="S12" s="118"/>
      <c r="T12" s="1"/>
    </row>
    <row r="13" spans="1:20" ht="15" customHeight="1" x14ac:dyDescent="0.3">
      <c r="A13" s="1"/>
      <c r="B13" s="14"/>
      <c r="C13" s="1"/>
      <c r="D13" s="1"/>
      <c r="E13" s="19"/>
      <c r="F13" s="367"/>
      <c r="G13" s="19"/>
      <c r="H13" s="1"/>
      <c r="I13" s="1"/>
      <c r="J13" s="367"/>
      <c r="K13" s="1"/>
      <c r="L13" s="1"/>
      <c r="M13" s="1"/>
      <c r="N13" s="367"/>
      <c r="O13" s="1"/>
      <c r="P13" s="1"/>
      <c r="Q13" s="378"/>
      <c r="R13" s="367"/>
      <c r="S13" s="378"/>
      <c r="T13" s="1"/>
    </row>
    <row r="14" spans="1:20" ht="15" customHeight="1" x14ac:dyDescent="0.2">
      <c r="A14" s="1"/>
      <c r="B14" s="119" t="s">
        <v>9</v>
      </c>
      <c r="C14" s="33"/>
      <c r="D14" s="15" t="s">
        <v>19</v>
      </c>
      <c r="E14" s="369">
        <v>223.02229199372056</v>
      </c>
      <c r="F14" s="77">
        <v>8.5849639771378712</v>
      </c>
      <c r="G14" s="370"/>
      <c r="H14" s="39" t="s">
        <v>19</v>
      </c>
      <c r="I14" s="374">
        <v>261.09513274336285</v>
      </c>
      <c r="J14" s="77">
        <v>37.850119803388921</v>
      </c>
      <c r="K14" s="375"/>
      <c r="L14" s="39" t="s">
        <v>19</v>
      </c>
      <c r="M14" s="374">
        <v>0</v>
      </c>
      <c r="N14" s="77">
        <v>0</v>
      </c>
      <c r="O14" s="375"/>
      <c r="P14" s="39" t="s">
        <v>19</v>
      </c>
      <c r="Q14" s="374">
        <v>227.75391806433873</v>
      </c>
      <c r="R14" s="77">
        <v>12.511394831473746</v>
      </c>
      <c r="S14" s="379"/>
      <c r="T14" s="1"/>
    </row>
    <row r="15" spans="1:20" ht="15" customHeight="1" x14ac:dyDescent="0.2">
      <c r="A15" s="1"/>
      <c r="B15" s="32"/>
      <c r="C15" s="33"/>
      <c r="D15" s="90" t="s">
        <v>16</v>
      </c>
      <c r="E15" s="371">
        <v>171.54392427804726</v>
      </c>
      <c r="F15" s="64"/>
      <c r="G15" s="372"/>
      <c r="H15" s="100" t="s">
        <v>16</v>
      </c>
      <c r="I15" s="376">
        <v>221.97320363528937</v>
      </c>
      <c r="J15" s="64"/>
      <c r="K15" s="377"/>
      <c r="L15" s="100" t="s">
        <v>16</v>
      </c>
      <c r="M15" s="376">
        <v>0</v>
      </c>
      <c r="N15" s="64"/>
      <c r="O15" s="377"/>
      <c r="P15" s="100" t="s">
        <v>16</v>
      </c>
      <c r="Q15" s="376">
        <v>179.83589888026378</v>
      </c>
      <c r="R15" s="64">
        <v>7.7973465577404184</v>
      </c>
      <c r="S15" s="379"/>
      <c r="T15" s="1"/>
    </row>
    <row r="16" spans="1:20" ht="15" customHeight="1" x14ac:dyDescent="0.2">
      <c r="A16" s="1"/>
      <c r="B16" s="32"/>
      <c r="C16" s="33"/>
      <c r="D16" s="16" t="s">
        <v>83</v>
      </c>
      <c r="E16" s="77">
        <v>130.00885512697957</v>
      </c>
      <c r="F16" s="77"/>
      <c r="G16" s="77"/>
      <c r="H16" s="16" t="s">
        <v>83</v>
      </c>
      <c r="I16" s="118">
        <v>117.62461795719263</v>
      </c>
      <c r="J16" s="77"/>
      <c r="K16" s="1"/>
      <c r="L16" s="16" t="s">
        <v>83</v>
      </c>
      <c r="M16" s="118">
        <v>0</v>
      </c>
      <c r="N16" s="77"/>
      <c r="O16" s="1"/>
      <c r="P16" s="16" t="s">
        <v>83</v>
      </c>
      <c r="Q16" s="118">
        <v>126.64541367012228</v>
      </c>
      <c r="R16" s="77">
        <v>4.3730652230801192</v>
      </c>
      <c r="S16" s="118"/>
      <c r="T16" s="1"/>
    </row>
    <row r="17" spans="1:20" ht="15" customHeight="1" x14ac:dyDescent="0.3">
      <c r="A17" s="1"/>
      <c r="B17" s="14"/>
      <c r="C17" s="1"/>
      <c r="D17" s="1"/>
      <c r="E17" s="19"/>
      <c r="F17" s="77"/>
      <c r="G17" s="19"/>
      <c r="H17" s="1"/>
      <c r="I17" s="1"/>
      <c r="J17" s="77"/>
      <c r="K17" s="1"/>
      <c r="L17" s="1"/>
      <c r="M17" s="1"/>
      <c r="N17" s="77"/>
      <c r="O17" s="1"/>
      <c r="P17" s="1"/>
      <c r="Q17" s="379"/>
      <c r="R17" s="77"/>
      <c r="S17" s="379"/>
      <c r="T17" s="1"/>
    </row>
    <row r="18" spans="1:20" ht="15" customHeight="1" x14ac:dyDescent="0.2">
      <c r="A18" s="1"/>
      <c r="B18" s="119" t="s">
        <v>10</v>
      </c>
      <c r="C18" s="33"/>
      <c r="D18" s="15" t="s">
        <v>19</v>
      </c>
      <c r="E18" s="369">
        <v>169.73142174432496</v>
      </c>
      <c r="F18" s="77">
        <v>17.593713113587135</v>
      </c>
      <c r="G18" s="370"/>
      <c r="H18" s="39" t="s">
        <v>19</v>
      </c>
      <c r="I18" s="374">
        <v>28.19952210274791</v>
      </c>
      <c r="J18" s="77">
        <v>-6.86359618673636</v>
      </c>
      <c r="K18" s="375"/>
      <c r="L18" s="39" t="s">
        <v>19</v>
      </c>
      <c r="M18" s="374">
        <v>0</v>
      </c>
      <c r="N18" s="77">
        <v>0</v>
      </c>
      <c r="O18" s="375"/>
      <c r="P18" s="39" t="s">
        <v>19</v>
      </c>
      <c r="Q18" s="374">
        <v>197.93094384707288</v>
      </c>
      <c r="R18" s="77">
        <v>13.35289279835874</v>
      </c>
      <c r="S18" s="379"/>
      <c r="T18" s="1"/>
    </row>
    <row r="19" spans="1:20" ht="15" customHeight="1" x14ac:dyDescent="0.2">
      <c r="A19" s="1"/>
      <c r="B19" s="32"/>
      <c r="C19" s="33"/>
      <c r="D19" s="90" t="s">
        <v>16</v>
      </c>
      <c r="E19" s="371">
        <v>105.83087931233875</v>
      </c>
      <c r="F19" s="64"/>
      <c r="G19" s="372"/>
      <c r="H19" s="100" t="s">
        <v>16</v>
      </c>
      <c r="I19" s="376">
        <v>26.94814178727578</v>
      </c>
      <c r="J19" s="64"/>
      <c r="K19" s="377"/>
      <c r="L19" s="100" t="s">
        <v>16</v>
      </c>
      <c r="M19" s="376">
        <v>0</v>
      </c>
      <c r="N19" s="64"/>
      <c r="O19" s="377"/>
      <c r="P19" s="100" t="s">
        <v>16</v>
      </c>
      <c r="Q19" s="376">
        <v>132.77902109961454</v>
      </c>
      <c r="R19" s="64">
        <v>-0.63285373343086182</v>
      </c>
      <c r="S19" s="379"/>
      <c r="T19" s="1"/>
    </row>
    <row r="20" spans="1:20" ht="15" customHeight="1" x14ac:dyDescent="0.2">
      <c r="A20" s="1"/>
      <c r="B20" s="32"/>
      <c r="C20" s="33"/>
      <c r="D20" s="16" t="s">
        <v>84</v>
      </c>
      <c r="E20" s="77">
        <v>160.37986535428723</v>
      </c>
      <c r="F20" s="77"/>
      <c r="G20" s="77"/>
      <c r="H20" s="16" t="s">
        <v>84</v>
      </c>
      <c r="I20" s="118">
        <v>104.64366087029293</v>
      </c>
      <c r="J20" s="77"/>
      <c r="K20" s="1"/>
      <c r="L20" s="16" t="s">
        <v>84</v>
      </c>
      <c r="M20" s="118">
        <v>0</v>
      </c>
      <c r="N20" s="77"/>
      <c r="O20" s="1"/>
      <c r="P20" s="16" t="s">
        <v>84</v>
      </c>
      <c r="Q20" s="118">
        <v>149.06793423232216</v>
      </c>
      <c r="R20" s="77">
        <v>14.074819552846463</v>
      </c>
      <c r="S20" s="118"/>
      <c r="T20" s="1"/>
    </row>
    <row r="21" spans="1:20" ht="15" customHeight="1" x14ac:dyDescent="0.3">
      <c r="A21" s="1"/>
      <c r="B21" s="14"/>
      <c r="C21" s="1"/>
      <c r="D21" s="1"/>
      <c r="E21" s="1"/>
      <c r="F21" s="1"/>
      <c r="G21" s="1"/>
      <c r="H21" s="1"/>
      <c r="I21" s="1"/>
      <c r="J21" s="1"/>
      <c r="K21" s="1"/>
      <c r="L21" s="1"/>
      <c r="M21" s="1"/>
      <c r="N21" s="1"/>
      <c r="O21" s="1"/>
      <c r="P21" s="1"/>
      <c r="Q21" s="1"/>
      <c r="R21" s="1"/>
      <c r="S21" s="1"/>
      <c r="T21" s="1"/>
    </row>
    <row r="22" spans="1:20" ht="15" customHeight="1" x14ac:dyDescent="0.2">
      <c r="A22" s="1"/>
      <c r="T22" s="1"/>
    </row>
    <row r="23" spans="1:20" ht="18" customHeight="1" x14ac:dyDescent="0.2">
      <c r="A23" s="1"/>
      <c r="B23" s="539" t="s">
        <v>58</v>
      </c>
      <c r="C23" s="539"/>
      <c r="D23" s="539"/>
      <c r="E23" s="539"/>
      <c r="F23" s="539"/>
      <c r="G23" s="539"/>
      <c r="H23" s="539"/>
      <c r="I23" s="539"/>
      <c r="J23" s="539"/>
      <c r="K23" s="539"/>
      <c r="L23" s="539"/>
      <c r="M23" s="539"/>
      <c r="N23" s="539"/>
      <c r="O23" s="539"/>
      <c r="P23" s="539"/>
      <c r="Q23" s="539"/>
      <c r="R23" s="539"/>
      <c r="S23" s="539"/>
      <c r="T23" s="1"/>
    </row>
    <row r="24" spans="1:20" ht="15" customHeight="1" x14ac:dyDescent="0.3">
      <c r="A24" s="1"/>
      <c r="B24" s="14"/>
      <c r="C24" s="1"/>
      <c r="D24" s="1"/>
      <c r="E24" s="1"/>
      <c r="F24" s="1"/>
      <c r="G24" s="1"/>
      <c r="H24" s="1"/>
      <c r="I24" s="1"/>
      <c r="J24" s="1"/>
      <c r="K24" s="1"/>
      <c r="L24" s="1"/>
      <c r="M24" s="1"/>
      <c r="N24" s="1"/>
      <c r="O24" s="1"/>
      <c r="P24" s="1"/>
      <c r="Q24" s="1"/>
      <c r="R24" s="1"/>
      <c r="S24" s="1"/>
      <c r="T24" s="1"/>
    </row>
    <row r="25" spans="1:20" ht="15" customHeight="1" x14ac:dyDescent="0.25">
      <c r="A25" s="1"/>
      <c r="B25" s="1"/>
      <c r="C25" s="12"/>
      <c r="D25" s="537" t="s">
        <v>11</v>
      </c>
      <c r="E25" s="537"/>
      <c r="F25" s="537"/>
      <c r="G25" s="1"/>
      <c r="H25" s="537" t="s">
        <v>13</v>
      </c>
      <c r="I25" s="537"/>
      <c r="J25" s="537"/>
      <c r="K25" s="1"/>
      <c r="L25" s="537" t="s">
        <v>14</v>
      </c>
      <c r="M25" s="537"/>
      <c r="N25" s="537"/>
      <c r="O25" s="1"/>
      <c r="P25" s="537" t="s">
        <v>12</v>
      </c>
      <c r="Q25" s="537"/>
      <c r="R25" s="537"/>
      <c r="S25" s="2"/>
      <c r="T25" s="1"/>
    </row>
    <row r="26" spans="1:20" ht="15" customHeight="1" x14ac:dyDescent="0.3">
      <c r="A26" s="1"/>
      <c r="B26" s="14"/>
      <c r="C26" s="1"/>
      <c r="D26" s="1"/>
      <c r="E26" s="1"/>
      <c r="F26" s="117" t="s">
        <v>24</v>
      </c>
      <c r="G26" s="1"/>
      <c r="H26" s="1"/>
      <c r="I26" s="1"/>
      <c r="J26" s="117" t="s">
        <v>24</v>
      </c>
      <c r="K26" s="1"/>
      <c r="L26" s="1"/>
      <c r="M26" s="1"/>
      <c r="N26" s="117" t="s">
        <v>24</v>
      </c>
      <c r="O26" s="1"/>
      <c r="P26" s="1"/>
      <c r="Q26" s="1"/>
      <c r="R26" s="117" t="s">
        <v>24</v>
      </c>
      <c r="S26" s="1"/>
      <c r="T26" s="1"/>
    </row>
    <row r="27" spans="1:20" ht="15" customHeight="1" x14ac:dyDescent="0.2">
      <c r="A27" s="1"/>
      <c r="B27" s="119" t="s">
        <v>22</v>
      </c>
      <c r="C27" s="33"/>
      <c r="D27" s="15" t="s">
        <v>19</v>
      </c>
      <c r="E27" s="118">
        <v>70.436213991769549</v>
      </c>
      <c r="F27" s="77"/>
      <c r="G27" s="1"/>
      <c r="H27" s="15" t="s">
        <v>19</v>
      </c>
      <c r="I27" s="118">
        <v>8.5843621399176957</v>
      </c>
      <c r="J27" s="77"/>
      <c r="K27" s="1"/>
      <c r="L27" s="15" t="s">
        <v>19</v>
      </c>
      <c r="M27" s="118">
        <v>0</v>
      </c>
      <c r="N27" s="77"/>
      <c r="O27" s="1"/>
      <c r="P27" s="15" t="s">
        <v>19</v>
      </c>
      <c r="Q27" s="118">
        <v>79.02057613168725</v>
      </c>
      <c r="R27" s="77">
        <v>27.232971110468174</v>
      </c>
      <c r="S27" s="378"/>
      <c r="T27" s="1"/>
    </row>
    <row r="28" spans="1:20" ht="15" customHeight="1" x14ac:dyDescent="0.2">
      <c r="A28" s="1"/>
      <c r="B28" s="32"/>
      <c r="C28" s="33"/>
      <c r="D28" s="90" t="s">
        <v>16</v>
      </c>
      <c r="E28" s="373">
        <v>55.321883453294568</v>
      </c>
      <c r="F28" s="64"/>
      <c r="G28" s="75"/>
      <c r="H28" s="90" t="s">
        <v>16</v>
      </c>
      <c r="I28" s="373">
        <v>9.3950976787808997</v>
      </c>
      <c r="J28" s="64"/>
      <c r="K28" s="75"/>
      <c r="L28" s="90" t="s">
        <v>16</v>
      </c>
      <c r="M28" s="373">
        <v>0</v>
      </c>
      <c r="N28" s="64"/>
      <c r="O28" s="75"/>
      <c r="P28" s="90" t="s">
        <v>16</v>
      </c>
      <c r="Q28" s="373">
        <v>64.716981132075475</v>
      </c>
      <c r="R28" s="64">
        <v>1.77761903457787</v>
      </c>
      <c r="S28" s="378"/>
      <c r="T28" s="1"/>
    </row>
    <row r="29" spans="1:20" ht="15" customHeight="1" x14ac:dyDescent="0.2">
      <c r="A29" s="1"/>
      <c r="B29" s="32"/>
      <c r="C29" s="33"/>
      <c r="D29" s="16" t="s">
        <v>82</v>
      </c>
      <c r="E29" s="118">
        <v>127.32070854244924</v>
      </c>
      <c r="F29" s="77"/>
      <c r="G29" s="37"/>
      <c r="H29" s="16" t="s">
        <v>82</v>
      </c>
      <c r="I29" s="118">
        <v>91.370653434378596</v>
      </c>
      <c r="J29" s="77"/>
      <c r="K29" s="37"/>
      <c r="L29" s="16" t="s">
        <v>82</v>
      </c>
      <c r="M29" s="118">
        <v>0</v>
      </c>
      <c r="N29" s="77"/>
      <c r="O29" s="37"/>
      <c r="P29" s="16" t="s">
        <v>82</v>
      </c>
      <c r="Q29" s="118">
        <v>122.1017648681585</v>
      </c>
      <c r="R29" s="77">
        <v>25.010756114540314</v>
      </c>
      <c r="S29" s="118"/>
      <c r="T29" s="1"/>
    </row>
    <row r="30" spans="1:20" ht="15" customHeight="1" x14ac:dyDescent="0.3">
      <c r="A30" s="1"/>
      <c r="B30" s="14"/>
      <c r="C30" s="1"/>
      <c r="D30" s="1"/>
      <c r="E30" s="1"/>
      <c r="F30" s="367"/>
      <c r="G30" s="1"/>
      <c r="H30" s="1"/>
      <c r="I30" s="1"/>
      <c r="J30" s="367"/>
      <c r="K30" s="1"/>
      <c r="L30" s="1"/>
      <c r="M30" s="1"/>
      <c r="N30" s="367"/>
      <c r="O30" s="1"/>
      <c r="P30" s="1"/>
      <c r="Q30" s="378"/>
      <c r="R30" s="367"/>
      <c r="S30" s="378"/>
      <c r="T30" s="1"/>
    </row>
    <row r="31" spans="1:20" ht="15" customHeight="1" x14ac:dyDescent="0.2">
      <c r="A31" s="1"/>
      <c r="B31" s="119" t="s">
        <v>9</v>
      </c>
      <c r="C31" s="33"/>
      <c r="D31" s="15" t="s">
        <v>19</v>
      </c>
      <c r="E31" s="374">
        <v>207.56613694788501</v>
      </c>
      <c r="F31" s="77"/>
      <c r="G31" s="375"/>
      <c r="H31" s="39" t="s">
        <v>19</v>
      </c>
      <c r="I31" s="374">
        <v>238.24256951102589</v>
      </c>
      <c r="J31" s="77"/>
      <c r="K31" s="375"/>
      <c r="L31" s="39" t="s">
        <v>19</v>
      </c>
      <c r="M31" s="374">
        <v>0</v>
      </c>
      <c r="N31" s="77"/>
      <c r="O31" s="375"/>
      <c r="P31" s="39" t="s">
        <v>19</v>
      </c>
      <c r="Q31" s="374">
        <v>210.89865638995937</v>
      </c>
      <c r="R31" s="77">
        <v>18.3348237790049</v>
      </c>
      <c r="S31" s="379"/>
      <c r="T31" s="1"/>
    </row>
    <row r="32" spans="1:20" ht="15" customHeight="1" x14ac:dyDescent="0.2">
      <c r="A32" s="1"/>
      <c r="B32" s="32"/>
      <c r="C32" s="33"/>
      <c r="D32" s="90" t="s">
        <v>16</v>
      </c>
      <c r="E32" s="376">
        <v>150.94154122043705</v>
      </c>
      <c r="F32" s="64"/>
      <c r="G32" s="377"/>
      <c r="H32" s="100" t="s">
        <v>16</v>
      </c>
      <c r="I32" s="376">
        <v>206.16516281535888</v>
      </c>
      <c r="J32" s="64"/>
      <c r="K32" s="377"/>
      <c r="L32" s="100" t="s">
        <v>16</v>
      </c>
      <c r="M32" s="376">
        <v>0</v>
      </c>
      <c r="N32" s="64"/>
      <c r="O32" s="377"/>
      <c r="P32" s="100" t="s">
        <v>16</v>
      </c>
      <c r="Q32" s="376">
        <v>158.9584683079581</v>
      </c>
      <c r="R32" s="64">
        <v>8.5282445514951792</v>
      </c>
      <c r="S32" s="379"/>
      <c r="T32" s="1"/>
    </row>
    <row r="33" spans="1:41" ht="15" customHeight="1" x14ac:dyDescent="0.2">
      <c r="A33" s="1"/>
      <c r="B33" s="32"/>
      <c r="C33" s="33"/>
      <c r="D33" s="16" t="s">
        <v>83</v>
      </c>
      <c r="E33" s="118">
        <v>137.51425569770987</v>
      </c>
      <c r="F33" s="77"/>
      <c r="G33" s="37"/>
      <c r="H33" s="16" t="s">
        <v>83</v>
      </c>
      <c r="I33" s="118">
        <v>115.55908197950396</v>
      </c>
      <c r="J33" s="77"/>
      <c r="K33" s="37"/>
      <c r="L33" s="16" t="s">
        <v>83</v>
      </c>
      <c r="M33" s="118">
        <v>0</v>
      </c>
      <c r="N33" s="77"/>
      <c r="O33" s="37"/>
      <c r="P33" s="16" t="s">
        <v>83</v>
      </c>
      <c r="Q33" s="118">
        <v>132.67531993408454</v>
      </c>
      <c r="R33" s="77">
        <v>9.0359696390775301</v>
      </c>
      <c r="S33" s="118"/>
      <c r="T33" s="1"/>
    </row>
    <row r="34" spans="1:41" ht="15" customHeight="1" x14ac:dyDescent="0.3">
      <c r="A34" s="1"/>
      <c r="B34" s="14"/>
      <c r="C34" s="1"/>
      <c r="D34" s="1"/>
      <c r="E34" s="1"/>
      <c r="F34" s="77"/>
      <c r="G34" s="1"/>
      <c r="H34" s="1"/>
      <c r="I34" s="1"/>
      <c r="J34" s="77"/>
      <c r="K34" s="1"/>
      <c r="L34" s="1"/>
      <c r="M34" s="1"/>
      <c r="N34" s="77"/>
      <c r="O34" s="1"/>
      <c r="P34" s="1"/>
      <c r="Q34" s="379"/>
      <c r="R34" s="77"/>
      <c r="S34" s="379"/>
      <c r="T34" s="1"/>
    </row>
    <row r="35" spans="1:41" ht="15" customHeight="1" x14ac:dyDescent="0.2">
      <c r="A35" s="1"/>
      <c r="B35" s="119" t="s">
        <v>10</v>
      </c>
      <c r="C35" s="33"/>
      <c r="D35" s="15" t="s">
        <v>19</v>
      </c>
      <c r="E35" s="374">
        <v>146.20172839506174</v>
      </c>
      <c r="F35" s="77"/>
      <c r="G35" s="375"/>
      <c r="H35" s="39" t="s">
        <v>19</v>
      </c>
      <c r="I35" s="374">
        <v>20.451604938271604</v>
      </c>
      <c r="J35" s="77"/>
      <c r="K35" s="375"/>
      <c r="L35" s="39" t="s">
        <v>19</v>
      </c>
      <c r="M35" s="374">
        <v>0</v>
      </c>
      <c r="N35" s="77"/>
      <c r="O35" s="375"/>
      <c r="P35" s="39" t="s">
        <v>19</v>
      </c>
      <c r="Q35" s="374">
        <v>166.65333333333334</v>
      </c>
      <c r="R35" s="77">
        <v>50.560912152392483</v>
      </c>
      <c r="S35" s="379"/>
      <c r="T35" s="1"/>
    </row>
    <row r="36" spans="1:41" ht="15" customHeight="1" x14ac:dyDescent="0.2">
      <c r="A36" s="1"/>
      <c r="B36" s="32"/>
      <c r="C36" s="33"/>
      <c r="D36" s="90" t="s">
        <v>16</v>
      </c>
      <c r="E36" s="376">
        <v>83.503703516576763</v>
      </c>
      <c r="F36" s="64"/>
      <c r="G36" s="377"/>
      <c r="H36" s="100" t="s">
        <v>16</v>
      </c>
      <c r="I36" s="376">
        <v>19.369418426120646</v>
      </c>
      <c r="J36" s="64"/>
      <c r="K36" s="377"/>
      <c r="L36" s="100" t="s">
        <v>16</v>
      </c>
      <c r="M36" s="376">
        <v>0</v>
      </c>
      <c r="N36" s="64"/>
      <c r="O36" s="377"/>
      <c r="P36" s="100" t="s">
        <v>16</v>
      </c>
      <c r="Q36" s="376">
        <v>102.87312194269741</v>
      </c>
      <c r="R36" s="64">
        <v>10.457463284563294</v>
      </c>
      <c r="S36" s="379"/>
      <c r="T36" s="1"/>
    </row>
    <row r="37" spans="1:41" ht="15" customHeight="1" x14ac:dyDescent="0.2">
      <c r="A37" s="1"/>
      <c r="B37" s="32"/>
      <c r="C37" s="33"/>
      <c r="D37" s="16" t="s">
        <v>84</v>
      </c>
      <c r="E37" s="118">
        <v>175.08412470112509</v>
      </c>
      <c r="F37" s="77"/>
      <c r="G37" s="37"/>
      <c r="H37" s="16" t="s">
        <v>84</v>
      </c>
      <c r="I37" s="118">
        <v>105.58708830779025</v>
      </c>
      <c r="J37" s="77"/>
      <c r="K37" s="37"/>
      <c r="L37" s="16" t="s">
        <v>84</v>
      </c>
      <c r="M37" s="118">
        <v>0</v>
      </c>
      <c r="N37" s="77"/>
      <c r="O37" s="37"/>
      <c r="P37" s="16" t="s">
        <v>84</v>
      </c>
      <c r="Q37" s="118">
        <v>161.99890718409296</v>
      </c>
      <c r="R37" s="77">
        <v>36.306690082552883</v>
      </c>
      <c r="S37" s="118"/>
      <c r="T37" s="1"/>
    </row>
    <row r="38" spans="1:41" ht="9.9499999999999993" customHeight="1" x14ac:dyDescent="0.2">
      <c r="A38" s="1"/>
      <c r="B38" s="32"/>
      <c r="C38" s="33"/>
      <c r="D38" s="16"/>
      <c r="E38" s="118"/>
      <c r="F38" s="77"/>
      <c r="G38" s="37"/>
      <c r="H38" s="38"/>
      <c r="I38" s="118"/>
      <c r="J38" s="77"/>
      <c r="K38" s="37"/>
      <c r="L38" s="38"/>
      <c r="M38" s="118"/>
      <c r="N38" s="77"/>
      <c r="O38" s="37"/>
      <c r="P38" s="38"/>
      <c r="Q38" s="118"/>
      <c r="R38" s="77"/>
      <c r="S38" s="118"/>
      <c r="T38" s="1"/>
    </row>
    <row r="39" spans="1:41" s="382" customFormat="1" ht="9.75" customHeight="1" x14ac:dyDescent="0.2">
      <c r="A39" s="380"/>
      <c r="B39" s="380"/>
      <c r="C39" s="380"/>
      <c r="D39" s="380"/>
      <c r="E39" s="380"/>
      <c r="F39" s="380"/>
      <c r="G39" s="380"/>
      <c r="H39" s="380"/>
      <c r="I39" s="380"/>
      <c r="J39" s="380"/>
      <c r="K39" s="380"/>
      <c r="L39" s="380"/>
      <c r="M39" s="380"/>
      <c r="N39" s="380"/>
      <c r="O39" s="380"/>
      <c r="P39" s="380"/>
      <c r="Q39" s="380"/>
      <c r="R39" s="380"/>
      <c r="S39" s="380"/>
      <c r="T39" s="380"/>
      <c r="U39" s="381"/>
      <c r="V39" s="381"/>
      <c r="W39" s="381"/>
      <c r="X39" s="381"/>
      <c r="Y39" s="381"/>
      <c r="Z39" s="381"/>
      <c r="AA39" s="381"/>
      <c r="AB39" s="381"/>
      <c r="AC39" s="381"/>
      <c r="AD39" s="381"/>
      <c r="AE39" s="381"/>
      <c r="AF39" s="381"/>
      <c r="AG39" s="381"/>
      <c r="AH39" s="381"/>
      <c r="AI39" s="381"/>
      <c r="AJ39" s="381"/>
      <c r="AK39" s="381"/>
      <c r="AL39" s="381"/>
      <c r="AM39" s="381"/>
      <c r="AN39" s="381"/>
      <c r="AO39" s="381"/>
    </row>
    <row r="40" spans="1:41" ht="35.1" customHeight="1" x14ac:dyDescent="0.2">
      <c r="A40" s="1"/>
      <c r="B40" s="536" t="s">
        <v>107</v>
      </c>
      <c r="C40" s="536"/>
      <c r="D40" s="536"/>
      <c r="E40" s="536"/>
      <c r="F40" s="536"/>
      <c r="G40" s="536"/>
      <c r="H40" s="536"/>
      <c r="I40" s="536"/>
      <c r="J40" s="536"/>
      <c r="K40" s="536"/>
      <c r="L40" s="536"/>
      <c r="M40" s="536"/>
      <c r="N40" s="536"/>
      <c r="O40" s="536"/>
      <c r="P40" s="536"/>
      <c r="Q40" s="536"/>
      <c r="R40" s="536"/>
      <c r="S40" s="536"/>
      <c r="T40" s="1"/>
    </row>
    <row r="41" spans="1:41" s="385" customFormat="1" ht="15" customHeight="1" x14ac:dyDescent="0.2">
      <c r="A41" s="383"/>
      <c r="B41" s="383"/>
      <c r="C41" s="383"/>
      <c r="D41" s="383"/>
      <c r="E41" s="383"/>
      <c r="F41" s="383"/>
      <c r="G41" s="383"/>
      <c r="H41" s="383"/>
      <c r="I41" s="383"/>
      <c r="J41" s="383"/>
      <c r="K41" s="383"/>
      <c r="L41" s="383"/>
      <c r="M41" s="383"/>
      <c r="N41" s="383"/>
      <c r="O41" s="383"/>
      <c r="P41" s="383"/>
      <c r="Q41" s="383"/>
      <c r="R41" s="383"/>
      <c r="S41" s="383"/>
      <c r="T41" s="383"/>
      <c r="U41" s="384"/>
      <c r="V41" s="384"/>
      <c r="W41" s="384"/>
      <c r="X41" s="384"/>
      <c r="Y41" s="384"/>
      <c r="Z41" s="384"/>
      <c r="AA41" s="384"/>
      <c r="AB41" s="384"/>
      <c r="AC41" s="384"/>
      <c r="AD41" s="384"/>
      <c r="AE41" s="384"/>
      <c r="AF41" s="384"/>
      <c r="AG41" s="384"/>
      <c r="AH41" s="384"/>
      <c r="AI41" s="384"/>
      <c r="AJ41" s="384"/>
      <c r="AK41" s="384"/>
      <c r="AL41" s="384"/>
      <c r="AM41" s="384"/>
      <c r="AN41" s="384"/>
      <c r="AO41" s="384"/>
    </row>
    <row r="42" spans="1:41" ht="18" customHeight="1" x14ac:dyDescent="0.2">
      <c r="A42" s="151"/>
      <c r="B42" s="151"/>
      <c r="C42" s="151"/>
      <c r="D42" s="151"/>
      <c r="E42" s="151"/>
      <c r="F42" s="151"/>
      <c r="G42" s="151"/>
      <c r="H42" s="151"/>
      <c r="I42" s="151"/>
      <c r="J42" s="151"/>
      <c r="K42" s="151"/>
      <c r="L42" s="151"/>
      <c r="M42" s="151"/>
      <c r="N42" s="151"/>
      <c r="O42" s="151"/>
      <c r="P42" s="151"/>
      <c r="Q42" s="151"/>
      <c r="R42" s="151"/>
      <c r="S42" s="151"/>
      <c r="T42" s="151"/>
    </row>
    <row r="43" spans="1:41" x14ac:dyDescent="0.2">
      <c r="A43" s="151"/>
      <c r="B43" s="151"/>
      <c r="C43" s="151"/>
      <c r="D43" s="151"/>
      <c r="E43" s="151"/>
      <c r="F43" s="151"/>
      <c r="G43" s="151"/>
      <c r="H43" s="151"/>
      <c r="I43" s="151"/>
      <c r="J43" s="151"/>
      <c r="K43" s="151"/>
      <c r="L43" s="151"/>
      <c r="M43" s="151"/>
      <c r="N43" s="151"/>
      <c r="O43" s="151"/>
      <c r="P43" s="151"/>
      <c r="Q43" s="151"/>
      <c r="R43" s="151"/>
      <c r="S43" s="151"/>
      <c r="T43" s="151"/>
    </row>
    <row r="44" spans="1:41" x14ac:dyDescent="0.2">
      <c r="A44" s="151"/>
      <c r="B44" s="151"/>
      <c r="C44" s="151"/>
      <c r="D44" s="151"/>
      <c r="E44" s="151"/>
      <c r="F44" s="151"/>
      <c r="G44" s="151"/>
      <c r="H44" s="151"/>
      <c r="I44" s="151"/>
      <c r="J44" s="151"/>
      <c r="K44" s="151"/>
      <c r="L44" s="151"/>
      <c r="M44" s="151"/>
      <c r="N44" s="151"/>
      <c r="O44" s="151"/>
      <c r="P44" s="151"/>
      <c r="Q44" s="151"/>
      <c r="R44" s="151"/>
      <c r="S44" s="151"/>
      <c r="T44" s="151"/>
    </row>
    <row r="45" spans="1:41" x14ac:dyDescent="0.2">
      <c r="A45" s="151"/>
      <c r="B45" s="151"/>
      <c r="C45" s="151"/>
      <c r="D45" s="151"/>
      <c r="E45" s="151"/>
      <c r="F45" s="151"/>
      <c r="G45" s="151"/>
      <c r="H45" s="151"/>
      <c r="I45" s="151"/>
      <c r="J45" s="151"/>
      <c r="K45" s="151"/>
      <c r="L45" s="151"/>
      <c r="M45" s="151"/>
      <c r="N45" s="151"/>
      <c r="O45" s="151"/>
      <c r="P45" s="151"/>
      <c r="Q45" s="151"/>
      <c r="R45" s="151"/>
      <c r="S45" s="151"/>
      <c r="T45" s="151"/>
    </row>
    <row r="46" spans="1:41" x14ac:dyDescent="0.2">
      <c r="A46" s="151"/>
      <c r="B46" s="151"/>
      <c r="C46" s="151"/>
      <c r="D46" s="151"/>
      <c r="E46" s="151"/>
      <c r="F46" s="151"/>
      <c r="G46" s="151"/>
      <c r="H46" s="151"/>
      <c r="I46" s="151"/>
      <c r="J46" s="151"/>
      <c r="K46" s="151"/>
      <c r="L46" s="151"/>
      <c r="M46" s="151"/>
      <c r="N46" s="151"/>
      <c r="O46" s="151"/>
      <c r="P46" s="151"/>
      <c r="Q46" s="151"/>
      <c r="R46" s="151"/>
      <c r="S46" s="151"/>
      <c r="T46" s="151"/>
    </row>
    <row r="47" spans="1:41" x14ac:dyDescent="0.2">
      <c r="A47" s="151"/>
      <c r="B47" s="151"/>
      <c r="C47" s="151"/>
      <c r="D47" s="151"/>
      <c r="E47" s="151"/>
      <c r="F47" s="151"/>
      <c r="G47" s="151"/>
      <c r="H47" s="151"/>
      <c r="I47" s="151"/>
      <c r="J47" s="151"/>
      <c r="K47" s="151"/>
      <c r="L47" s="151"/>
      <c r="M47" s="151"/>
      <c r="N47" s="151"/>
      <c r="O47" s="151"/>
      <c r="P47" s="151"/>
      <c r="Q47" s="151"/>
      <c r="R47" s="151"/>
      <c r="S47" s="151"/>
      <c r="T47" s="151"/>
    </row>
    <row r="48" spans="1:41" x14ac:dyDescent="0.2">
      <c r="A48" s="151"/>
      <c r="B48" s="151"/>
      <c r="C48" s="151"/>
      <c r="D48" s="151"/>
      <c r="E48" s="151"/>
      <c r="F48" s="151"/>
      <c r="G48" s="151"/>
      <c r="H48" s="151"/>
      <c r="I48" s="151"/>
      <c r="J48" s="151"/>
      <c r="K48" s="151"/>
      <c r="L48" s="151"/>
      <c r="M48" s="151"/>
      <c r="N48" s="151"/>
      <c r="O48" s="151"/>
      <c r="P48" s="151"/>
      <c r="Q48" s="151"/>
      <c r="R48" s="151"/>
      <c r="S48" s="151"/>
      <c r="T48" s="151"/>
    </row>
    <row r="49" s="151" customFormat="1" x14ac:dyDescent="0.2"/>
    <row r="50" s="151" customFormat="1" x14ac:dyDescent="0.2"/>
    <row r="51" s="151" customFormat="1" x14ac:dyDescent="0.2"/>
    <row r="52" s="151" customFormat="1" x14ac:dyDescent="0.2"/>
    <row r="53" s="151" customFormat="1" x14ac:dyDescent="0.2"/>
    <row r="54" s="151" customFormat="1" x14ac:dyDescent="0.2"/>
    <row r="55" s="151" customFormat="1" x14ac:dyDescent="0.2"/>
    <row r="56" s="151" customFormat="1" x14ac:dyDescent="0.2"/>
    <row r="57" s="151" customFormat="1" x14ac:dyDescent="0.2"/>
    <row r="58" s="151" customFormat="1" x14ac:dyDescent="0.2"/>
    <row r="59" s="151" customFormat="1" x14ac:dyDescent="0.2"/>
    <row r="60" s="151" customFormat="1" x14ac:dyDescent="0.2"/>
    <row r="61" s="151" customFormat="1" x14ac:dyDescent="0.2"/>
    <row r="62" s="151" customFormat="1" x14ac:dyDescent="0.2"/>
    <row r="63" s="151" customFormat="1" x14ac:dyDescent="0.2"/>
    <row r="64" s="151" customFormat="1" x14ac:dyDescent="0.2"/>
    <row r="65" s="151" customFormat="1" x14ac:dyDescent="0.2"/>
    <row r="66" s="151" customFormat="1" x14ac:dyDescent="0.2"/>
    <row r="67" s="151" customFormat="1" x14ac:dyDescent="0.2"/>
    <row r="68" s="151" customFormat="1" x14ac:dyDescent="0.2"/>
    <row r="69" s="151" customFormat="1" x14ac:dyDescent="0.2"/>
    <row r="70" s="151" customFormat="1" x14ac:dyDescent="0.2"/>
    <row r="71" s="151" customFormat="1" x14ac:dyDescent="0.2"/>
    <row r="72" s="151" customFormat="1" x14ac:dyDescent="0.2"/>
    <row r="73" s="151" customFormat="1" x14ac:dyDescent="0.2"/>
    <row r="74" s="151" customFormat="1" x14ac:dyDescent="0.2"/>
    <row r="75" s="151" customFormat="1" x14ac:dyDescent="0.2"/>
    <row r="76" s="151" customFormat="1" x14ac:dyDescent="0.2"/>
    <row r="77" s="151" customFormat="1" x14ac:dyDescent="0.2"/>
    <row r="78" s="151" customFormat="1" x14ac:dyDescent="0.2"/>
    <row r="79" s="151" customFormat="1" x14ac:dyDescent="0.2"/>
  </sheetData>
  <mergeCells count="14">
    <mergeCell ref="B2:S2"/>
    <mergeCell ref="B6:S6"/>
    <mergeCell ref="B23:S23"/>
    <mergeCell ref="D8:F8"/>
    <mergeCell ref="H8:J8"/>
    <mergeCell ref="L8:N8"/>
    <mergeCell ref="P8:R8"/>
    <mergeCell ref="B4:S4"/>
    <mergeCell ref="B3:S3"/>
    <mergeCell ref="B40:S40"/>
    <mergeCell ref="D25:F25"/>
    <mergeCell ref="H25:J25"/>
    <mergeCell ref="L25:N25"/>
    <mergeCell ref="P25:R25"/>
  </mergeCells>
  <phoneticPr fontId="0" type="noConversion"/>
  <printOptions horizontalCentered="1" verticalCentered="1"/>
  <pageMargins left="0.25" right="0.25" top="0.25" bottom="0.25" header="0" footer="0"/>
  <pageSetup scale="88" orientation="landscape" r:id="rId1"/>
  <headerFooter alignWithMargins="0"/>
  <rowBreaks count="1" manualBreakCount="1">
    <brk id="42" max="16383" man="1"/>
  </rowBreaks>
  <colBreaks count="1" manualBreakCount="1">
    <brk id="21"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pageSetUpPr fitToPage="1"/>
  </sheetPr>
  <dimension ref="A1:AP86"/>
  <sheetViews>
    <sheetView showGridLines="0" zoomScale="85" workbookViewId="0"/>
  </sheetViews>
  <sheetFormatPr defaultRowHeight="12.75" x14ac:dyDescent="0.2"/>
  <cols>
    <col min="1" max="1" width="2.7109375" customWidth="1"/>
    <col min="2" max="2" width="6.7109375" customWidth="1"/>
    <col min="3" max="3" width="6.140625" style="23" customWidth="1"/>
    <col min="4" max="15" width="7.42578125" customWidth="1"/>
    <col min="16" max="16" width="1.42578125" customWidth="1"/>
    <col min="17" max="28" width="7.42578125" customWidth="1"/>
    <col min="29" max="29" width="3.5703125" customWidth="1"/>
    <col min="30" max="42" width="9.140625" style="151" customWidth="1"/>
  </cols>
  <sheetData>
    <row r="1" spans="1:28" ht="30" x14ac:dyDescent="0.2">
      <c r="A1" s="62"/>
      <c r="B1" s="365" t="s">
        <v>115</v>
      </c>
      <c r="Z1" s="3"/>
      <c r="AB1" s="386"/>
    </row>
    <row r="2" spans="1:28" ht="15" customHeight="1" x14ac:dyDescent="0.2">
      <c r="A2" s="8"/>
      <c r="B2" s="494" t="s">
        <v>131</v>
      </c>
      <c r="C2" s="494"/>
      <c r="D2" s="494"/>
      <c r="E2" s="494"/>
      <c r="F2" s="494"/>
      <c r="G2" s="494"/>
      <c r="H2" s="494"/>
      <c r="I2" s="494"/>
      <c r="J2" s="494"/>
      <c r="K2" s="494"/>
      <c r="L2" s="494"/>
      <c r="M2" s="494"/>
      <c r="N2" s="494"/>
      <c r="O2" s="494"/>
      <c r="P2" s="494"/>
      <c r="Q2" s="494"/>
      <c r="R2" s="494"/>
      <c r="S2" s="494"/>
      <c r="T2" s="494"/>
      <c r="U2" s="494"/>
      <c r="V2" s="494"/>
      <c r="W2" s="494"/>
      <c r="X2" s="494"/>
      <c r="Y2" s="494"/>
      <c r="Z2" s="494"/>
      <c r="AA2" s="494"/>
      <c r="AB2" s="494"/>
    </row>
    <row r="3" spans="1:28" ht="17.100000000000001" customHeight="1" x14ac:dyDescent="0.2">
      <c r="A3" s="8"/>
      <c r="B3" s="494" t="s">
        <v>132</v>
      </c>
      <c r="C3" s="494"/>
      <c r="D3" s="494"/>
      <c r="E3" s="494"/>
      <c r="F3" s="494"/>
      <c r="G3" s="494"/>
      <c r="H3" s="494"/>
      <c r="I3" s="494"/>
      <c r="J3" s="494"/>
      <c r="K3" s="494"/>
      <c r="L3" s="494"/>
      <c r="M3" s="494"/>
      <c r="N3" s="494"/>
      <c r="O3" s="494"/>
      <c r="P3" s="494"/>
      <c r="Q3" s="494"/>
      <c r="R3" s="547" t="s">
        <v>210</v>
      </c>
      <c r="S3" s="547"/>
      <c r="T3" s="547"/>
      <c r="U3" s="547"/>
      <c r="V3" s="547"/>
      <c r="W3" s="547"/>
      <c r="X3" s="547"/>
      <c r="Y3" s="547"/>
      <c r="Z3" s="547"/>
      <c r="AA3" s="547"/>
      <c r="AB3" s="547"/>
    </row>
    <row r="4" spans="1:28" ht="19.5" customHeight="1" x14ac:dyDescent="0.2">
      <c r="B4" s="494" t="s">
        <v>133</v>
      </c>
      <c r="C4" s="494"/>
      <c r="D4" s="494"/>
      <c r="E4" s="494"/>
      <c r="F4" s="494"/>
      <c r="G4" s="494"/>
      <c r="H4" s="494"/>
      <c r="I4" s="494"/>
      <c r="J4" s="494"/>
      <c r="K4" s="494"/>
      <c r="L4" s="494"/>
      <c r="M4" s="494"/>
      <c r="N4" s="494"/>
      <c r="O4" s="494"/>
      <c r="P4" s="494"/>
      <c r="Q4" s="494"/>
      <c r="R4" s="494"/>
      <c r="S4" s="494"/>
      <c r="T4" s="494"/>
      <c r="U4" s="494"/>
      <c r="V4" s="494"/>
      <c r="W4" s="494"/>
      <c r="X4" s="494"/>
      <c r="Y4" s="494"/>
      <c r="Z4" s="494"/>
      <c r="AA4" s="494"/>
      <c r="AB4" s="494"/>
    </row>
    <row r="5" spans="1:28" ht="12.75" customHeight="1" x14ac:dyDescent="0.2"/>
    <row r="6" spans="1:28" ht="15.75" x14ac:dyDescent="0.25">
      <c r="D6" s="546" t="s">
        <v>22</v>
      </c>
      <c r="E6" s="546"/>
      <c r="F6" s="546"/>
      <c r="G6" s="546"/>
      <c r="H6" s="546"/>
      <c r="I6" s="546"/>
      <c r="J6" s="546"/>
      <c r="K6" s="546"/>
      <c r="L6" s="546"/>
      <c r="M6" s="546"/>
      <c r="N6" s="546"/>
      <c r="O6" s="546"/>
      <c r="Q6" s="546" t="s">
        <v>69</v>
      </c>
      <c r="R6" s="546"/>
      <c r="S6" s="546"/>
      <c r="T6" s="546"/>
      <c r="U6" s="546"/>
      <c r="V6" s="546"/>
      <c r="W6" s="546"/>
      <c r="X6" s="546"/>
      <c r="Y6" s="546"/>
      <c r="Z6" s="546"/>
      <c r="AA6" s="546"/>
      <c r="AB6" s="546"/>
    </row>
    <row r="7" spans="1:28" ht="15.75" x14ac:dyDescent="0.25">
      <c r="D7" s="543" t="s">
        <v>11</v>
      </c>
      <c r="E7" s="543"/>
      <c r="F7" s="543"/>
      <c r="G7" s="543" t="s">
        <v>13</v>
      </c>
      <c r="H7" s="543"/>
      <c r="I7" s="543"/>
      <c r="J7" s="543" t="s">
        <v>14</v>
      </c>
      <c r="K7" s="543"/>
      <c r="L7" s="543"/>
      <c r="M7" s="543" t="s">
        <v>12</v>
      </c>
      <c r="N7" s="543"/>
      <c r="O7" s="543"/>
      <c r="Q7" s="543" t="s">
        <v>11</v>
      </c>
      <c r="R7" s="543"/>
      <c r="S7" s="543"/>
      <c r="T7" s="543" t="s">
        <v>13</v>
      </c>
      <c r="U7" s="543"/>
      <c r="V7" s="543"/>
      <c r="W7" s="543" t="s">
        <v>14</v>
      </c>
      <c r="X7" s="543"/>
      <c r="Y7" s="543"/>
      <c r="Z7" s="543" t="s">
        <v>12</v>
      </c>
      <c r="AA7" s="543"/>
      <c r="AB7" s="543"/>
    </row>
    <row r="8" spans="1:28" ht="27" customHeight="1" x14ac:dyDescent="0.25">
      <c r="A8" s="42"/>
      <c r="B8" s="460" t="s">
        <v>42</v>
      </c>
      <c r="C8" s="460"/>
      <c r="D8" s="250" t="s">
        <v>25</v>
      </c>
      <c r="E8" s="251" t="s">
        <v>15</v>
      </c>
      <c r="F8" s="252" t="s">
        <v>26</v>
      </c>
      <c r="G8" s="250" t="s">
        <v>25</v>
      </c>
      <c r="H8" s="251" t="s">
        <v>15</v>
      </c>
      <c r="I8" s="252" t="s">
        <v>26</v>
      </c>
      <c r="J8" s="250" t="s">
        <v>25</v>
      </c>
      <c r="K8" s="251" t="s">
        <v>15</v>
      </c>
      <c r="L8" s="252" t="s">
        <v>26</v>
      </c>
      <c r="M8" s="250" t="s">
        <v>25</v>
      </c>
      <c r="N8" s="251" t="s">
        <v>15</v>
      </c>
      <c r="O8" s="252" t="s">
        <v>26</v>
      </c>
      <c r="P8" s="45"/>
      <c r="Q8" s="250" t="s">
        <v>25</v>
      </c>
      <c r="R8" s="251" t="s">
        <v>15</v>
      </c>
      <c r="S8" s="252" t="s">
        <v>26</v>
      </c>
      <c r="T8" s="250" t="s">
        <v>25</v>
      </c>
      <c r="U8" s="251" t="s">
        <v>15</v>
      </c>
      <c r="V8" s="252" t="s">
        <v>26</v>
      </c>
      <c r="W8" s="250" t="s">
        <v>25</v>
      </c>
      <c r="X8" s="251" t="s">
        <v>15</v>
      </c>
      <c r="Y8" s="252" t="s">
        <v>26</v>
      </c>
      <c r="Z8" s="250" t="s">
        <v>25</v>
      </c>
      <c r="AA8" s="251" t="s">
        <v>15</v>
      </c>
      <c r="AB8" s="252" t="s">
        <v>26</v>
      </c>
    </row>
    <row r="9" spans="1:28" ht="18" customHeight="1" x14ac:dyDescent="0.25">
      <c r="A9" s="42"/>
      <c r="B9" s="183">
        <v>2021</v>
      </c>
      <c r="C9" s="184" t="s">
        <v>141</v>
      </c>
      <c r="D9" s="253"/>
      <c r="E9" s="254"/>
      <c r="F9" s="255">
        <v>56.889296131879753</v>
      </c>
      <c r="G9" s="253"/>
      <c r="H9" s="254"/>
      <c r="I9" s="255">
        <v>18.867391729607178</v>
      </c>
      <c r="J9" s="253"/>
      <c r="K9" s="254"/>
      <c r="L9" s="255">
        <v>1.7166719035257831</v>
      </c>
      <c r="M9" s="253"/>
      <c r="N9" s="254">
        <v>80.066950699939142</v>
      </c>
      <c r="O9" s="255">
        <v>77.473359765012717</v>
      </c>
      <c r="P9" s="3"/>
      <c r="Q9" s="253"/>
      <c r="R9" s="254"/>
      <c r="S9" s="255">
        <v>64.704475316349644</v>
      </c>
      <c r="T9" s="253"/>
      <c r="U9" s="254"/>
      <c r="V9" s="255">
        <v>211.89734256560305</v>
      </c>
      <c r="W9" s="253"/>
      <c r="X9" s="254"/>
      <c r="Y9" s="255">
        <v>-21.66082407090677</v>
      </c>
      <c r="Z9" s="253"/>
      <c r="AA9" s="254">
        <v>48.714083843493171</v>
      </c>
      <c r="AB9" s="255">
        <v>81.093808614118515</v>
      </c>
    </row>
    <row r="10" spans="1:28" ht="18" customHeight="1" x14ac:dyDescent="0.25">
      <c r="A10" s="43"/>
      <c r="B10" s="185"/>
      <c r="C10" s="186" t="s">
        <v>142</v>
      </c>
      <c r="D10" s="174"/>
      <c r="E10" s="64"/>
      <c r="F10" s="175">
        <v>55.39544619615441</v>
      </c>
      <c r="G10" s="174"/>
      <c r="H10" s="64"/>
      <c r="I10" s="175">
        <v>12.556796674039672</v>
      </c>
      <c r="J10" s="174"/>
      <c r="K10" s="64"/>
      <c r="L10" s="175">
        <v>1.5751628962611246</v>
      </c>
      <c r="M10" s="174">
        <v>18.592592592592592</v>
      </c>
      <c r="N10" s="64">
        <v>69.905660377358487</v>
      </c>
      <c r="O10" s="175">
        <v>69.527405766455203</v>
      </c>
      <c r="P10" s="3"/>
      <c r="Q10" s="174"/>
      <c r="R10" s="64"/>
      <c r="S10" s="175">
        <v>68.462141717274747</v>
      </c>
      <c r="T10" s="174"/>
      <c r="U10" s="64"/>
      <c r="V10" s="175">
        <v>109.82791131527837</v>
      </c>
      <c r="W10" s="174"/>
      <c r="X10" s="64"/>
      <c r="Y10" s="175">
        <v>6.5965468888291712</v>
      </c>
      <c r="Z10" s="174"/>
      <c r="AA10" s="64">
        <v>51.619870410249973</v>
      </c>
      <c r="AB10" s="175">
        <v>72.331972797080439</v>
      </c>
    </row>
    <row r="11" spans="1:28" ht="18" customHeight="1" x14ac:dyDescent="0.25">
      <c r="A11" s="43"/>
      <c r="B11" s="187"/>
      <c r="C11" s="188" t="s">
        <v>145</v>
      </c>
      <c r="D11" s="256"/>
      <c r="E11" s="63"/>
      <c r="F11" s="257">
        <v>48.911371975536859</v>
      </c>
      <c r="G11" s="256"/>
      <c r="H11" s="63"/>
      <c r="I11" s="257">
        <v>9.312028038575054</v>
      </c>
      <c r="J11" s="256"/>
      <c r="K11" s="63"/>
      <c r="L11" s="257">
        <v>1.6854549561506393</v>
      </c>
      <c r="M11" s="256">
        <v>43.727598566308245</v>
      </c>
      <c r="N11" s="63">
        <v>62.010549807263139</v>
      </c>
      <c r="O11" s="257">
        <v>59.908854970262553</v>
      </c>
      <c r="P11" s="3"/>
      <c r="Q11" s="256"/>
      <c r="R11" s="63"/>
      <c r="S11" s="257">
        <v>67.041644256076438</v>
      </c>
      <c r="T11" s="256"/>
      <c r="U11" s="63"/>
      <c r="V11" s="257">
        <v>148.21584959890023</v>
      </c>
      <c r="W11" s="256"/>
      <c r="X11" s="63"/>
      <c r="Y11" s="257">
        <v>30.476471432393371</v>
      </c>
      <c r="Z11" s="256"/>
      <c r="AA11" s="63">
        <v>55.448188175597437</v>
      </c>
      <c r="AB11" s="257">
        <v>74.537737523963429</v>
      </c>
    </row>
    <row r="12" spans="1:28" ht="18" customHeight="1" x14ac:dyDescent="0.25">
      <c r="A12" s="43"/>
      <c r="B12" s="185">
        <v>2022</v>
      </c>
      <c r="C12" s="186" t="s">
        <v>148</v>
      </c>
      <c r="D12" s="174"/>
      <c r="E12" s="64"/>
      <c r="F12" s="175">
        <v>40.282575810695967</v>
      </c>
      <c r="G12" s="174"/>
      <c r="H12" s="64"/>
      <c r="I12" s="175">
        <v>9.0019284403949165</v>
      </c>
      <c r="J12" s="174"/>
      <c r="K12" s="64"/>
      <c r="L12" s="175">
        <v>1.6823421600954955</v>
      </c>
      <c r="M12" s="174">
        <v>36.774193548387096</v>
      </c>
      <c r="N12" s="64">
        <v>50.14201663623453</v>
      </c>
      <c r="O12" s="175">
        <v>50.966846411186381</v>
      </c>
      <c r="P12" s="3"/>
      <c r="Q12" s="174"/>
      <c r="R12" s="64"/>
      <c r="S12" s="175">
        <v>27.288220834279375</v>
      </c>
      <c r="T12" s="174"/>
      <c r="U12" s="64"/>
      <c r="V12" s="175">
        <v>22.685368392638843</v>
      </c>
      <c r="W12" s="174"/>
      <c r="X12" s="64"/>
      <c r="Y12" s="175">
        <v>29.742220745299054</v>
      </c>
      <c r="Z12" s="174"/>
      <c r="AA12" s="64">
        <v>15.382819794494974</v>
      </c>
      <c r="AB12" s="175">
        <v>26.528778715835045</v>
      </c>
    </row>
    <row r="13" spans="1:28" ht="18" customHeight="1" x14ac:dyDescent="0.25">
      <c r="A13" s="43"/>
      <c r="B13" s="187"/>
      <c r="C13" s="188" t="s">
        <v>150</v>
      </c>
      <c r="D13" s="256"/>
      <c r="E13" s="63"/>
      <c r="F13" s="257">
        <v>52.237894099790893</v>
      </c>
      <c r="G13" s="256"/>
      <c r="H13" s="63"/>
      <c r="I13" s="257">
        <v>13.471424902617921</v>
      </c>
      <c r="J13" s="256"/>
      <c r="K13" s="63"/>
      <c r="L13" s="257">
        <v>1.6662510947555711</v>
      </c>
      <c r="M13" s="256">
        <v>63.412698412698411</v>
      </c>
      <c r="N13" s="63">
        <v>60.192048517520213</v>
      </c>
      <c r="O13" s="257">
        <v>67.375570097164385</v>
      </c>
      <c r="P13" s="3"/>
      <c r="Q13" s="256"/>
      <c r="R13" s="63"/>
      <c r="S13" s="257">
        <v>30.151731694889609</v>
      </c>
      <c r="T13" s="256"/>
      <c r="U13" s="63"/>
      <c r="V13" s="257">
        <v>15.554758364364528</v>
      </c>
      <c r="W13" s="256"/>
      <c r="X13" s="63"/>
      <c r="Y13" s="257">
        <v>21.544948761313183</v>
      </c>
      <c r="Z13" s="256"/>
      <c r="AA13" s="63">
        <v>14.752167862167907</v>
      </c>
      <c r="AB13" s="257">
        <v>26.728975347215009</v>
      </c>
    </row>
    <row r="14" spans="1:28" ht="18" customHeight="1" x14ac:dyDescent="0.25">
      <c r="A14" s="43"/>
      <c r="B14" s="185"/>
      <c r="C14" s="186" t="s">
        <v>151</v>
      </c>
      <c r="D14" s="174">
        <v>70.27479091995221</v>
      </c>
      <c r="E14" s="64"/>
      <c r="F14" s="175">
        <v>62.192561557369935</v>
      </c>
      <c r="G14" s="174">
        <v>15.985663082437275</v>
      </c>
      <c r="H14" s="64"/>
      <c r="I14" s="175">
        <v>18.010282397887753</v>
      </c>
      <c r="J14" s="174">
        <v>0</v>
      </c>
      <c r="K14" s="64"/>
      <c r="L14" s="175">
        <v>1.477753657295181</v>
      </c>
      <c r="M14" s="174">
        <v>86.26045400238948</v>
      </c>
      <c r="N14" s="64">
        <v>80.097382836275102</v>
      </c>
      <c r="O14" s="175">
        <v>81.680597612552873</v>
      </c>
      <c r="P14" s="3"/>
      <c r="Q14" s="174"/>
      <c r="R14" s="64"/>
      <c r="S14" s="175">
        <v>9.581711332115102</v>
      </c>
      <c r="T14" s="174"/>
      <c r="U14" s="64"/>
      <c r="V14" s="175">
        <v>56.022425192598156</v>
      </c>
      <c r="W14" s="174"/>
      <c r="X14" s="64"/>
      <c r="Y14" s="175">
        <v>0.41379785938846964</v>
      </c>
      <c r="Z14" s="174"/>
      <c r="AA14" s="64">
        <v>-2.5322866591227462E-2</v>
      </c>
      <c r="AB14" s="175">
        <v>17.071959240283778</v>
      </c>
    </row>
    <row r="15" spans="1:28" ht="18" customHeight="1" x14ac:dyDescent="0.25">
      <c r="A15" s="43"/>
      <c r="B15" s="187"/>
      <c r="C15" s="188" t="s">
        <v>153</v>
      </c>
      <c r="D15" s="256">
        <v>64.049382716049379</v>
      </c>
      <c r="E15" s="63"/>
      <c r="F15" s="257">
        <v>64.517719646950425</v>
      </c>
      <c r="G15" s="256">
        <v>22.222222222222221</v>
      </c>
      <c r="H15" s="63"/>
      <c r="I15" s="257">
        <v>15.860632588487075</v>
      </c>
      <c r="J15" s="256">
        <v>0</v>
      </c>
      <c r="K15" s="63"/>
      <c r="L15" s="257">
        <v>1.541740859985306</v>
      </c>
      <c r="M15" s="256">
        <v>86.271604938271608</v>
      </c>
      <c r="N15" s="63">
        <v>79.737945492662476</v>
      </c>
      <c r="O15" s="257">
        <v>81.920093095422814</v>
      </c>
      <c r="P15" s="3"/>
      <c r="Q15" s="256"/>
      <c r="R15" s="63"/>
      <c r="S15" s="257">
        <v>14.17077332311392</v>
      </c>
      <c r="T15" s="256"/>
      <c r="U15" s="63"/>
      <c r="V15" s="257">
        <v>53.572481041823345</v>
      </c>
      <c r="W15" s="256"/>
      <c r="X15" s="63"/>
      <c r="Y15" s="257">
        <v>-17.233785660158812</v>
      </c>
      <c r="Z15" s="256"/>
      <c r="AA15" s="63">
        <v>8.2384746727748919</v>
      </c>
      <c r="AB15" s="257">
        <v>19.242548850418352</v>
      </c>
    </row>
    <row r="16" spans="1:28" ht="18" customHeight="1" x14ac:dyDescent="0.25">
      <c r="A16" s="43"/>
      <c r="B16" s="185"/>
      <c r="C16" s="186" t="s">
        <v>154</v>
      </c>
      <c r="D16" s="174">
        <v>72.066905615292711</v>
      </c>
      <c r="E16" s="64"/>
      <c r="F16" s="175">
        <v>62.004676831924385</v>
      </c>
      <c r="G16" s="174">
        <v>10.20310633213859</v>
      </c>
      <c r="H16" s="64"/>
      <c r="I16" s="175">
        <v>14.031641975941351</v>
      </c>
      <c r="J16" s="174">
        <v>0</v>
      </c>
      <c r="K16" s="64"/>
      <c r="L16" s="175">
        <v>1.4768822231910954</v>
      </c>
      <c r="M16" s="174">
        <v>82.2700119474313</v>
      </c>
      <c r="N16" s="64">
        <v>73.813146682897141</v>
      </c>
      <c r="O16" s="175">
        <v>77.513201031056838</v>
      </c>
      <c r="P16" s="3"/>
      <c r="Q16" s="174"/>
      <c r="R16" s="64"/>
      <c r="S16" s="175">
        <v>4.1076828535841701</v>
      </c>
      <c r="T16" s="174"/>
      <c r="U16" s="64"/>
      <c r="V16" s="175">
        <v>33.954740562781062</v>
      </c>
      <c r="W16" s="174"/>
      <c r="X16" s="64"/>
      <c r="Y16" s="175">
        <v>-27.481931353388799</v>
      </c>
      <c r="Z16" s="174"/>
      <c r="AA16" s="64">
        <v>-2.5903614458252262</v>
      </c>
      <c r="AB16" s="175">
        <v>7.5531089154492088</v>
      </c>
    </row>
    <row r="17" spans="1:29" ht="18" customHeight="1" x14ac:dyDescent="0.25">
      <c r="A17" s="43"/>
      <c r="B17" s="187"/>
      <c r="C17" s="188" t="s">
        <v>155</v>
      </c>
      <c r="D17" s="256">
        <v>77.481481481481481</v>
      </c>
      <c r="E17" s="63"/>
      <c r="F17" s="257">
        <v>61.335360369891852</v>
      </c>
      <c r="G17" s="256">
        <v>9.1604938271604937</v>
      </c>
      <c r="H17" s="63"/>
      <c r="I17" s="257">
        <v>13.09619986911728</v>
      </c>
      <c r="J17" s="256">
        <v>0</v>
      </c>
      <c r="K17" s="63"/>
      <c r="L17" s="257">
        <v>1.2206273891413981</v>
      </c>
      <c r="M17" s="256">
        <v>86.641975308641975</v>
      </c>
      <c r="N17" s="63">
        <v>74.507337526205447</v>
      </c>
      <c r="O17" s="257">
        <v>75.652187628150529</v>
      </c>
      <c r="P17" s="3"/>
      <c r="Q17" s="256"/>
      <c r="R17" s="63"/>
      <c r="S17" s="257">
        <v>2.2577810461044736</v>
      </c>
      <c r="T17" s="256"/>
      <c r="U17" s="63"/>
      <c r="V17" s="257">
        <v>48.359425859062235</v>
      </c>
      <c r="W17" s="256"/>
      <c r="X17" s="63"/>
      <c r="Y17" s="257">
        <v>-30.091959438032394</v>
      </c>
      <c r="Z17" s="256"/>
      <c r="AA17" s="63">
        <v>-2.3223855984517767</v>
      </c>
      <c r="AB17" s="257">
        <v>7.225160032432421</v>
      </c>
    </row>
    <row r="18" spans="1:29" ht="18" customHeight="1" x14ac:dyDescent="0.25">
      <c r="A18" s="43"/>
      <c r="B18" s="185"/>
      <c r="C18" s="186" t="s">
        <v>156</v>
      </c>
      <c r="D18" s="174">
        <v>66.403823178016722</v>
      </c>
      <c r="E18" s="64"/>
      <c r="F18" s="175">
        <v>56.666357915312105</v>
      </c>
      <c r="G18" s="174">
        <v>6.881720430107527</v>
      </c>
      <c r="H18" s="64"/>
      <c r="I18" s="175">
        <v>8.5202360454349098</v>
      </c>
      <c r="J18" s="174">
        <v>0</v>
      </c>
      <c r="K18" s="64"/>
      <c r="L18" s="175">
        <v>1.253968105576321</v>
      </c>
      <c r="M18" s="174">
        <v>73.285543608124257</v>
      </c>
      <c r="N18" s="64">
        <v>64.358896327855547</v>
      </c>
      <c r="O18" s="175">
        <v>66.440562066323338</v>
      </c>
      <c r="P18" s="3"/>
      <c r="Q18" s="174"/>
      <c r="R18" s="64"/>
      <c r="S18" s="175">
        <v>-9.1074080279986163</v>
      </c>
      <c r="T18" s="174"/>
      <c r="U18" s="64"/>
      <c r="V18" s="175">
        <v>10.03871150523813</v>
      </c>
      <c r="W18" s="174"/>
      <c r="X18" s="64"/>
      <c r="Y18" s="175">
        <v>-33.192297369526962</v>
      </c>
      <c r="Z18" s="174"/>
      <c r="AA18" s="64">
        <v>-9.6289438074283584</v>
      </c>
      <c r="AB18" s="175">
        <v>-7.6755794365880154</v>
      </c>
    </row>
    <row r="19" spans="1:29" ht="18" customHeight="1" x14ac:dyDescent="0.25">
      <c r="A19" s="43"/>
      <c r="B19" s="187"/>
      <c r="C19" s="188" t="s">
        <v>157</v>
      </c>
      <c r="D19" s="256">
        <v>68.434886499402623</v>
      </c>
      <c r="E19" s="63"/>
      <c r="F19" s="257">
        <v>56.508411633813161</v>
      </c>
      <c r="G19" s="256">
        <v>4.9701314217443251</v>
      </c>
      <c r="H19" s="63"/>
      <c r="I19" s="257">
        <v>7.9456446414650275</v>
      </c>
      <c r="J19" s="256">
        <v>0</v>
      </c>
      <c r="K19" s="63"/>
      <c r="L19" s="257">
        <v>1.3393297072541632</v>
      </c>
      <c r="M19" s="256">
        <v>73.40501792114695</v>
      </c>
      <c r="N19" s="63">
        <v>60.651247717589776</v>
      </c>
      <c r="O19" s="257">
        <v>65.793385982532357</v>
      </c>
      <c r="P19" s="3"/>
      <c r="Q19" s="256"/>
      <c r="R19" s="63"/>
      <c r="S19" s="257">
        <v>4.7580853708257136</v>
      </c>
      <c r="T19" s="256"/>
      <c r="U19" s="63"/>
      <c r="V19" s="257">
        <v>-4.2859066961918657</v>
      </c>
      <c r="W19" s="256"/>
      <c r="X19" s="63"/>
      <c r="Y19" s="257">
        <v>-22.942797267562423</v>
      </c>
      <c r="Z19" s="256"/>
      <c r="AA19" s="63">
        <v>-4.1750140235647715</v>
      </c>
      <c r="AB19" s="257">
        <v>2.832133866057378</v>
      </c>
    </row>
    <row r="20" spans="1:29" ht="18" customHeight="1" x14ac:dyDescent="0.25">
      <c r="A20" s="43"/>
      <c r="B20" s="185"/>
      <c r="C20" s="186" t="s">
        <v>158</v>
      </c>
      <c r="D20" s="174">
        <v>75.111111111111114</v>
      </c>
      <c r="E20" s="64"/>
      <c r="F20" s="175">
        <v>59.308605047253693</v>
      </c>
      <c r="G20" s="174">
        <v>7.283950617283951</v>
      </c>
      <c r="H20" s="64"/>
      <c r="I20" s="175">
        <v>11.427568946895789</v>
      </c>
      <c r="J20" s="174">
        <v>0</v>
      </c>
      <c r="K20" s="64"/>
      <c r="L20" s="175">
        <v>1.1572596369428265</v>
      </c>
      <c r="M20" s="174">
        <v>82.395061728395063</v>
      </c>
      <c r="N20" s="64">
        <v>69.198113207547166</v>
      </c>
      <c r="O20" s="175">
        <v>71.893433631092307</v>
      </c>
      <c r="P20" s="3"/>
      <c r="Q20" s="174"/>
      <c r="R20" s="64"/>
      <c r="S20" s="175">
        <v>13.071603868869236</v>
      </c>
      <c r="T20" s="174"/>
      <c r="U20" s="64"/>
      <c r="V20" s="175">
        <v>1.1815438912467293</v>
      </c>
      <c r="W20" s="174"/>
      <c r="X20" s="64"/>
      <c r="Y20" s="175">
        <v>-30.395941066062139</v>
      </c>
      <c r="Z20" s="174"/>
      <c r="AA20" s="64">
        <v>2.0797897015185249</v>
      </c>
      <c r="AB20" s="175">
        <v>9.9136542549064668</v>
      </c>
    </row>
    <row r="21" spans="1:29" ht="18" customHeight="1" x14ac:dyDescent="0.25">
      <c r="A21" s="43"/>
      <c r="B21" s="187"/>
      <c r="C21" s="188" t="s">
        <v>141</v>
      </c>
      <c r="D21" s="256">
        <v>62.628434886499406</v>
      </c>
      <c r="E21" s="63">
        <v>62.565891567714608</v>
      </c>
      <c r="F21" s="257">
        <v>59.535359389368345</v>
      </c>
      <c r="G21" s="256">
        <v>22.174432497013143</v>
      </c>
      <c r="H21" s="63">
        <v>16.227981428836415</v>
      </c>
      <c r="I21" s="257">
        <v>17.516443797075802</v>
      </c>
      <c r="J21" s="256">
        <v>0</v>
      </c>
      <c r="K21" s="63">
        <v>0</v>
      </c>
      <c r="L21" s="257">
        <v>1.1399320728871556</v>
      </c>
      <c r="M21" s="256">
        <v>84.802867383512549</v>
      </c>
      <c r="N21" s="63">
        <v>78.79387299655103</v>
      </c>
      <c r="O21" s="257">
        <v>78.19173525933131</v>
      </c>
      <c r="P21" s="3"/>
      <c r="Q21" s="256"/>
      <c r="R21" s="63"/>
      <c r="S21" s="257">
        <v>4.6512497734782103</v>
      </c>
      <c r="T21" s="256"/>
      <c r="U21" s="63"/>
      <c r="V21" s="257">
        <v>-7.1602262352181487</v>
      </c>
      <c r="W21" s="256"/>
      <c r="X21" s="63"/>
      <c r="Y21" s="257">
        <v>-33.596392498588152</v>
      </c>
      <c r="Z21" s="256"/>
      <c r="AA21" s="63">
        <v>-1.590016470242029</v>
      </c>
      <c r="AB21" s="257">
        <v>0.92725486091006382</v>
      </c>
    </row>
    <row r="22" spans="1:29" ht="18" customHeight="1" x14ac:dyDescent="0.25">
      <c r="A22" s="43"/>
      <c r="B22" s="185"/>
      <c r="C22" s="186" t="s">
        <v>142</v>
      </c>
      <c r="D22" s="174">
        <v>66.345679012345684</v>
      </c>
      <c r="E22" s="64">
        <v>63.663852118290116</v>
      </c>
      <c r="F22" s="175">
        <v>56.097071257589967</v>
      </c>
      <c r="G22" s="174">
        <v>16.246913580246915</v>
      </c>
      <c r="H22" s="64">
        <v>5.9902359320243495</v>
      </c>
      <c r="I22" s="175">
        <v>12.566332833106701</v>
      </c>
      <c r="J22" s="174">
        <v>0</v>
      </c>
      <c r="K22" s="64">
        <v>0</v>
      </c>
      <c r="L22" s="175">
        <v>1.2355486926948409</v>
      </c>
      <c r="M22" s="174">
        <v>82.592592592592595</v>
      </c>
      <c r="N22" s="64">
        <v>69.654088050314471</v>
      </c>
      <c r="O22" s="175">
        <v>69.898952783391508</v>
      </c>
      <c r="P22" s="3"/>
      <c r="Q22" s="174"/>
      <c r="R22" s="64"/>
      <c r="S22" s="175">
        <v>1.2665753406966855</v>
      </c>
      <c r="T22" s="174"/>
      <c r="U22" s="64"/>
      <c r="V22" s="175">
        <v>7.5944202604213681E-2</v>
      </c>
      <c r="W22" s="174"/>
      <c r="X22" s="64"/>
      <c r="Y22" s="175">
        <v>-21.560576649113582</v>
      </c>
      <c r="Z22" s="174">
        <v>344.22310756954414</v>
      </c>
      <c r="AA22" s="64">
        <v>-0.35987404414373592</v>
      </c>
      <c r="AB22" s="175">
        <v>0.53438929986732286</v>
      </c>
    </row>
    <row r="23" spans="1:29" ht="18" customHeight="1" x14ac:dyDescent="0.25">
      <c r="A23" s="43"/>
      <c r="B23" s="187"/>
      <c r="C23" s="188" t="s">
        <v>145</v>
      </c>
      <c r="D23" s="256">
        <v>54.336917562724011</v>
      </c>
      <c r="E23" s="63">
        <v>52.157896728777423</v>
      </c>
      <c r="F23" s="257">
        <v>46.882770730059377</v>
      </c>
      <c r="G23" s="256">
        <v>7.5507765830346472</v>
      </c>
      <c r="H23" s="63">
        <v>6.8195834903339581</v>
      </c>
      <c r="I23" s="257">
        <v>6.2047605402701143</v>
      </c>
      <c r="J23" s="256">
        <v>0</v>
      </c>
      <c r="K23" s="63">
        <v>0</v>
      </c>
      <c r="L23" s="257">
        <v>1.3792890908328173</v>
      </c>
      <c r="M23" s="256">
        <v>61.887694145758665</v>
      </c>
      <c r="N23" s="63">
        <v>58.977480219111385</v>
      </c>
      <c r="O23" s="257">
        <v>54.466820361162313</v>
      </c>
      <c r="P23" s="3"/>
      <c r="Q23" s="256"/>
      <c r="R23" s="63"/>
      <c r="S23" s="257">
        <v>-4.1475042786711445</v>
      </c>
      <c r="T23" s="256"/>
      <c r="U23" s="63"/>
      <c r="V23" s="257">
        <v>-33.368321975081194</v>
      </c>
      <c r="W23" s="256"/>
      <c r="X23" s="63"/>
      <c r="Y23" s="257">
        <v>-18.165176366235233</v>
      </c>
      <c r="Z23" s="256">
        <v>41.530054644835424</v>
      </c>
      <c r="AA23" s="63">
        <v>-4.8912154425561303</v>
      </c>
      <c r="AB23" s="257">
        <v>-9.0838568218931837</v>
      </c>
    </row>
    <row r="24" spans="1:29" ht="18" customHeight="1" x14ac:dyDescent="0.25">
      <c r="A24" s="43"/>
      <c r="B24" s="185">
        <v>2023</v>
      </c>
      <c r="C24" s="186" t="s">
        <v>148</v>
      </c>
      <c r="D24" s="174">
        <v>57.395459976105137</v>
      </c>
      <c r="E24" s="64">
        <v>49.447453122748215</v>
      </c>
      <c r="F24" s="175">
        <v>47.581614737374146</v>
      </c>
      <c r="G24" s="174">
        <v>8.5065710872162477</v>
      </c>
      <c r="H24" s="64">
        <v>6.8317110079070904</v>
      </c>
      <c r="I24" s="175">
        <v>10.334038161078322</v>
      </c>
      <c r="J24" s="174">
        <v>0</v>
      </c>
      <c r="K24" s="64">
        <v>0</v>
      </c>
      <c r="L24" s="175">
        <v>1.2508649809039525</v>
      </c>
      <c r="M24" s="174">
        <v>65.902031063321388</v>
      </c>
      <c r="N24" s="64">
        <v>56.279164130655303</v>
      </c>
      <c r="O24" s="175">
        <v>59.166517879356419</v>
      </c>
      <c r="P24" s="3"/>
      <c r="Q24" s="174"/>
      <c r="R24" s="64"/>
      <c r="S24" s="175">
        <v>18.119593347194421</v>
      </c>
      <c r="T24" s="174"/>
      <c r="U24" s="64"/>
      <c r="V24" s="175">
        <v>14.798048323733719</v>
      </c>
      <c r="W24" s="174"/>
      <c r="X24" s="64"/>
      <c r="Y24" s="175">
        <v>-25.647409274365458</v>
      </c>
      <c r="Z24" s="174">
        <v>79.207277452828606</v>
      </c>
      <c r="AA24" s="64">
        <v>12.239530649480491</v>
      </c>
      <c r="AB24" s="175">
        <v>16.088245684266106</v>
      </c>
    </row>
    <row r="25" spans="1:29" ht="18" customHeight="1" x14ac:dyDescent="0.2">
      <c r="A25" s="44"/>
      <c r="B25" s="187"/>
      <c r="C25" s="188" t="s">
        <v>150</v>
      </c>
      <c r="D25" s="256">
        <v>78.597883597883595</v>
      </c>
      <c r="E25" s="63">
        <v>54.771796203335064</v>
      </c>
      <c r="F25" s="257">
        <v>59.942062958925924</v>
      </c>
      <c r="G25" s="256">
        <v>6.2169312169312168</v>
      </c>
      <c r="H25" s="63">
        <v>9.1938372198455287</v>
      </c>
      <c r="I25" s="257">
        <v>11.524990100001324</v>
      </c>
      <c r="J25" s="256">
        <v>0</v>
      </c>
      <c r="K25" s="63">
        <v>0</v>
      </c>
      <c r="L25" s="257">
        <v>1.5228934596369805</v>
      </c>
      <c r="M25" s="256">
        <v>84.81481481481481</v>
      </c>
      <c r="N25" s="63">
        <v>63.965633423180591</v>
      </c>
      <c r="O25" s="257">
        <v>72.989946518564224</v>
      </c>
      <c r="P25" s="3"/>
      <c r="Q25" s="256"/>
      <c r="R25" s="63"/>
      <c r="S25" s="257">
        <v>14.748237829816004</v>
      </c>
      <c r="T25" s="256"/>
      <c r="U25" s="63"/>
      <c r="V25" s="257">
        <v>-14.448618588394559</v>
      </c>
      <c r="W25" s="256"/>
      <c r="X25" s="63"/>
      <c r="Y25" s="257">
        <v>-8.6036033590859642</v>
      </c>
      <c r="Z25" s="256">
        <v>33.750521485186475</v>
      </c>
      <c r="AA25" s="63">
        <v>6.2692415337608516</v>
      </c>
      <c r="AB25" s="257">
        <v>8.3329557186152137</v>
      </c>
    </row>
    <row r="26" spans="1:29" ht="18" customHeight="1" x14ac:dyDescent="0.2">
      <c r="A26" s="44"/>
      <c r="B26" s="189"/>
      <c r="C26" s="190" t="s">
        <v>151</v>
      </c>
      <c r="D26" s="176">
        <v>76.105137395459977</v>
      </c>
      <c r="E26" s="177">
        <v>61.693166783804351</v>
      </c>
      <c r="F26" s="178">
        <v>60.156773393221364</v>
      </c>
      <c r="G26" s="176">
        <v>10.80047789725209</v>
      </c>
      <c r="H26" s="177">
        <v>12.140267989983434</v>
      </c>
      <c r="I26" s="178">
        <v>17.006517126208273</v>
      </c>
      <c r="J26" s="176">
        <v>0</v>
      </c>
      <c r="K26" s="177">
        <v>0</v>
      </c>
      <c r="L26" s="178">
        <v>1.5955055510782692</v>
      </c>
      <c r="M26" s="176">
        <v>86.905615292712071</v>
      </c>
      <c r="N26" s="177">
        <v>73.833434773787786</v>
      </c>
      <c r="O26" s="178">
        <v>78.758796070507913</v>
      </c>
      <c r="P26" s="126"/>
      <c r="Q26" s="176">
        <v>8.2964977897937455</v>
      </c>
      <c r="R26" s="177"/>
      <c r="S26" s="178">
        <v>-3.2733627835858221</v>
      </c>
      <c r="T26" s="176">
        <v>-32.436472346628697</v>
      </c>
      <c r="U26" s="177"/>
      <c r="V26" s="178">
        <v>-5.5732900213089724</v>
      </c>
      <c r="W26" s="176">
        <v>0</v>
      </c>
      <c r="X26" s="177"/>
      <c r="Y26" s="178">
        <v>7.9683033228564888</v>
      </c>
      <c r="Z26" s="176">
        <v>0.74792243766085065</v>
      </c>
      <c r="AA26" s="177">
        <v>-7.8204154002312825</v>
      </c>
      <c r="AB26" s="178">
        <v>-3.5771059804799674</v>
      </c>
    </row>
    <row r="27" spans="1:29" ht="21" customHeight="1" x14ac:dyDescent="0.2">
      <c r="A27" s="76"/>
      <c r="B27" s="78"/>
      <c r="C27" s="78"/>
      <c r="D27" s="77"/>
      <c r="E27" s="77"/>
      <c r="F27" s="77"/>
      <c r="G27" s="77"/>
      <c r="H27" s="77"/>
      <c r="I27" s="77"/>
      <c r="J27" s="77"/>
      <c r="K27" s="77"/>
      <c r="L27" s="77"/>
      <c r="M27" s="77"/>
      <c r="N27" s="77"/>
      <c r="O27" s="77"/>
      <c r="P27" s="79"/>
      <c r="Q27" s="77"/>
      <c r="R27" s="77"/>
      <c r="S27" s="77"/>
      <c r="T27" s="77"/>
      <c r="U27" s="77"/>
      <c r="V27" s="77"/>
      <c r="W27" s="77"/>
      <c r="X27" s="77"/>
      <c r="Y27" s="77"/>
      <c r="Z27" s="77"/>
      <c r="AA27" s="77"/>
      <c r="AB27" s="77"/>
      <c r="AC27" s="1"/>
    </row>
    <row r="28" spans="1:29" ht="18" customHeight="1" x14ac:dyDescent="0.25">
      <c r="A28" s="76"/>
      <c r="B28" s="545" t="s">
        <v>59</v>
      </c>
      <c r="C28" s="545"/>
      <c r="D28" s="545"/>
      <c r="E28" s="545"/>
      <c r="F28" s="545"/>
      <c r="G28" s="545"/>
      <c r="H28" s="545"/>
      <c r="I28" s="545"/>
      <c r="J28" s="545"/>
      <c r="K28" s="545"/>
      <c r="L28" s="545"/>
      <c r="M28" s="545"/>
      <c r="N28" s="545"/>
      <c r="O28" s="545"/>
      <c r="P28" s="249"/>
      <c r="Q28" s="542"/>
      <c r="R28" s="542"/>
      <c r="S28" s="542"/>
      <c r="T28" s="542"/>
      <c r="U28" s="542"/>
      <c r="V28" s="542"/>
      <c r="W28" s="542"/>
      <c r="X28" s="542"/>
      <c r="Y28" s="542"/>
      <c r="Z28" s="542"/>
      <c r="AA28" s="542"/>
      <c r="AB28" s="542"/>
      <c r="AC28" s="1"/>
    </row>
    <row r="29" spans="1:29" ht="18" customHeight="1" x14ac:dyDescent="0.25">
      <c r="A29" s="43"/>
      <c r="B29" s="183">
        <v>2021</v>
      </c>
      <c r="C29" s="184"/>
      <c r="D29" s="260"/>
      <c r="E29" s="261"/>
      <c r="F29" s="262">
        <v>43.000156055159394</v>
      </c>
      <c r="G29" s="260"/>
      <c r="H29" s="261"/>
      <c r="I29" s="262">
        <v>10.146176585552547</v>
      </c>
      <c r="J29" s="260"/>
      <c r="K29" s="261"/>
      <c r="L29" s="262">
        <v>1.3805137297012751</v>
      </c>
      <c r="M29" s="260"/>
      <c r="N29" s="261">
        <v>58.883647798742139</v>
      </c>
      <c r="O29" s="262">
        <v>54.526846370413217</v>
      </c>
      <c r="P29" s="3"/>
      <c r="Q29" s="260"/>
      <c r="R29" s="261"/>
      <c r="S29" s="262">
        <v>-1.9652980757256324</v>
      </c>
      <c r="T29" s="260"/>
      <c r="U29" s="261"/>
      <c r="V29" s="262">
        <v>-7.3546497600807568</v>
      </c>
      <c r="W29" s="260"/>
      <c r="X29" s="261"/>
      <c r="Y29" s="262">
        <v>-56.421907247974659</v>
      </c>
      <c r="Z29" s="260"/>
      <c r="AA29" s="261">
        <v>-4.3998122120751582</v>
      </c>
      <c r="AB29" s="262">
        <v>-5.9585516349335785</v>
      </c>
    </row>
    <row r="30" spans="1:29" ht="18" customHeight="1" x14ac:dyDescent="0.25">
      <c r="A30" s="43"/>
      <c r="B30" s="185">
        <v>2022</v>
      </c>
      <c r="C30" s="186"/>
      <c r="D30" s="174"/>
      <c r="E30" s="64"/>
      <c r="F30" s="175">
        <v>51.630301289678634</v>
      </c>
      <c r="G30" s="174"/>
      <c r="H30" s="64"/>
      <c r="I30" s="175">
        <v>13.529895857801632</v>
      </c>
      <c r="J30" s="174"/>
      <c r="K30" s="64"/>
      <c r="L30" s="175">
        <v>1.6058778066600068</v>
      </c>
      <c r="M30" s="174">
        <v>62.10699588477366</v>
      </c>
      <c r="N30" s="64">
        <v>63.586652690426277</v>
      </c>
      <c r="O30" s="175">
        <v>66.766074954140279</v>
      </c>
      <c r="P30" s="3"/>
      <c r="Q30" s="174"/>
      <c r="R30" s="64"/>
      <c r="S30" s="175">
        <v>20.070032358487204</v>
      </c>
      <c r="T30" s="174"/>
      <c r="U30" s="64"/>
      <c r="V30" s="175">
        <v>33.349698220352181</v>
      </c>
      <c r="W30" s="174"/>
      <c r="X30" s="64"/>
      <c r="Y30" s="175">
        <v>16.324653070200242</v>
      </c>
      <c r="Z30" s="174"/>
      <c r="AA30" s="64">
        <v>7.9869455571162931</v>
      </c>
      <c r="AB30" s="175">
        <v>22.446243269965386</v>
      </c>
    </row>
    <row r="31" spans="1:29" ht="18" customHeight="1" x14ac:dyDescent="0.25">
      <c r="A31" s="43"/>
      <c r="B31" s="258">
        <v>2023</v>
      </c>
      <c r="C31" s="259"/>
      <c r="D31" s="263">
        <v>70.436213991769549</v>
      </c>
      <c r="E31" s="264">
        <v>55.321883453294568</v>
      </c>
      <c r="F31" s="265">
        <v>55.781661536006936</v>
      </c>
      <c r="G31" s="263">
        <v>8.5843621399176957</v>
      </c>
      <c r="H31" s="264">
        <v>9.3950976787808997</v>
      </c>
      <c r="I31" s="265">
        <v>13.010404277147458</v>
      </c>
      <c r="J31" s="263">
        <v>0</v>
      </c>
      <c r="K31" s="264">
        <v>0</v>
      </c>
      <c r="L31" s="265">
        <v>1.4547807933941548</v>
      </c>
      <c r="M31" s="263">
        <v>79.02057613168725</v>
      </c>
      <c r="N31" s="264">
        <v>64.716981132075475</v>
      </c>
      <c r="O31" s="265">
        <v>70.246846606548544</v>
      </c>
      <c r="P31" s="126"/>
      <c r="Q31" s="263"/>
      <c r="R31" s="264"/>
      <c r="S31" s="265">
        <v>8.0405501083820194</v>
      </c>
      <c r="T31" s="263"/>
      <c r="U31" s="264"/>
      <c r="V31" s="265">
        <v>-3.8395829954083061</v>
      </c>
      <c r="W31" s="263"/>
      <c r="X31" s="264"/>
      <c r="Y31" s="265">
        <v>-9.4089981613446785</v>
      </c>
      <c r="Z31" s="263">
        <v>27.232971110468174</v>
      </c>
      <c r="AA31" s="264">
        <v>1.77761903457787</v>
      </c>
      <c r="AB31" s="265">
        <v>5.2133836755290659</v>
      </c>
    </row>
    <row r="32" spans="1:29" ht="21" customHeight="1" x14ac:dyDescent="0.2">
      <c r="B32" s="31"/>
      <c r="C32"/>
      <c r="D32" s="41"/>
      <c r="E32" s="41"/>
      <c r="F32" s="41"/>
      <c r="G32" s="41"/>
      <c r="H32" s="41"/>
      <c r="I32" s="41"/>
      <c r="J32" s="41"/>
      <c r="K32" s="41"/>
      <c r="L32" s="41"/>
      <c r="M32" s="41"/>
      <c r="N32" s="41"/>
      <c r="O32" s="41"/>
      <c r="P32" s="3"/>
      <c r="Q32" s="3"/>
      <c r="R32" s="3"/>
      <c r="S32" s="3"/>
      <c r="T32" s="3"/>
      <c r="U32" s="3"/>
      <c r="V32" s="3"/>
      <c r="W32" s="3"/>
      <c r="X32" s="3"/>
      <c r="Y32" s="3"/>
      <c r="Z32" s="3"/>
      <c r="AA32" s="3"/>
      <c r="AB32" s="3"/>
    </row>
    <row r="33" spans="1:29" ht="18" customHeight="1" x14ac:dyDescent="0.25">
      <c r="A33" s="76"/>
      <c r="B33" s="544" t="s">
        <v>44</v>
      </c>
      <c r="C33" s="544"/>
      <c r="D33" s="544"/>
      <c r="E33" s="544"/>
      <c r="F33" s="544"/>
      <c r="G33" s="544"/>
      <c r="H33" s="544"/>
      <c r="I33" s="544"/>
      <c r="J33" s="544"/>
      <c r="K33" s="544"/>
      <c r="L33" s="544"/>
      <c r="M33" s="544"/>
      <c r="N33" s="544"/>
      <c r="O33" s="544"/>
      <c r="P33" s="249"/>
      <c r="Q33" s="542"/>
      <c r="R33" s="542"/>
      <c r="S33" s="542"/>
      <c r="T33" s="542"/>
      <c r="U33" s="542"/>
      <c r="V33" s="542"/>
      <c r="W33" s="542"/>
      <c r="X33" s="542"/>
      <c r="Y33" s="542"/>
      <c r="Z33" s="542"/>
      <c r="AA33" s="542"/>
      <c r="AB33" s="542"/>
      <c r="AC33" s="1"/>
    </row>
    <row r="34" spans="1:29" ht="18" customHeight="1" x14ac:dyDescent="0.25">
      <c r="A34" s="43"/>
      <c r="B34" s="183">
        <v>2021</v>
      </c>
      <c r="C34" s="184"/>
      <c r="D34" s="260"/>
      <c r="E34" s="261"/>
      <c r="F34" s="262">
        <v>43.000156055159394</v>
      </c>
      <c r="G34" s="260"/>
      <c r="H34" s="261"/>
      <c r="I34" s="262">
        <v>10.146176585552547</v>
      </c>
      <c r="J34" s="260"/>
      <c r="K34" s="261"/>
      <c r="L34" s="262">
        <v>1.3805137297012751</v>
      </c>
      <c r="M34" s="260"/>
      <c r="N34" s="261">
        <v>58.883647798742139</v>
      </c>
      <c r="O34" s="262">
        <v>54.526846370413217</v>
      </c>
      <c r="P34" s="3"/>
      <c r="Q34" s="260"/>
      <c r="R34" s="261"/>
      <c r="S34" s="262">
        <v>-1.9652980757256324</v>
      </c>
      <c r="T34" s="260"/>
      <c r="U34" s="261"/>
      <c r="V34" s="262">
        <v>-7.3546497600807568</v>
      </c>
      <c r="W34" s="260"/>
      <c r="X34" s="261"/>
      <c r="Y34" s="262">
        <v>-56.421907247974659</v>
      </c>
      <c r="Z34" s="260"/>
      <c r="AA34" s="261">
        <v>-4.3998122120751582</v>
      </c>
      <c r="AB34" s="262">
        <v>-5.9585516349335785</v>
      </c>
    </row>
    <row r="35" spans="1:29" ht="18" customHeight="1" x14ac:dyDescent="0.25">
      <c r="A35" s="43"/>
      <c r="B35" s="185">
        <v>2022</v>
      </c>
      <c r="C35" s="186"/>
      <c r="D35" s="174"/>
      <c r="E35" s="64"/>
      <c r="F35" s="175">
        <v>51.630301289678634</v>
      </c>
      <c r="G35" s="174"/>
      <c r="H35" s="64"/>
      <c r="I35" s="175">
        <v>13.529895857801632</v>
      </c>
      <c r="J35" s="174"/>
      <c r="K35" s="64"/>
      <c r="L35" s="175">
        <v>1.6058778066600068</v>
      </c>
      <c r="M35" s="174">
        <v>62.10699588477366</v>
      </c>
      <c r="N35" s="64">
        <v>63.586652690426277</v>
      </c>
      <c r="O35" s="175">
        <v>66.766074954140279</v>
      </c>
      <c r="P35" s="3"/>
      <c r="Q35" s="174"/>
      <c r="R35" s="64"/>
      <c r="S35" s="175">
        <v>20.070032358487204</v>
      </c>
      <c r="T35" s="174"/>
      <c r="U35" s="64"/>
      <c r="V35" s="175">
        <v>33.349698220352181</v>
      </c>
      <c r="W35" s="174"/>
      <c r="X35" s="64"/>
      <c r="Y35" s="175">
        <v>16.324653070200242</v>
      </c>
      <c r="Z35" s="174"/>
      <c r="AA35" s="64">
        <v>7.9869455571162931</v>
      </c>
      <c r="AB35" s="175">
        <v>22.446243269965386</v>
      </c>
    </row>
    <row r="36" spans="1:29" ht="18" customHeight="1" x14ac:dyDescent="0.25">
      <c r="A36" s="43"/>
      <c r="B36" s="258">
        <v>2023</v>
      </c>
      <c r="C36" s="259"/>
      <c r="D36" s="263">
        <v>70.436213991769549</v>
      </c>
      <c r="E36" s="264">
        <v>55.321883453294568</v>
      </c>
      <c r="F36" s="265">
        <v>55.781661536006936</v>
      </c>
      <c r="G36" s="263">
        <v>8.5843621399176957</v>
      </c>
      <c r="H36" s="264">
        <v>9.3950976787808997</v>
      </c>
      <c r="I36" s="265">
        <v>13.010404277147458</v>
      </c>
      <c r="J36" s="263">
        <v>0</v>
      </c>
      <c r="K36" s="264">
        <v>0</v>
      </c>
      <c r="L36" s="265">
        <v>1.4547807933941548</v>
      </c>
      <c r="M36" s="263">
        <v>79.02057613168725</v>
      </c>
      <c r="N36" s="264">
        <v>64.716981132075475</v>
      </c>
      <c r="O36" s="265">
        <v>70.246846606548544</v>
      </c>
      <c r="P36" s="126"/>
      <c r="Q36" s="263"/>
      <c r="R36" s="264"/>
      <c r="S36" s="265">
        <v>8.0405501083820194</v>
      </c>
      <c r="T36" s="263"/>
      <c r="U36" s="264"/>
      <c r="V36" s="265">
        <v>-3.8395829954083061</v>
      </c>
      <c r="W36" s="263"/>
      <c r="X36" s="264"/>
      <c r="Y36" s="265">
        <v>-9.4089981613446785</v>
      </c>
      <c r="Z36" s="263">
        <v>27.232971110468174</v>
      </c>
      <c r="AA36" s="264">
        <v>1.77761903457787</v>
      </c>
      <c r="AB36" s="265">
        <v>5.2133836755290659</v>
      </c>
    </row>
    <row r="37" spans="1:29" ht="21" customHeight="1" x14ac:dyDescent="0.2">
      <c r="B37" s="31"/>
      <c r="C37"/>
      <c r="D37" s="41"/>
      <c r="E37" s="41"/>
      <c r="F37" s="41"/>
      <c r="G37" s="41"/>
      <c r="H37" s="41"/>
      <c r="I37" s="41"/>
      <c r="J37" s="41"/>
      <c r="K37" s="41"/>
      <c r="L37" s="41"/>
      <c r="M37" s="41"/>
      <c r="N37" s="41"/>
      <c r="O37" s="41"/>
      <c r="P37" s="3"/>
      <c r="Q37" s="3"/>
      <c r="R37" s="3"/>
      <c r="S37" s="3"/>
      <c r="T37" s="3"/>
      <c r="U37" s="3"/>
      <c r="V37" s="3"/>
      <c r="W37" s="3"/>
      <c r="X37" s="3"/>
      <c r="Y37" s="3"/>
      <c r="Z37" s="3"/>
      <c r="AA37" s="3"/>
      <c r="AB37" s="3"/>
    </row>
    <row r="38" spans="1:29" ht="17.25" customHeight="1" x14ac:dyDescent="0.25">
      <c r="A38" s="76"/>
      <c r="B38" s="544" t="s">
        <v>45</v>
      </c>
      <c r="C38" s="544"/>
      <c r="D38" s="544"/>
      <c r="E38" s="544"/>
      <c r="F38" s="544"/>
      <c r="G38" s="544"/>
      <c r="H38" s="544"/>
      <c r="I38" s="544"/>
      <c r="J38" s="544"/>
      <c r="K38" s="544"/>
      <c r="L38" s="544"/>
      <c r="M38" s="544"/>
      <c r="N38" s="544"/>
      <c r="O38" s="544"/>
      <c r="P38" s="249"/>
      <c r="Q38" s="542"/>
      <c r="R38" s="542"/>
      <c r="S38" s="542"/>
      <c r="T38" s="542"/>
      <c r="U38" s="542"/>
      <c r="V38" s="542"/>
      <c r="W38" s="542"/>
      <c r="X38" s="542"/>
      <c r="Y38" s="542"/>
      <c r="Z38" s="542"/>
      <c r="AA38" s="542"/>
      <c r="AB38" s="542"/>
      <c r="AC38" s="1"/>
    </row>
    <row r="39" spans="1:29" ht="18" customHeight="1" x14ac:dyDescent="0.25">
      <c r="A39" s="43"/>
      <c r="B39" s="183">
        <v>2021</v>
      </c>
      <c r="C39" s="184"/>
      <c r="D39" s="260"/>
      <c r="E39" s="261"/>
      <c r="F39" s="262">
        <v>31.624086124583556</v>
      </c>
      <c r="G39" s="260"/>
      <c r="H39" s="261"/>
      <c r="I39" s="262">
        <v>7.7275659580024341</v>
      </c>
      <c r="J39" s="260"/>
      <c r="K39" s="261"/>
      <c r="L39" s="262">
        <v>1.3969573821719197</v>
      </c>
      <c r="M39" s="260"/>
      <c r="N39" s="261">
        <v>47.699064074874009</v>
      </c>
      <c r="O39" s="262">
        <v>40.748609464757912</v>
      </c>
      <c r="P39" s="3"/>
      <c r="Q39" s="260"/>
      <c r="R39" s="261"/>
      <c r="S39" s="262">
        <v>-41.304474686930412</v>
      </c>
      <c r="T39" s="260"/>
      <c r="U39" s="261"/>
      <c r="V39" s="262">
        <v>-42.501565388887762</v>
      </c>
      <c r="W39" s="260"/>
      <c r="X39" s="261"/>
      <c r="Y39" s="262">
        <v>-53.358847974412654</v>
      </c>
      <c r="Z39" s="260"/>
      <c r="AA39" s="261">
        <v>-35.581032961727445</v>
      </c>
      <c r="AB39" s="262">
        <v>-42.046766450310635</v>
      </c>
    </row>
    <row r="40" spans="1:29" ht="18" customHeight="1" x14ac:dyDescent="0.25">
      <c r="A40" s="43"/>
      <c r="B40" s="185">
        <v>2022</v>
      </c>
      <c r="C40" s="186"/>
      <c r="D40" s="174"/>
      <c r="E40" s="64"/>
      <c r="F40" s="175">
        <v>55.016437581666693</v>
      </c>
      <c r="G40" s="174"/>
      <c r="H40" s="64"/>
      <c r="I40" s="175">
        <v>11.550302839219347</v>
      </c>
      <c r="J40" s="174"/>
      <c r="K40" s="64"/>
      <c r="L40" s="175">
        <v>1.7250630222586001</v>
      </c>
      <c r="M40" s="174">
        <v>49.688496443463329</v>
      </c>
      <c r="N40" s="64">
        <v>69.247436891530967</v>
      </c>
      <c r="O40" s="175">
        <v>68.291803443144644</v>
      </c>
      <c r="P40" s="3"/>
      <c r="Q40" s="174"/>
      <c r="R40" s="64"/>
      <c r="S40" s="175">
        <v>73.970047276307099</v>
      </c>
      <c r="T40" s="174"/>
      <c r="U40" s="64"/>
      <c r="V40" s="175">
        <v>49.468835361564793</v>
      </c>
      <c r="W40" s="174"/>
      <c r="X40" s="64"/>
      <c r="Y40" s="175">
        <v>23.487161758784836</v>
      </c>
      <c r="Z40" s="174"/>
      <c r="AA40" s="64">
        <v>45.175672174184371</v>
      </c>
      <c r="AB40" s="175">
        <v>67.592966582423784</v>
      </c>
    </row>
    <row r="41" spans="1:29" ht="18" customHeight="1" x14ac:dyDescent="0.25">
      <c r="A41" s="43"/>
      <c r="B41" s="258">
        <v>2023</v>
      </c>
      <c r="C41" s="259"/>
      <c r="D41" s="263">
        <v>68.133942161339419</v>
      </c>
      <c r="E41" s="264"/>
      <c r="F41" s="265">
        <v>57.430845019946332</v>
      </c>
      <c r="G41" s="263">
        <v>11.027904616945714</v>
      </c>
      <c r="H41" s="264"/>
      <c r="I41" s="265">
        <v>12.157155917227227</v>
      </c>
      <c r="J41" s="263">
        <v>0</v>
      </c>
      <c r="K41" s="264"/>
      <c r="L41" s="265">
        <v>1.3421933036284295</v>
      </c>
      <c r="M41" s="263">
        <v>79.161846778285138</v>
      </c>
      <c r="N41" s="264">
        <v>68.635306280692689</v>
      </c>
      <c r="O41" s="265">
        <v>70.930194240801981</v>
      </c>
      <c r="P41" s="126"/>
      <c r="Q41" s="263"/>
      <c r="R41" s="264"/>
      <c r="S41" s="265">
        <v>4.3885201302990762</v>
      </c>
      <c r="T41" s="263"/>
      <c r="U41" s="264"/>
      <c r="V41" s="265">
        <v>5.2540014445998597</v>
      </c>
      <c r="W41" s="263"/>
      <c r="X41" s="264"/>
      <c r="Y41" s="265">
        <v>-22.194535140002952</v>
      </c>
      <c r="Z41" s="263">
        <v>59.316245095680877</v>
      </c>
      <c r="AA41" s="264">
        <v>-0.88397583836413807</v>
      </c>
      <c r="AB41" s="265">
        <v>3.8634077073396749</v>
      </c>
    </row>
    <row r="42" spans="1:29" ht="12" customHeight="1" x14ac:dyDescent="0.2">
      <c r="B42" s="31"/>
      <c r="C42"/>
      <c r="D42" s="41"/>
      <c r="E42" s="41"/>
      <c r="F42" s="41"/>
      <c r="G42" s="41"/>
      <c r="H42" s="41"/>
      <c r="I42" s="41"/>
      <c r="J42" s="41"/>
      <c r="K42" s="41"/>
      <c r="L42" s="41"/>
      <c r="M42" s="41"/>
      <c r="N42" s="41"/>
      <c r="O42" s="41"/>
      <c r="P42" s="3"/>
      <c r="Q42" s="3"/>
      <c r="R42" s="3"/>
      <c r="S42" s="3"/>
      <c r="T42" s="3"/>
      <c r="U42" s="3"/>
      <c r="V42" s="3"/>
      <c r="W42" s="3"/>
      <c r="X42" s="3"/>
      <c r="Y42" s="3"/>
      <c r="Z42" s="3"/>
      <c r="AA42" s="3"/>
      <c r="AB42" s="3"/>
    </row>
    <row r="43" spans="1:29" ht="39.950000000000003" customHeight="1" x14ac:dyDescent="0.2">
      <c r="B43" s="541" t="s">
        <v>107</v>
      </c>
      <c r="C43" s="541"/>
      <c r="D43" s="541"/>
      <c r="E43" s="541"/>
      <c r="F43" s="541"/>
      <c r="G43" s="541"/>
      <c r="H43" s="541"/>
      <c r="I43" s="541"/>
      <c r="J43" s="541"/>
      <c r="K43" s="541"/>
      <c r="L43" s="541"/>
      <c r="M43" s="541"/>
      <c r="N43" s="541"/>
      <c r="O43" s="541"/>
      <c r="P43" s="541"/>
      <c r="Q43" s="541"/>
      <c r="R43" s="541"/>
      <c r="S43" s="541"/>
      <c r="T43" s="541"/>
      <c r="U43" s="541"/>
      <c r="V43" s="541"/>
      <c r="W43" s="541"/>
      <c r="X43" s="541"/>
      <c r="Y43" s="541"/>
      <c r="Z43" s="541"/>
      <c r="AA43" s="541"/>
      <c r="AB43" s="541"/>
    </row>
    <row r="44" spans="1:29" ht="12" customHeight="1" x14ac:dyDescent="0.25">
      <c r="Z44" s="40"/>
      <c r="AA44" s="150"/>
      <c r="AB44" s="150"/>
    </row>
    <row r="45" spans="1:29" ht="12" customHeight="1" x14ac:dyDescent="0.2"/>
    <row r="46" spans="1:29" x14ac:dyDescent="0.2">
      <c r="A46" s="151"/>
      <c r="B46" s="151"/>
      <c r="C46" s="151"/>
      <c r="D46" s="151"/>
      <c r="E46" s="151"/>
      <c r="F46" s="151"/>
      <c r="G46" s="151"/>
      <c r="H46" s="151"/>
      <c r="I46" s="151"/>
      <c r="J46" s="151"/>
      <c r="K46" s="151"/>
      <c r="L46" s="151"/>
      <c r="M46" s="151"/>
      <c r="N46" s="151"/>
      <c r="O46" s="151"/>
      <c r="P46" s="151"/>
      <c r="Q46" s="151"/>
      <c r="R46" s="151"/>
      <c r="S46" s="151"/>
      <c r="T46" s="151"/>
      <c r="U46" s="151"/>
      <c r="V46" s="151"/>
      <c r="W46" s="151"/>
      <c r="X46" s="151"/>
      <c r="Y46" s="151"/>
      <c r="Z46" s="151"/>
      <c r="AA46" s="151"/>
      <c r="AB46" s="151"/>
      <c r="AC46" s="151"/>
    </row>
    <row r="47" spans="1:29" x14ac:dyDescent="0.2">
      <c r="A47" s="151"/>
      <c r="B47" s="151"/>
      <c r="C47" s="151"/>
      <c r="D47" s="151"/>
      <c r="E47" s="151"/>
      <c r="F47" s="151"/>
      <c r="G47" s="151"/>
      <c r="H47" s="151"/>
      <c r="I47" s="151"/>
      <c r="J47" s="151"/>
      <c r="K47" s="151"/>
      <c r="L47" s="151"/>
      <c r="M47" s="151"/>
      <c r="N47" s="151"/>
      <c r="O47" s="151"/>
      <c r="P47" s="151"/>
      <c r="Q47" s="151"/>
      <c r="R47" s="151"/>
      <c r="S47" s="151"/>
      <c r="T47" s="151"/>
      <c r="U47" s="151"/>
      <c r="V47" s="151"/>
      <c r="W47" s="151"/>
      <c r="X47" s="151"/>
      <c r="Y47" s="151"/>
      <c r="Z47" s="151"/>
      <c r="AA47" s="151"/>
      <c r="AB47" s="151"/>
      <c r="AC47" s="151"/>
    </row>
    <row r="48" spans="1:29" x14ac:dyDescent="0.2">
      <c r="A48" s="151"/>
      <c r="B48" s="151"/>
      <c r="C48" s="151"/>
      <c r="D48" s="151"/>
      <c r="E48" s="151"/>
      <c r="F48" s="151"/>
      <c r="G48" s="151"/>
      <c r="H48" s="151"/>
      <c r="I48" s="151"/>
      <c r="J48" s="151"/>
      <c r="K48" s="151"/>
      <c r="L48" s="151"/>
      <c r="M48" s="151"/>
      <c r="N48" s="151"/>
      <c r="O48" s="151"/>
      <c r="P48" s="151"/>
      <c r="Q48" s="151"/>
      <c r="R48" s="151"/>
      <c r="S48" s="151"/>
      <c r="T48" s="151"/>
      <c r="U48" s="151"/>
      <c r="V48" s="151"/>
      <c r="W48" s="151"/>
      <c r="X48" s="151"/>
      <c r="Y48" s="151"/>
      <c r="Z48" s="151"/>
      <c r="AA48" s="151"/>
      <c r="AB48" s="151"/>
      <c r="AC48" s="151"/>
    </row>
    <row r="49" s="151" customFormat="1" x14ac:dyDescent="0.2"/>
    <row r="50" s="151" customFormat="1" x14ac:dyDescent="0.2"/>
    <row r="51" s="151" customFormat="1" x14ac:dyDescent="0.2"/>
    <row r="52" s="151" customFormat="1" x14ac:dyDescent="0.2"/>
    <row r="53" s="151" customFormat="1" x14ac:dyDescent="0.2"/>
    <row r="54" s="151" customFormat="1" x14ac:dyDescent="0.2"/>
    <row r="55" s="151" customFormat="1" x14ac:dyDescent="0.2"/>
    <row r="56" s="151" customFormat="1" x14ac:dyDescent="0.2"/>
    <row r="57" s="151" customFormat="1" x14ac:dyDescent="0.2"/>
    <row r="58" s="151" customFormat="1" x14ac:dyDescent="0.2"/>
    <row r="59" s="151" customFormat="1" x14ac:dyDescent="0.2"/>
    <row r="60" s="151" customFormat="1" x14ac:dyDescent="0.2"/>
    <row r="61" s="151" customFormat="1" x14ac:dyDescent="0.2"/>
    <row r="62" s="151" customFormat="1" x14ac:dyDescent="0.2"/>
    <row r="63" s="151" customFormat="1" x14ac:dyDescent="0.2"/>
    <row r="64" s="151" customFormat="1" x14ac:dyDescent="0.2"/>
    <row r="65" s="151" customFormat="1" x14ac:dyDescent="0.2"/>
    <row r="66" s="151" customFormat="1" x14ac:dyDescent="0.2"/>
    <row r="67" s="151" customFormat="1" x14ac:dyDescent="0.2"/>
    <row r="68" s="151" customFormat="1" x14ac:dyDescent="0.2"/>
    <row r="69" s="151" customFormat="1" x14ac:dyDescent="0.2"/>
    <row r="70" s="151" customFormat="1" x14ac:dyDescent="0.2"/>
    <row r="71" s="151" customFormat="1" x14ac:dyDescent="0.2"/>
    <row r="72" s="151" customFormat="1" x14ac:dyDescent="0.2"/>
    <row r="73" s="151" customFormat="1" x14ac:dyDescent="0.2"/>
    <row r="74" s="151" customFormat="1" x14ac:dyDescent="0.2"/>
    <row r="75" s="151" customFormat="1" x14ac:dyDescent="0.2"/>
    <row r="76" s="151" customFormat="1" x14ac:dyDescent="0.2"/>
    <row r="77" s="151" customFormat="1" x14ac:dyDescent="0.2"/>
    <row r="78" s="151" customFormat="1" x14ac:dyDescent="0.2"/>
    <row r="79" s="151" customFormat="1" x14ac:dyDescent="0.2"/>
    <row r="80" s="151" customFormat="1" x14ac:dyDescent="0.2"/>
    <row r="81" s="151" customFormat="1" x14ac:dyDescent="0.2"/>
    <row r="82" s="151" customFormat="1" x14ac:dyDescent="0.2"/>
    <row r="83" s="151" customFormat="1" x14ac:dyDescent="0.2"/>
    <row r="84" s="151" customFormat="1" x14ac:dyDescent="0.2"/>
    <row r="85" s="151" customFormat="1" x14ac:dyDescent="0.2"/>
    <row r="86" s="151" customFormat="1" x14ac:dyDescent="0.2"/>
  </sheetData>
  <mergeCells count="22">
    <mergeCell ref="B2:AB2"/>
    <mergeCell ref="Q6:AB6"/>
    <mergeCell ref="D6:O6"/>
    <mergeCell ref="B3:Q3"/>
    <mergeCell ref="R3:AB3"/>
    <mergeCell ref="B4:AB4"/>
    <mergeCell ref="B43:AB43"/>
    <mergeCell ref="Q38:AB38"/>
    <mergeCell ref="Q7:S7"/>
    <mergeCell ref="T7:V7"/>
    <mergeCell ref="Q33:AB33"/>
    <mergeCell ref="B33:O33"/>
    <mergeCell ref="B38:O38"/>
    <mergeCell ref="J7:L7"/>
    <mergeCell ref="G7:I7"/>
    <mergeCell ref="D7:F7"/>
    <mergeCell ref="B8:C8"/>
    <mergeCell ref="M7:O7"/>
    <mergeCell ref="Q28:AB28"/>
    <mergeCell ref="W7:Y7"/>
    <mergeCell ref="Z7:AB7"/>
    <mergeCell ref="B28:O28"/>
  </mergeCells>
  <phoneticPr fontId="0" type="noConversion"/>
  <printOptions horizontalCentered="1" verticalCentered="1"/>
  <pageMargins left="0.25" right="0.25" top="0.25" bottom="0.25" header="0" footer="0"/>
  <pageSetup scale="70" orientation="landscape" r:id="rId1"/>
  <headerFooter alignWithMargins="0"/>
  <rowBreaks count="1" manualBreakCount="1">
    <brk id="46" max="16383" man="1"/>
  </rowBreaks>
  <colBreaks count="1" manualBreakCount="1">
    <brk id="30" max="1048575" man="1"/>
  </colBreak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4" baseType="variant">
      <vt:variant>
        <vt:lpstr>Worksheets</vt:lpstr>
      </vt:variant>
      <vt:variant>
        <vt:i4>21</vt:i4>
      </vt:variant>
      <vt:variant>
        <vt:lpstr>Named Ranges</vt:lpstr>
      </vt:variant>
      <vt:variant>
        <vt:i4>21</vt:i4>
      </vt:variant>
    </vt:vector>
  </HeadingPairs>
  <TitlesOfParts>
    <vt:vector size="42" baseType="lpstr">
      <vt:lpstr>Table of Contents</vt:lpstr>
      <vt:lpstr>Glance</vt:lpstr>
      <vt:lpstr>Summary</vt:lpstr>
      <vt:lpstr>Comp</vt:lpstr>
      <vt:lpstr>Response</vt:lpstr>
      <vt:lpstr>Day of Week</vt:lpstr>
      <vt:lpstr>Daily by Month</vt:lpstr>
      <vt:lpstr>Segmentation Glance</vt:lpstr>
      <vt:lpstr>Segmentation Occ</vt:lpstr>
      <vt:lpstr>Segmentation ADR</vt:lpstr>
      <vt:lpstr>Segmentation RevPAR</vt:lpstr>
      <vt:lpstr>Segmentation Indexes</vt:lpstr>
      <vt:lpstr>Segmentation Ranking</vt:lpstr>
      <vt:lpstr>Segmentation DOW Month</vt:lpstr>
      <vt:lpstr>Segmentation DOW YTD</vt:lpstr>
      <vt:lpstr>Segmentation DOW Run 3</vt:lpstr>
      <vt:lpstr>Segmentation DOW Run 12</vt:lpstr>
      <vt:lpstr>Add Rev ADR</vt:lpstr>
      <vt:lpstr>Add Rev RevPAR</vt:lpstr>
      <vt:lpstr>Segmentation Response</vt:lpstr>
      <vt:lpstr>Help</vt:lpstr>
      <vt:lpstr>'Add Rev ADR'!Print_Area</vt:lpstr>
      <vt:lpstr>'Add Rev RevPAR'!Print_Area</vt:lpstr>
      <vt:lpstr>Comp!Print_Area</vt:lpstr>
      <vt:lpstr>'Daily by Month'!Print_Area</vt:lpstr>
      <vt:lpstr>'Day of Week'!Print_Area</vt:lpstr>
      <vt:lpstr>Glance!Print_Area</vt:lpstr>
      <vt:lpstr>Help!Print_Area</vt:lpstr>
      <vt:lpstr>Response!Print_Area</vt:lpstr>
      <vt:lpstr>'Segmentation ADR'!Print_Area</vt:lpstr>
      <vt:lpstr>'Segmentation DOW Month'!Print_Area</vt:lpstr>
      <vt:lpstr>'Segmentation DOW Run 12'!Print_Area</vt:lpstr>
      <vt:lpstr>'Segmentation DOW Run 3'!Print_Area</vt:lpstr>
      <vt:lpstr>'Segmentation DOW YTD'!Print_Area</vt:lpstr>
      <vt:lpstr>'Segmentation Glance'!Print_Area</vt:lpstr>
      <vt:lpstr>'Segmentation Indexes'!Print_Area</vt:lpstr>
      <vt:lpstr>'Segmentation Occ'!Print_Area</vt:lpstr>
      <vt:lpstr>'Segmentation Ranking'!Print_Area</vt:lpstr>
      <vt:lpstr>'Segmentation Response'!Print_Area</vt:lpstr>
      <vt:lpstr>'Segmentation RevPAR'!Print_Area</vt:lpstr>
      <vt:lpstr>Summary!Print_Area</vt:lpstr>
      <vt:lpstr>'Table of Contents'!Print_Area</vt:lpstr>
    </vt:vector>
  </TitlesOfParts>
  <Manager>14569314</Manager>
  <Company>820</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eSTAR</dc:title>
  <dc:subject>71388</dc:subject>
  <dc:creator>STR, Inc.</dc:creator>
  <cp:keywords>71388</cp:keywords>
  <cp:lastModifiedBy>Harry Chen</cp:lastModifiedBy>
  <cp:lastPrinted>2023-05-03T15:18:42Z</cp:lastPrinted>
  <dcterms:created xsi:type="dcterms:W3CDTF">2003-06-11T18:24:11Z</dcterms:created>
  <dcterms:modified xsi:type="dcterms:W3CDTF">2023-06-20T14:01:40Z</dcterms:modified>
  <cp:category>804,836,748,808</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celWriter version">
    <vt:lpwstr/>
  </property>
</Properties>
</file>