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ong\Desktop\MS_history of BTF China\NatCom\"/>
    </mc:Choice>
  </mc:AlternateContent>
  <xr:revisionPtr revIDLastSave="0" documentId="13_ncr:1_{50BB493F-AC61-4F84-A027-31EF3965E8D3}" xr6:coauthVersionLast="44" xr6:coauthVersionMax="44" xr10:uidLastSave="{00000000-0000-0000-0000-000000000000}"/>
  <bookViews>
    <workbookView xWindow="-110" yWindow="-110" windowWidth="19420" windowHeight="10420" activeTab="1" xr2:uid="{6F33DBBD-21B4-4D24-B85E-FB935AE5DD93}"/>
  </bookViews>
  <sheets>
    <sheet name="Capacity data" sheetId="1" r:id="rId1"/>
    <sheet name="Sheet3" sheetId="3" r:id="rId2"/>
    <sheet name="Meta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3" i="1" l="1"/>
  <c r="O83" i="1" s="1"/>
  <c r="K83" i="1"/>
  <c r="K80" i="1"/>
  <c r="M80" i="1" s="1"/>
  <c r="M78" i="1"/>
  <c r="M76" i="1"/>
  <c r="AN74" i="1"/>
  <c r="AF74" i="1"/>
  <c r="AG69" i="1"/>
  <c r="AG68" i="1"/>
  <c r="AG67" i="1"/>
  <c r="AG66" i="1"/>
  <c r="N21" i="1"/>
  <c r="O21" i="1" s="1"/>
  <c r="K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tc={2A2725FE-49B3-402F-BF4C-5F07C0DEE691}</author>
    <author>tc={9687F0F5-9301-4FD3-89C1-994174461413}</author>
    <author>tc={339BE74F-B194-4618-A680-289A53BFE233}</author>
    <author>tc={55F5259D-AE2E-4245-9AE8-675196708EE5}</author>
    <author>tc={ECD3F8D1-58A0-4129-9036-5C247A4B64A5}</author>
    <author>tc={E9D5968F-695D-4A82-A13B-E946D382BC57}</author>
  </authors>
  <commentList>
    <comment ref="AG66" authorId="0" shapeId="0" xr:uid="{2A2725FE-49B3-402F-BF4C-5F07C0DEE69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based on the catch per unit vessel of Zhoushan's shrimp trawlers and the total catch by shrimp trawlers of Zhejiang</t>
      </text>
    </comment>
    <comment ref="AG67" authorId="1" shapeId="0" xr:uid="{9687F0F5-9301-4FD3-89C1-99417446141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based on the catch per unit vessel of Zhoushan's shrimp trawlers and the total catch by shrimp trawlers of Zhejiang</t>
      </text>
    </comment>
    <comment ref="AG68" authorId="2" shapeId="0" xr:uid="{339BE74F-B194-4618-A680-289A53BFE23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based on the catch per unit vessel of Zhoushan's shrimp trawlers and the total catch by shrimp trawlers of Zhejiang</t>
      </text>
    </comment>
    <comment ref="AG69" authorId="3" shapeId="0" xr:uid="{55F5259D-AE2E-4245-9AE8-675196708EE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based on the catch per unit vessel of Zhoushan's shrimp trawlers and the total catch by shrimp trawlers of Zhejiang</t>
      </text>
    </comment>
    <comment ref="AF74" authorId="4" shapeId="0" xr:uid="{ECD3F8D1-58A0-4129-9036-5C247A4B64A5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the number of vessels within different horsepower groups</t>
      </text>
    </comment>
    <comment ref="AN74" authorId="5" shapeId="0" xr:uid="{E9D5968F-695D-4A82-A13B-E946D382BC5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from the number of vessels within different horsepower groups</t>
      </text>
    </comment>
  </commentList>
</comments>
</file>

<file path=xl/sharedStrings.xml><?xml version="1.0" encoding="utf-8"?>
<sst xmlns="http://schemas.openxmlformats.org/spreadsheetml/2006/main" count="233" uniqueCount="107">
  <si>
    <t>Year</t>
  </si>
  <si>
    <t>Number of fishery vessels</t>
  </si>
  <si>
    <t>Number of catchers</t>
  </si>
  <si>
    <t>Horsepower of catchers</t>
  </si>
  <si>
    <t>Horsepower per trawler</t>
  </si>
  <si>
    <t>Number of Yulun</t>
  </si>
  <si>
    <t>Number of distant-water bottom trawlers in Jiangsu</t>
  </si>
  <si>
    <t>Number of distant-water catchers</t>
  </si>
  <si>
    <t>Number of distant-water bottom trawlers</t>
  </si>
  <si>
    <t>Number of distant-water vessels</t>
  </si>
  <si>
    <t>Ratio of DWBT to DWC</t>
  </si>
  <si>
    <t>Horsepower of distant-water bottom trawlers</t>
  </si>
  <si>
    <t>Mean horsepower of distant-water bottom trawlers</t>
  </si>
  <si>
    <t>Number of fishery vessels in Zhejiang</t>
  </si>
  <si>
    <t>Number of bottom trawlers in Bohai &amp; Yellow Seas</t>
  </si>
  <si>
    <t>Number of bottom trawlers in East China Sea</t>
  </si>
  <si>
    <t>Horsepower of trawlers in South China Sea</t>
  </si>
  <si>
    <t>Number of trawlers in South China Sea</t>
  </si>
  <si>
    <t>Number of bottom trawlers in Tianjin</t>
  </si>
  <si>
    <t>Number of bottom trawlers in Hebei</t>
  </si>
  <si>
    <t>Number of bottom trawlers in Liaoning</t>
  </si>
  <si>
    <t>Number of bottom trawlers in Shandong</t>
  </si>
  <si>
    <t>Number of catchers in Guangdong</t>
  </si>
  <si>
    <t>Horsepower of catchers in Guangdong</t>
  </si>
  <si>
    <t>Number of shrimp trawlers in South China Sea</t>
  </si>
  <si>
    <t>Number of trawlers in Guangdong</t>
  </si>
  <si>
    <t>Horsepower of trawlers in Guangdong</t>
  </si>
  <si>
    <t>Number of single trawlers in Zhejiang</t>
  </si>
  <si>
    <t>Number of trawlers in Zhejiang</t>
  </si>
  <si>
    <t>Horsepower of trawlers in Zhejiang</t>
  </si>
  <si>
    <t>Number of shrimp trawlers in Zhejiang</t>
  </si>
  <si>
    <t>Mean horsepower of shrimp trawlers in Zhejiang</t>
  </si>
  <si>
    <t>Ratio of trawlers to all catchers in distant-water fisheries</t>
  </si>
  <si>
    <t>Number of catchers in Fujian</t>
  </si>
  <si>
    <t>Horsepower of catchers in Fujian</t>
  </si>
  <si>
    <t>Number of trawlers in Fujian</t>
  </si>
  <si>
    <t>Number of bottom trawlers in Fujian</t>
  </si>
  <si>
    <t>Horsepower of trawlers in Fujian</t>
  </si>
  <si>
    <t>Ratio of bottom trawlers to all trawlers in Fujian</t>
  </si>
  <si>
    <t>Ratio of trawlers to all catchers in Fujian</t>
  </si>
  <si>
    <t>Ratio of horsepower of trawlers to all catchers in Fujian</t>
  </si>
  <si>
    <t>Ratio of trawlers to catchers in South China Sea</t>
  </si>
  <si>
    <t>Ratio of horsepower of trawlers to all catchers in South China Sea</t>
  </si>
  <si>
    <t>100+</t>
  </si>
  <si>
    <t>陶圣艮 1958 科学大众</t>
  </si>
  <si>
    <t>1950s</t>
  </si>
  <si>
    <t>周崇庆 2001</t>
  </si>
  <si>
    <t>400+</t>
  </si>
  <si>
    <t>沈惠民 1989 海洋开发与管理 01期</t>
  </si>
  <si>
    <t>1960s</t>
  </si>
  <si>
    <t>257-249</t>
  </si>
  <si>
    <t>姚秀和 1982 中国水产</t>
  </si>
  <si>
    <t>陈卫忠 等 1997</t>
  </si>
  <si>
    <t>杨吝 1999</t>
  </si>
  <si>
    <t>王晓晴 1988</t>
  </si>
  <si>
    <t>陆荣甫 1983 水产科学</t>
  </si>
  <si>
    <t>王晓晴 1988; 钱世勤 1994</t>
  </si>
  <si>
    <t>王晓晴 1988；陈晓雪 等 2014; 福建省水产统计资料 1984</t>
  </si>
  <si>
    <t xml:space="preserve">佘大奴 郭梁 1993 </t>
  </si>
  <si>
    <t>杨吝 1988 海洋渔业 02期</t>
  </si>
  <si>
    <t>60+</t>
  </si>
  <si>
    <t>441-1029</t>
  </si>
  <si>
    <t>丁兆荣 1988 水产学报</t>
  </si>
  <si>
    <t>杨吝 1997</t>
  </si>
  <si>
    <t>《中国进一步发展远洋渔业对策研究》课题组 1992</t>
  </si>
  <si>
    <t>渔业统计年鉴 1992； 袁红楼 1992 海洋渔业</t>
  </si>
  <si>
    <t>陈晓雪 等 2014</t>
  </si>
  <si>
    <t>冯森 &amp; 颜尤明 2001</t>
  </si>
  <si>
    <t>刘捷&amp;段若玲 2001</t>
  </si>
  <si>
    <t>杨吝 等 2002</t>
  </si>
  <si>
    <t>孙忠之 等 2011</t>
  </si>
  <si>
    <t>张壮丽 2010 福建水产 04期</t>
  </si>
  <si>
    <t>-</t>
  </si>
  <si>
    <t>邢彬彬 等 2014 河北渔业</t>
  </si>
  <si>
    <t>张海鹏 等 2014 河北渔业</t>
  </si>
  <si>
    <t>8000+</t>
  </si>
  <si>
    <t>3000+</t>
  </si>
  <si>
    <t>姚启学 等 2014 浙江海洋学院学报</t>
  </si>
  <si>
    <t>1500+</t>
  </si>
  <si>
    <t>赵慧 杜雨 2008</t>
  </si>
  <si>
    <t>张壮丽 2010</t>
  </si>
  <si>
    <t>徐开达 等 2010；张壮丽 2010</t>
  </si>
  <si>
    <t>徐开达 等 2010；张壮丽 2010；方水美 等 2004</t>
  </si>
  <si>
    <t>徐开达 等 2010；张立喜 2009；张壮丽 2010</t>
  </si>
  <si>
    <t>东海区海洋渔业统计资料汇编</t>
  </si>
  <si>
    <t>袁红楼 1988; 吴湘峰 1989</t>
  </si>
  <si>
    <t>吴湘峰 1989</t>
  </si>
  <si>
    <t>金钟 1991</t>
  </si>
  <si>
    <t>章皓 严怀同 1993</t>
  </si>
  <si>
    <t>袁红楼 1998</t>
  </si>
  <si>
    <t>张勋 等 2013</t>
  </si>
  <si>
    <t>佘大奴 郭梁 1993</t>
  </si>
  <si>
    <t xml:space="preserve"> 王久良 等 2019 内燃机与配件</t>
  </si>
  <si>
    <t>Attribute</t>
  </si>
  <si>
    <t>Explanation</t>
  </si>
  <si>
    <t>Here, trawler means bottom trawlers, including shrimp trawler, beam trawler, and otter trawler in China.</t>
  </si>
  <si>
    <t>Here, Yulun means fully-motorized fishing vessels in contrast to those powered by wind or a combination of wind and engines.</t>
  </si>
  <si>
    <t>Here, fishery vessels are all vessels that participated in China's marine fisheries (including fishing vessels, fishing assistant vessels, and aquaculture boats)</t>
  </si>
  <si>
    <t>Here, catchers specifically refer to fishing vessels particiated in China's marine capture fisheries</t>
  </si>
  <si>
    <t>Here, distant water refers to water beyond China's four seas</t>
  </si>
  <si>
    <t>Number of distant-water bottom trawlers in Shanghai</t>
  </si>
  <si>
    <t>Number of distant-water catchers in Jiangsu</t>
  </si>
  <si>
    <t>Here, distant water vessels include all fishery vessels operated beyond China's four seas</t>
  </si>
  <si>
    <t>DWBT, Distant-water bottom trawlers; DWC, distant-water catchers</t>
  </si>
  <si>
    <t>Here, single trawlers are all bottom trawlers, which could be beam trawlers or otter trawlers</t>
  </si>
  <si>
    <t>References (Chinese peer-reviewed literature and government reports)</t>
  </si>
  <si>
    <t>中国远洋渔业行业发展调研报告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</si>
</sst>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DengXian"/>
    </font>
    <font>
      <sz val="10"/>
      <color theme="1"/>
      <name val="FangSong"/>
      <family val="3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nvi Vaidyanathan" id="{35638F7A-376B-4C99-B9F8-D8B730C3B350}" userId="Tanvi Vaidyana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66" dT="2019-11-15T19:23:20.71" personId="{35638F7A-376B-4C99-B9F8-D8B730C3B350}" id="{2A2725FE-49B3-402F-BF4C-5F07C0DEE691}">
    <text>estimated based on the catch per unit vessel of Zhoushan's shrimp trawlers and the total catch by shrimp trawlers of Zhejiang</text>
  </threadedComment>
  <threadedComment ref="AG67" dT="2019-11-15T19:23:26.81" personId="{35638F7A-376B-4C99-B9F8-D8B730C3B350}" id="{9687F0F5-9301-4FD3-89C1-994174461413}">
    <text>estimated based on the catch per unit vessel of Zhoushan's shrimp trawlers and the total catch by shrimp trawlers of Zhejiang</text>
  </threadedComment>
  <threadedComment ref="AG68" dT="2019-11-15T19:23:30.58" personId="{35638F7A-376B-4C99-B9F8-D8B730C3B350}" id="{339BE74F-B194-4618-A680-289A53BFE233}">
    <text>estimated based on the catch per unit vessel of Zhoushan's shrimp trawlers and the total catch by shrimp trawlers of Zhejiang</text>
  </threadedComment>
  <threadedComment ref="AG69" dT="2019-11-15T19:23:35.00" personId="{35638F7A-376B-4C99-B9F8-D8B730C3B350}" id="{55F5259D-AE2E-4245-9AE8-675196708EE5}">
    <text>estimated based on the catch per unit vessel of Zhoushan's shrimp trawlers and the total catch by shrimp trawlers of Zhejiang</text>
  </threadedComment>
  <threadedComment ref="AF74" dT="2019-11-19T18:43:20.19" personId="{35638F7A-376B-4C99-B9F8-D8B730C3B350}" id="{ECD3F8D1-58A0-4129-9036-5C247A4B64A5}">
    <text>estimated from the number of vessels within different horsepower groups</text>
  </threadedComment>
  <threadedComment ref="AN74" dT="2019-11-19T18:43:34.55" personId="{35638F7A-376B-4C99-B9F8-D8B730C3B350}" id="{E9D5968F-695D-4A82-A13B-E946D382BC57}">
    <text>estimated from the number of vessels within different horsepower groups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9186-12C8-408F-A14F-92A352493325}">
  <dimension ref="A1:AX85"/>
  <sheetViews>
    <sheetView topLeftCell="AK1" workbookViewId="0">
      <selection activeCell="AT82" sqref="AT82"/>
    </sheetView>
  </sheetViews>
  <sheetFormatPr defaultRowHeight="14.5" x14ac:dyDescent="0.35"/>
  <cols>
    <col min="2" max="2" width="11.08984375" customWidth="1"/>
    <col min="6" max="6" width="11.1796875" style="6" customWidth="1"/>
    <col min="7" max="7" width="15.90625" customWidth="1"/>
    <col min="11" max="11" width="31" customWidth="1"/>
    <col min="16" max="16" width="11.36328125" customWidth="1"/>
    <col min="46" max="46" width="46.90625" customWidth="1"/>
  </cols>
  <sheetData>
    <row r="1" spans="1:4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t="s">
        <v>101</v>
      </c>
      <c r="H1" t="s">
        <v>6</v>
      </c>
      <c r="I1" t="s">
        <v>100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105</v>
      </c>
    </row>
    <row r="2" spans="1:48" x14ac:dyDescent="0.35">
      <c r="A2">
        <v>1950</v>
      </c>
      <c r="F2" s="6" t="s">
        <v>43</v>
      </c>
      <c r="AT2" t="s">
        <v>44</v>
      </c>
    </row>
    <row r="3" spans="1:48" x14ac:dyDescent="0.35">
      <c r="A3" t="s">
        <v>45</v>
      </c>
      <c r="E3">
        <v>184</v>
      </c>
      <c r="AT3" s="2" t="s">
        <v>46</v>
      </c>
    </row>
    <row r="4" spans="1:48" x14ac:dyDescent="0.35">
      <c r="A4">
        <v>1957</v>
      </c>
      <c r="F4" s="7" t="s">
        <v>47</v>
      </c>
      <c r="AT4" t="s">
        <v>44</v>
      </c>
    </row>
    <row r="5" spans="1:48" x14ac:dyDescent="0.35">
      <c r="A5">
        <v>1959</v>
      </c>
      <c r="R5">
        <v>140</v>
      </c>
      <c r="AT5" t="s">
        <v>48</v>
      </c>
    </row>
    <row r="6" spans="1:48" x14ac:dyDescent="0.35">
      <c r="A6" t="s">
        <v>49</v>
      </c>
      <c r="E6" t="s">
        <v>50</v>
      </c>
      <c r="AT6" s="2" t="s">
        <v>46</v>
      </c>
      <c r="AV6" s="2"/>
    </row>
    <row r="7" spans="1:48" x14ac:dyDescent="0.35">
      <c r="A7">
        <v>1964</v>
      </c>
      <c r="R7">
        <v>310</v>
      </c>
      <c r="AT7" t="s">
        <v>48</v>
      </c>
    </row>
    <row r="8" spans="1:48" x14ac:dyDescent="0.35">
      <c r="A8">
        <v>1978</v>
      </c>
      <c r="W8">
        <v>1243</v>
      </c>
      <c r="AT8" t="s">
        <v>51</v>
      </c>
    </row>
    <row r="9" spans="1:48" x14ac:dyDescent="0.35">
      <c r="A9">
        <v>1980</v>
      </c>
      <c r="AG9">
        <v>145</v>
      </c>
      <c r="AT9" t="s">
        <v>52</v>
      </c>
    </row>
    <row r="10" spans="1:48" x14ac:dyDescent="0.35">
      <c r="A10">
        <v>1980</v>
      </c>
      <c r="Y10">
        <v>8253</v>
      </c>
      <c r="Z10">
        <v>468027</v>
      </c>
      <c r="AT10" t="s">
        <v>53</v>
      </c>
    </row>
    <row r="11" spans="1:48" x14ac:dyDescent="0.35">
      <c r="A11">
        <v>1981</v>
      </c>
      <c r="W11">
        <v>1116</v>
      </c>
      <c r="AT11" t="s">
        <v>51</v>
      </c>
    </row>
    <row r="12" spans="1:48" x14ac:dyDescent="0.35">
      <c r="A12">
        <v>1981</v>
      </c>
      <c r="Y12">
        <v>13410</v>
      </c>
      <c r="Z12">
        <v>530329</v>
      </c>
      <c r="AT12" t="s">
        <v>53</v>
      </c>
    </row>
    <row r="13" spans="1:48" x14ac:dyDescent="0.35">
      <c r="A13">
        <v>1982</v>
      </c>
      <c r="AG13">
        <v>431</v>
      </c>
      <c r="AT13" t="s">
        <v>54</v>
      </c>
    </row>
    <row r="14" spans="1:48" x14ac:dyDescent="0.35">
      <c r="A14">
        <v>1982</v>
      </c>
      <c r="W14">
        <v>1106.27</v>
      </c>
      <c r="AT14" t="s">
        <v>55</v>
      </c>
    </row>
    <row r="15" spans="1:48" x14ac:dyDescent="0.35">
      <c r="A15">
        <v>1982</v>
      </c>
      <c r="Y15">
        <v>23569</v>
      </c>
      <c r="Z15">
        <v>604305</v>
      </c>
      <c r="AT15" t="s">
        <v>53</v>
      </c>
    </row>
    <row r="16" spans="1:48" x14ac:dyDescent="0.35">
      <c r="A16">
        <v>1983</v>
      </c>
      <c r="AG16">
        <v>1208</v>
      </c>
      <c r="AT16" t="s">
        <v>56</v>
      </c>
    </row>
    <row r="17" spans="1:46" x14ac:dyDescent="0.35">
      <c r="A17">
        <v>1983</v>
      </c>
      <c r="Y17">
        <v>30308</v>
      </c>
      <c r="Z17">
        <v>659357</v>
      </c>
      <c r="AB17">
        <v>2985</v>
      </c>
      <c r="AC17">
        <v>270817</v>
      </c>
      <c r="AT17" t="s">
        <v>53</v>
      </c>
    </row>
    <row r="18" spans="1:46" x14ac:dyDescent="0.35">
      <c r="A18">
        <v>1984</v>
      </c>
      <c r="B18">
        <v>112132</v>
      </c>
      <c r="P18">
        <v>20894</v>
      </c>
      <c r="AG18">
        <v>1615</v>
      </c>
      <c r="AH18">
        <v>29.4</v>
      </c>
      <c r="AJ18">
        <v>22129</v>
      </c>
      <c r="AK18">
        <v>645324</v>
      </c>
      <c r="AT18" t="s">
        <v>57</v>
      </c>
    </row>
    <row r="19" spans="1:46" x14ac:dyDescent="0.35">
      <c r="A19">
        <v>1984</v>
      </c>
      <c r="Y19">
        <v>34275</v>
      </c>
      <c r="Z19">
        <v>689641</v>
      </c>
      <c r="AT19" t="s">
        <v>53</v>
      </c>
    </row>
    <row r="20" spans="1:46" x14ac:dyDescent="0.35">
      <c r="A20">
        <v>1985</v>
      </c>
      <c r="AG20">
        <v>2805</v>
      </c>
      <c r="AT20" t="s">
        <v>54</v>
      </c>
    </row>
    <row r="21" spans="1:46" x14ac:dyDescent="0.35">
      <c r="A21">
        <v>1985</v>
      </c>
      <c r="K21">
        <f>12</f>
        <v>12</v>
      </c>
      <c r="N21">
        <f>441*12</f>
        <v>5292</v>
      </c>
      <c r="O21">
        <f>N21/K21</f>
        <v>441</v>
      </c>
      <c r="AT21" t="s">
        <v>58</v>
      </c>
    </row>
    <row r="22" spans="1:46" x14ac:dyDescent="0.35">
      <c r="A22">
        <v>1985</v>
      </c>
      <c r="Y22">
        <v>37296</v>
      </c>
      <c r="Z22">
        <v>785092</v>
      </c>
      <c r="AL22">
        <v>1265</v>
      </c>
      <c r="AT22" t="s">
        <v>53</v>
      </c>
    </row>
    <row r="23" spans="1:46" x14ac:dyDescent="0.35">
      <c r="A23">
        <v>1986</v>
      </c>
      <c r="AG23">
        <v>3724</v>
      </c>
      <c r="AT23" t="s">
        <v>54</v>
      </c>
    </row>
    <row r="24" spans="1:46" x14ac:dyDescent="0.35">
      <c r="A24">
        <v>1986</v>
      </c>
      <c r="Y24">
        <v>46326</v>
      </c>
      <c r="Z24">
        <v>909640</v>
      </c>
      <c r="AB24">
        <v>6730</v>
      </c>
      <c r="AC24">
        <v>440438</v>
      </c>
      <c r="AT24" t="s">
        <v>53</v>
      </c>
    </row>
    <row r="25" spans="1:46" x14ac:dyDescent="0.35">
      <c r="A25">
        <v>1987</v>
      </c>
      <c r="Y25">
        <v>53113</v>
      </c>
      <c r="Z25">
        <v>1125811</v>
      </c>
      <c r="AB25">
        <v>8595</v>
      </c>
      <c r="AC25">
        <v>587706</v>
      </c>
      <c r="AT25" t="s">
        <v>53</v>
      </c>
    </row>
    <row r="26" spans="1:46" x14ac:dyDescent="0.35">
      <c r="A26">
        <v>1988</v>
      </c>
      <c r="AI26">
        <v>0.86</v>
      </c>
      <c r="AT26" t="s">
        <v>59</v>
      </c>
    </row>
    <row r="27" spans="1:46" x14ac:dyDescent="0.35">
      <c r="A27">
        <v>1988</v>
      </c>
      <c r="K27" t="s">
        <v>60</v>
      </c>
      <c r="O27" t="s">
        <v>61</v>
      </c>
      <c r="AT27" t="s">
        <v>62</v>
      </c>
    </row>
    <row r="28" spans="1:46" x14ac:dyDescent="0.35">
      <c r="A28">
        <v>1988</v>
      </c>
      <c r="Y28">
        <v>46991</v>
      </c>
      <c r="Z28">
        <v>1163834</v>
      </c>
      <c r="AB28">
        <v>8090</v>
      </c>
      <c r="AC28">
        <v>678619</v>
      </c>
      <c r="AT28" t="s">
        <v>53</v>
      </c>
    </row>
    <row r="29" spans="1:46" x14ac:dyDescent="0.35">
      <c r="A29">
        <v>1989</v>
      </c>
      <c r="AA29">
        <v>5800</v>
      </c>
      <c r="AT29" t="s">
        <v>63</v>
      </c>
    </row>
    <row r="30" spans="1:46" x14ac:dyDescent="0.35">
      <c r="A30">
        <v>1989</v>
      </c>
      <c r="Y30">
        <v>47162</v>
      </c>
      <c r="Z30">
        <v>1299975</v>
      </c>
      <c r="AB30">
        <v>8658</v>
      </c>
      <c r="AC30">
        <v>771408</v>
      </c>
      <c r="AT30" t="s">
        <v>53</v>
      </c>
    </row>
    <row r="31" spans="1:46" x14ac:dyDescent="0.35">
      <c r="A31">
        <v>1990</v>
      </c>
      <c r="O31" t="s">
        <v>61</v>
      </c>
      <c r="AT31" t="s">
        <v>64</v>
      </c>
    </row>
    <row r="32" spans="1:46" x14ac:dyDescent="0.35">
      <c r="A32">
        <v>1990</v>
      </c>
      <c r="Y32">
        <v>47930</v>
      </c>
      <c r="Z32">
        <v>1397725</v>
      </c>
      <c r="AB32">
        <v>9047</v>
      </c>
      <c r="AC32">
        <v>850338</v>
      </c>
      <c r="AT32" t="s">
        <v>53</v>
      </c>
    </row>
    <row r="33" spans="1:50" x14ac:dyDescent="0.35">
      <c r="A33">
        <v>1991</v>
      </c>
      <c r="Y33">
        <v>49199</v>
      </c>
      <c r="Z33">
        <v>1511274</v>
      </c>
      <c r="AB33">
        <v>9009</v>
      </c>
      <c r="AC33">
        <v>892222</v>
      </c>
      <c r="AT33" t="s">
        <v>53</v>
      </c>
    </row>
    <row r="34" spans="1:50" x14ac:dyDescent="0.35">
      <c r="A34">
        <v>1992</v>
      </c>
      <c r="G34">
        <v>17</v>
      </c>
      <c r="H34">
        <v>10</v>
      </c>
      <c r="AT34" t="s">
        <v>65</v>
      </c>
    </row>
    <row r="35" spans="1:50" x14ac:dyDescent="0.35">
      <c r="A35">
        <v>1992</v>
      </c>
      <c r="Y35">
        <v>48240</v>
      </c>
      <c r="Z35">
        <v>1572055</v>
      </c>
      <c r="AB35">
        <v>8865</v>
      </c>
      <c r="AC35">
        <v>908096</v>
      </c>
      <c r="AT35" t="s">
        <v>53</v>
      </c>
    </row>
    <row r="36" spans="1:50" x14ac:dyDescent="0.35">
      <c r="A36">
        <v>1993</v>
      </c>
      <c r="Y36">
        <v>45930</v>
      </c>
      <c r="Z36">
        <v>1594899</v>
      </c>
      <c r="AB36">
        <v>8764</v>
      </c>
      <c r="AC36">
        <v>889745</v>
      </c>
      <c r="AT36" t="s">
        <v>53</v>
      </c>
    </row>
    <row r="37" spans="1:50" x14ac:dyDescent="0.35">
      <c r="A37">
        <v>1994</v>
      </c>
      <c r="B37">
        <v>259297</v>
      </c>
      <c r="P37">
        <v>37755</v>
      </c>
      <c r="AG37">
        <v>7000</v>
      </c>
      <c r="AT37" t="s">
        <v>52</v>
      </c>
    </row>
    <row r="38" spans="1:50" x14ac:dyDescent="0.35">
      <c r="A38">
        <v>1994</v>
      </c>
      <c r="Y38">
        <v>45815</v>
      </c>
      <c r="Z38">
        <v>1615132</v>
      </c>
      <c r="AB38">
        <v>9382</v>
      </c>
      <c r="AC38">
        <v>872209</v>
      </c>
      <c r="AT38" t="s">
        <v>53</v>
      </c>
    </row>
    <row r="39" spans="1:50" x14ac:dyDescent="0.35">
      <c r="A39">
        <v>1995</v>
      </c>
      <c r="B39">
        <v>273978</v>
      </c>
      <c r="P39">
        <v>40425</v>
      </c>
      <c r="AG39">
        <v>8000</v>
      </c>
      <c r="AT39" t="s">
        <v>52</v>
      </c>
    </row>
    <row r="40" spans="1:50" x14ac:dyDescent="0.35">
      <c r="A40">
        <v>1995</v>
      </c>
      <c r="Y40">
        <v>46307</v>
      </c>
      <c r="Z40">
        <v>1793685</v>
      </c>
      <c r="AB40">
        <v>9815</v>
      </c>
      <c r="AC40">
        <v>985359</v>
      </c>
      <c r="AT40" t="s">
        <v>53</v>
      </c>
    </row>
    <row r="41" spans="1:50" x14ac:dyDescent="0.35">
      <c r="A41">
        <v>1996</v>
      </c>
      <c r="Y41">
        <v>47741</v>
      </c>
      <c r="Z41">
        <v>2081545</v>
      </c>
      <c r="AB41">
        <v>10592</v>
      </c>
      <c r="AC41">
        <v>1212957</v>
      </c>
      <c r="AT41" t="s">
        <v>53</v>
      </c>
    </row>
    <row r="42" spans="1:50" x14ac:dyDescent="0.35">
      <c r="A42">
        <v>1997</v>
      </c>
      <c r="Y42">
        <v>48867</v>
      </c>
      <c r="Z42">
        <v>2132896</v>
      </c>
      <c r="AT42" t="s">
        <v>53</v>
      </c>
    </row>
    <row r="43" spans="1:50" x14ac:dyDescent="0.35">
      <c r="A43">
        <v>1998</v>
      </c>
      <c r="Y43">
        <v>48988</v>
      </c>
      <c r="Z43">
        <v>2209253</v>
      </c>
      <c r="AB43">
        <v>11641</v>
      </c>
      <c r="AC43">
        <v>1274321</v>
      </c>
      <c r="AT43" t="s">
        <v>53</v>
      </c>
    </row>
    <row r="44" spans="1:50" x14ac:dyDescent="0.35">
      <c r="A44">
        <v>2000</v>
      </c>
      <c r="AG44">
        <v>8100</v>
      </c>
      <c r="AH44">
        <v>183.75</v>
      </c>
      <c r="AT44" t="s">
        <v>66</v>
      </c>
    </row>
    <row r="45" spans="1:50" x14ac:dyDescent="0.35">
      <c r="A45">
        <v>2000</v>
      </c>
      <c r="AP45">
        <v>0.13591964614817545</v>
      </c>
      <c r="AQ45">
        <v>0.53300000000000003</v>
      </c>
      <c r="AT45" t="s">
        <v>67</v>
      </c>
      <c r="AW45" s="3"/>
      <c r="AX45" s="3"/>
    </row>
    <row r="46" spans="1:50" x14ac:dyDescent="0.35">
      <c r="A46">
        <v>2000</v>
      </c>
      <c r="C46">
        <v>244336</v>
      </c>
      <c r="D46">
        <v>12218205</v>
      </c>
      <c r="AT46" s="4" t="s">
        <v>68</v>
      </c>
    </row>
    <row r="47" spans="1:50" x14ac:dyDescent="0.35">
      <c r="A47">
        <v>2001</v>
      </c>
      <c r="S47">
        <v>1598076</v>
      </c>
      <c r="T47">
        <v>10357</v>
      </c>
      <c r="AR47">
        <v>0.13339999999999999</v>
      </c>
      <c r="AS47">
        <v>0.50309999999999999</v>
      </c>
      <c r="AT47" t="s">
        <v>69</v>
      </c>
    </row>
    <row r="48" spans="1:50" x14ac:dyDescent="0.35">
      <c r="A48">
        <v>2009</v>
      </c>
      <c r="Q48">
        <v>25202</v>
      </c>
      <c r="U48">
        <v>424</v>
      </c>
      <c r="V48">
        <v>8187</v>
      </c>
      <c r="W48">
        <v>8191</v>
      </c>
      <c r="X48">
        <v>8400</v>
      </c>
      <c r="AT48" t="s">
        <v>70</v>
      </c>
    </row>
    <row r="49" spans="1:46" x14ac:dyDescent="0.35">
      <c r="A49">
        <v>2010</v>
      </c>
      <c r="AL49">
        <v>4600</v>
      </c>
      <c r="AP49">
        <v>0.14000000000000001</v>
      </c>
      <c r="AQ49">
        <v>0.44</v>
      </c>
      <c r="AT49" t="s">
        <v>71</v>
      </c>
    </row>
    <row r="50" spans="1:46" x14ac:dyDescent="0.35">
      <c r="A50">
        <v>2011</v>
      </c>
      <c r="Q50">
        <v>12358</v>
      </c>
      <c r="U50" t="s">
        <v>72</v>
      </c>
      <c r="V50" t="s">
        <v>72</v>
      </c>
      <c r="W50">
        <v>4551</v>
      </c>
      <c r="X50">
        <v>7645</v>
      </c>
      <c r="AT50" t="s">
        <v>73</v>
      </c>
    </row>
    <row r="51" spans="1:46" x14ac:dyDescent="0.35">
      <c r="A51">
        <v>2012</v>
      </c>
      <c r="AG51">
        <v>4900</v>
      </c>
      <c r="AT51" t="s">
        <v>66</v>
      </c>
    </row>
    <row r="52" spans="1:46" x14ac:dyDescent="0.35">
      <c r="A52">
        <v>2014</v>
      </c>
      <c r="V52">
        <v>2410</v>
      </c>
      <c r="AT52" t="s">
        <v>74</v>
      </c>
    </row>
    <row r="53" spans="1:46" x14ac:dyDescent="0.35">
      <c r="A53">
        <v>2014</v>
      </c>
      <c r="AE53" t="s">
        <v>75</v>
      </c>
      <c r="AG53" t="s">
        <v>76</v>
      </c>
      <c r="AT53" t="s">
        <v>77</v>
      </c>
    </row>
    <row r="54" spans="1:46" x14ac:dyDescent="0.35">
      <c r="A54">
        <v>2008</v>
      </c>
      <c r="L54" t="s">
        <v>78</v>
      </c>
      <c r="AT54" t="s">
        <v>79</v>
      </c>
    </row>
    <row r="55" spans="1:46" x14ac:dyDescent="0.35">
      <c r="A55">
        <v>1990</v>
      </c>
      <c r="AM55">
        <v>1714</v>
      </c>
      <c r="AT55" t="s">
        <v>80</v>
      </c>
    </row>
    <row r="56" spans="1:46" x14ac:dyDescent="0.35">
      <c r="A56">
        <v>1991</v>
      </c>
      <c r="AM56">
        <v>2708</v>
      </c>
      <c r="AT56" t="s">
        <v>80</v>
      </c>
    </row>
    <row r="57" spans="1:46" x14ac:dyDescent="0.35">
      <c r="A57">
        <v>1992</v>
      </c>
      <c r="AM57">
        <v>3210</v>
      </c>
      <c r="AT57" t="s">
        <v>80</v>
      </c>
    </row>
    <row r="58" spans="1:46" x14ac:dyDescent="0.35">
      <c r="A58">
        <v>1993</v>
      </c>
      <c r="AM58">
        <v>3839</v>
      </c>
      <c r="AT58" t="s">
        <v>80</v>
      </c>
    </row>
    <row r="59" spans="1:46" x14ac:dyDescent="0.35">
      <c r="A59">
        <v>1994</v>
      </c>
      <c r="AM59">
        <v>4705</v>
      </c>
      <c r="AT59" t="s">
        <v>80</v>
      </c>
    </row>
    <row r="60" spans="1:46" x14ac:dyDescent="0.35">
      <c r="A60">
        <v>1995</v>
      </c>
      <c r="AM60">
        <v>8037</v>
      </c>
      <c r="AT60" t="s">
        <v>80</v>
      </c>
    </row>
    <row r="61" spans="1:46" x14ac:dyDescent="0.35">
      <c r="A61">
        <v>1996</v>
      </c>
      <c r="AD61" s="5">
        <v>1976.69902912621</v>
      </c>
      <c r="AM61">
        <v>6507</v>
      </c>
      <c r="AT61" t="s">
        <v>80</v>
      </c>
    </row>
    <row r="62" spans="1:46" x14ac:dyDescent="0.35">
      <c r="A62">
        <v>1997</v>
      </c>
      <c r="AD62" s="5">
        <v>2075.7281553398002</v>
      </c>
      <c r="AM62">
        <v>7442</v>
      </c>
      <c r="AT62" t="s">
        <v>81</v>
      </c>
    </row>
    <row r="63" spans="1:46" x14ac:dyDescent="0.35">
      <c r="A63">
        <v>1998</v>
      </c>
      <c r="AD63" s="5">
        <v>2119.4174757281498</v>
      </c>
      <c r="AM63">
        <v>6983</v>
      </c>
      <c r="AT63" t="s">
        <v>81</v>
      </c>
    </row>
    <row r="64" spans="1:46" x14ac:dyDescent="0.35">
      <c r="A64">
        <v>1999</v>
      </c>
      <c r="AD64" s="5">
        <v>2072.8155339805799</v>
      </c>
      <c r="AM64">
        <v>6609</v>
      </c>
      <c r="AO64">
        <v>0.99423805913570884</v>
      </c>
      <c r="AT64" t="s">
        <v>82</v>
      </c>
    </row>
    <row r="65" spans="1:46" x14ac:dyDescent="0.35">
      <c r="A65">
        <v>2000</v>
      </c>
      <c r="AD65" s="5">
        <v>2045.14563106796</v>
      </c>
      <c r="AM65">
        <v>5963</v>
      </c>
      <c r="AT65" t="s">
        <v>81</v>
      </c>
    </row>
    <row r="66" spans="1:46" x14ac:dyDescent="0.35">
      <c r="A66">
        <v>2001</v>
      </c>
      <c r="AD66" s="5">
        <v>2219.90291262135</v>
      </c>
      <c r="AG66" s="5">
        <f>703701/103.15</f>
        <v>6822.1134270479879</v>
      </c>
      <c r="AM66">
        <v>5487</v>
      </c>
      <c r="AO66">
        <v>0.99760721516657469</v>
      </c>
      <c r="AT66" t="s">
        <v>82</v>
      </c>
    </row>
    <row r="67" spans="1:46" x14ac:dyDescent="0.35">
      <c r="A67">
        <v>2002</v>
      </c>
      <c r="AD67" s="5">
        <v>2282.5242718446598</v>
      </c>
      <c r="AG67" s="5">
        <f>665685/111.38</f>
        <v>5976.7013826539778</v>
      </c>
      <c r="AM67">
        <v>5572</v>
      </c>
      <c r="AT67" t="s">
        <v>83</v>
      </c>
    </row>
    <row r="68" spans="1:46" x14ac:dyDescent="0.35">
      <c r="A68">
        <v>2003</v>
      </c>
      <c r="AD68" s="5">
        <v>2164.5631067961099</v>
      </c>
      <c r="AG68" s="5">
        <f>642038/107.16</f>
        <v>5991.3960432997392</v>
      </c>
      <c r="AM68">
        <v>5481</v>
      </c>
      <c r="AT68" t="s">
        <v>83</v>
      </c>
    </row>
    <row r="69" spans="1:46" x14ac:dyDescent="0.35">
      <c r="A69">
        <v>2004</v>
      </c>
      <c r="AD69" s="5">
        <v>2125.2427184466001</v>
      </c>
      <c r="AG69" s="5">
        <f>602064/131.92</f>
        <v>4563.8568829593696</v>
      </c>
      <c r="AM69">
        <v>5069</v>
      </c>
      <c r="AT69" t="s">
        <v>83</v>
      </c>
    </row>
    <row r="70" spans="1:46" x14ac:dyDescent="0.35">
      <c r="A70">
        <v>2005</v>
      </c>
      <c r="AD70" s="5">
        <v>2122.3300970873702</v>
      </c>
      <c r="AM70">
        <v>4803</v>
      </c>
      <c r="AT70" t="s">
        <v>81</v>
      </c>
    </row>
    <row r="71" spans="1:46" x14ac:dyDescent="0.35">
      <c r="A71">
        <v>2006</v>
      </c>
      <c r="AD71" s="5">
        <v>2087.3786407766902</v>
      </c>
      <c r="AM71">
        <v>4318</v>
      </c>
      <c r="AT71" t="s">
        <v>81</v>
      </c>
    </row>
    <row r="72" spans="1:46" x14ac:dyDescent="0.35">
      <c r="A72">
        <v>2007</v>
      </c>
      <c r="AD72" s="5">
        <v>2132.5242718446598</v>
      </c>
      <c r="AM72">
        <v>4585</v>
      </c>
      <c r="AT72" t="s">
        <v>81</v>
      </c>
    </row>
    <row r="73" spans="1:46" x14ac:dyDescent="0.35">
      <c r="A73">
        <v>2008</v>
      </c>
      <c r="AD73" s="5">
        <v>2109.2233009708698</v>
      </c>
      <c r="AG73">
        <v>3798</v>
      </c>
      <c r="AM73">
        <v>4657</v>
      </c>
      <c r="AT73" t="s">
        <v>83</v>
      </c>
    </row>
    <row r="74" spans="1:46" x14ac:dyDescent="0.35">
      <c r="A74">
        <v>1981</v>
      </c>
      <c r="AE74">
        <v>6234</v>
      </c>
      <c r="AF74">
        <f>0.735*(2*192+4*225+47*325+21*500+91*600+6*1000+32*30+1661*70+987*100+1476*127+1097*170+101*192+2*225+5*500+30*699+70*4+100)</f>
        <v>530098.90500000003</v>
      </c>
      <c r="AL74">
        <v>496</v>
      </c>
      <c r="AN74">
        <f>(30*151+100*71+127*13+160*121+192*15+225*4+325*30+500*5+600*86)*0.735</f>
        <v>73699.184999999998</v>
      </c>
      <c r="AT74" t="s">
        <v>84</v>
      </c>
    </row>
    <row r="75" spans="1:46" x14ac:dyDescent="0.35">
      <c r="A75">
        <v>1986</v>
      </c>
      <c r="I75">
        <v>5</v>
      </c>
      <c r="AT75" t="s">
        <v>88</v>
      </c>
    </row>
    <row r="76" spans="1:46" x14ac:dyDescent="0.35">
      <c r="A76">
        <v>1987</v>
      </c>
      <c r="K76">
        <v>50</v>
      </c>
      <c r="L76">
        <v>68</v>
      </c>
      <c r="M76">
        <f>50/58</f>
        <v>0.86206896551724133</v>
      </c>
      <c r="AT76" t="s">
        <v>85</v>
      </c>
    </row>
    <row r="77" spans="1:46" x14ac:dyDescent="0.35">
      <c r="A77">
        <v>1988</v>
      </c>
      <c r="M77">
        <v>0.8</v>
      </c>
      <c r="AT77" t="s">
        <v>86</v>
      </c>
    </row>
    <row r="78" spans="1:46" x14ac:dyDescent="0.35">
      <c r="A78">
        <v>1990</v>
      </c>
      <c r="K78">
        <v>120</v>
      </c>
      <c r="M78">
        <f>120/175</f>
        <v>0.68571428571428572</v>
      </c>
      <c r="AT78" t="s">
        <v>87</v>
      </c>
    </row>
    <row r="79" spans="1:46" x14ac:dyDescent="0.35">
      <c r="A79">
        <v>1992</v>
      </c>
      <c r="I79">
        <v>57</v>
      </c>
      <c r="AT79" t="s">
        <v>88</v>
      </c>
    </row>
    <row r="80" spans="1:46" x14ac:dyDescent="0.35">
      <c r="A80">
        <v>1997</v>
      </c>
      <c r="K80">
        <f>330+20+150</f>
        <v>500</v>
      </c>
      <c r="M80">
        <f>K80/1261</f>
        <v>0.39651070578905628</v>
      </c>
      <c r="AT80" t="s">
        <v>89</v>
      </c>
    </row>
    <row r="81" spans="1:46" x14ac:dyDescent="0.35">
      <c r="A81">
        <v>2007</v>
      </c>
      <c r="K81">
        <v>786</v>
      </c>
      <c r="L81">
        <v>1800</v>
      </c>
      <c r="AT81" t="s">
        <v>106</v>
      </c>
    </row>
    <row r="82" spans="1:46" x14ac:dyDescent="0.35">
      <c r="A82">
        <v>2012</v>
      </c>
      <c r="L82">
        <v>1830</v>
      </c>
      <c r="AT82" t="s">
        <v>90</v>
      </c>
    </row>
    <row r="83" spans="1:46" x14ac:dyDescent="0.35">
      <c r="A83">
        <v>1992</v>
      </c>
      <c r="K83">
        <f>201+15+4+21</f>
        <v>241</v>
      </c>
      <c r="N83">
        <f>201*(441+662+499.7)/2+15*(3530+3676+2647)/3+21*551</f>
        <v>221907.35</v>
      </c>
      <c r="O83">
        <f>N83/K83</f>
        <v>920.77738589211617</v>
      </c>
      <c r="AT83" t="s">
        <v>91</v>
      </c>
    </row>
    <row r="84" spans="1:46" x14ac:dyDescent="0.35">
      <c r="A84">
        <v>2018</v>
      </c>
      <c r="K84">
        <v>1500</v>
      </c>
      <c r="AT84" t="s">
        <v>92</v>
      </c>
    </row>
    <row r="85" spans="1:46" x14ac:dyDescent="0.35">
      <c r="A85">
        <v>1985</v>
      </c>
      <c r="L85">
        <v>13</v>
      </c>
      <c r="AT85" t="s">
        <v>91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FC4E-A04C-4EEA-A8C6-BDB064CAAF14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8F69-A337-4F45-8C33-568862557357}">
  <dimension ref="A1:B45"/>
  <sheetViews>
    <sheetView workbookViewId="0">
      <selection activeCell="C1" sqref="C1"/>
    </sheetView>
  </sheetViews>
  <sheetFormatPr defaultRowHeight="14.5" x14ac:dyDescent="0.35"/>
  <cols>
    <col min="1" max="1" width="47.90625" customWidth="1"/>
    <col min="2" max="2" width="42.81640625" customWidth="1"/>
  </cols>
  <sheetData>
    <row r="1" spans="1:2" x14ac:dyDescent="0.35">
      <c r="A1" t="s">
        <v>93</v>
      </c>
      <c r="B1" t="s">
        <v>94</v>
      </c>
    </row>
    <row r="2" spans="1:2" x14ac:dyDescent="0.35">
      <c r="A2" t="s">
        <v>1</v>
      </c>
      <c r="B2" t="s">
        <v>97</v>
      </c>
    </row>
    <row r="3" spans="1:2" x14ac:dyDescent="0.35">
      <c r="A3" t="s">
        <v>2</v>
      </c>
      <c r="B3" t="s">
        <v>98</v>
      </c>
    </row>
    <row r="4" spans="1:2" x14ac:dyDescent="0.35">
      <c r="A4" t="s">
        <v>3</v>
      </c>
      <c r="B4" t="s">
        <v>72</v>
      </c>
    </row>
    <row r="5" spans="1:2" x14ac:dyDescent="0.35">
      <c r="A5" t="s">
        <v>4</v>
      </c>
      <c r="B5" t="s">
        <v>95</v>
      </c>
    </row>
    <row r="6" spans="1:2" x14ac:dyDescent="0.35">
      <c r="A6" s="1" t="s">
        <v>5</v>
      </c>
      <c r="B6" t="s">
        <v>96</v>
      </c>
    </row>
    <row r="7" spans="1:2" x14ac:dyDescent="0.35">
      <c r="A7" t="s">
        <v>101</v>
      </c>
      <c r="B7" t="s">
        <v>99</v>
      </c>
    </row>
    <row r="8" spans="1:2" x14ac:dyDescent="0.35">
      <c r="A8" t="s">
        <v>6</v>
      </c>
      <c r="B8" t="s">
        <v>72</v>
      </c>
    </row>
    <row r="9" spans="1:2" x14ac:dyDescent="0.35">
      <c r="A9" t="s">
        <v>100</v>
      </c>
      <c r="B9" t="s">
        <v>72</v>
      </c>
    </row>
    <row r="10" spans="1:2" x14ac:dyDescent="0.35">
      <c r="A10" t="s">
        <v>7</v>
      </c>
      <c r="B10" t="s">
        <v>72</v>
      </c>
    </row>
    <row r="11" spans="1:2" x14ac:dyDescent="0.35">
      <c r="A11" t="s">
        <v>8</v>
      </c>
      <c r="B11" t="s">
        <v>72</v>
      </c>
    </row>
    <row r="12" spans="1:2" x14ac:dyDescent="0.35">
      <c r="A12" t="s">
        <v>9</v>
      </c>
      <c r="B12" t="s">
        <v>102</v>
      </c>
    </row>
    <row r="13" spans="1:2" x14ac:dyDescent="0.35">
      <c r="A13" t="s">
        <v>10</v>
      </c>
      <c r="B13" t="s">
        <v>103</v>
      </c>
    </row>
    <row r="14" spans="1:2" x14ac:dyDescent="0.35">
      <c r="A14" t="s">
        <v>11</v>
      </c>
      <c r="B14" t="s">
        <v>72</v>
      </c>
    </row>
    <row r="15" spans="1:2" x14ac:dyDescent="0.35">
      <c r="A15" t="s">
        <v>12</v>
      </c>
      <c r="B15" t="s">
        <v>72</v>
      </c>
    </row>
    <row r="16" spans="1:2" x14ac:dyDescent="0.35">
      <c r="A16" t="s">
        <v>13</v>
      </c>
      <c r="B16" t="s">
        <v>72</v>
      </c>
    </row>
    <row r="17" spans="1:2" x14ac:dyDescent="0.35">
      <c r="A17" t="s">
        <v>14</v>
      </c>
      <c r="B17" t="s">
        <v>72</v>
      </c>
    </row>
    <row r="18" spans="1:2" x14ac:dyDescent="0.35">
      <c r="A18" t="s">
        <v>15</v>
      </c>
      <c r="B18" t="s">
        <v>72</v>
      </c>
    </row>
    <row r="19" spans="1:2" x14ac:dyDescent="0.35">
      <c r="A19" t="s">
        <v>16</v>
      </c>
      <c r="B19" t="s">
        <v>72</v>
      </c>
    </row>
    <row r="20" spans="1:2" x14ac:dyDescent="0.35">
      <c r="A20" t="s">
        <v>17</v>
      </c>
      <c r="B20" t="s">
        <v>72</v>
      </c>
    </row>
    <row r="21" spans="1:2" x14ac:dyDescent="0.35">
      <c r="A21" t="s">
        <v>18</v>
      </c>
      <c r="B21" t="s">
        <v>72</v>
      </c>
    </row>
    <row r="22" spans="1:2" x14ac:dyDescent="0.35">
      <c r="A22" t="s">
        <v>19</v>
      </c>
      <c r="B22" t="s">
        <v>72</v>
      </c>
    </row>
    <row r="23" spans="1:2" x14ac:dyDescent="0.35">
      <c r="A23" t="s">
        <v>20</v>
      </c>
      <c r="B23" t="s">
        <v>72</v>
      </c>
    </row>
    <row r="24" spans="1:2" x14ac:dyDescent="0.35">
      <c r="A24" t="s">
        <v>21</v>
      </c>
      <c r="B24" t="s">
        <v>72</v>
      </c>
    </row>
    <row r="25" spans="1:2" x14ac:dyDescent="0.35">
      <c r="A25" t="s">
        <v>22</v>
      </c>
      <c r="B25" t="s">
        <v>72</v>
      </c>
    </row>
    <row r="26" spans="1:2" x14ac:dyDescent="0.35">
      <c r="A26" t="s">
        <v>23</v>
      </c>
      <c r="B26" t="s">
        <v>72</v>
      </c>
    </row>
    <row r="27" spans="1:2" x14ac:dyDescent="0.35">
      <c r="A27" t="s">
        <v>24</v>
      </c>
      <c r="B27" t="s">
        <v>72</v>
      </c>
    </row>
    <row r="28" spans="1:2" x14ac:dyDescent="0.35">
      <c r="A28" t="s">
        <v>25</v>
      </c>
      <c r="B28" t="s">
        <v>72</v>
      </c>
    </row>
    <row r="29" spans="1:2" x14ac:dyDescent="0.35">
      <c r="A29" t="s">
        <v>26</v>
      </c>
      <c r="B29" t="s">
        <v>72</v>
      </c>
    </row>
    <row r="30" spans="1:2" x14ac:dyDescent="0.35">
      <c r="A30" t="s">
        <v>27</v>
      </c>
      <c r="B30" t="s">
        <v>104</v>
      </c>
    </row>
    <row r="31" spans="1:2" x14ac:dyDescent="0.35">
      <c r="A31" t="s">
        <v>28</v>
      </c>
      <c r="B31" t="s">
        <v>72</v>
      </c>
    </row>
    <row r="32" spans="1:2" x14ac:dyDescent="0.35">
      <c r="A32" t="s">
        <v>29</v>
      </c>
      <c r="B32" t="s">
        <v>72</v>
      </c>
    </row>
    <row r="33" spans="1:2" x14ac:dyDescent="0.35">
      <c r="A33" t="s">
        <v>30</v>
      </c>
      <c r="B33" t="s">
        <v>72</v>
      </c>
    </row>
    <row r="34" spans="1:2" x14ac:dyDescent="0.35">
      <c r="A34" t="s">
        <v>31</v>
      </c>
      <c r="B34" t="s">
        <v>72</v>
      </c>
    </row>
    <row r="35" spans="1:2" x14ac:dyDescent="0.35">
      <c r="A35" t="s">
        <v>32</v>
      </c>
      <c r="B35" t="s">
        <v>72</v>
      </c>
    </row>
    <row r="36" spans="1:2" x14ac:dyDescent="0.35">
      <c r="A36" t="s">
        <v>33</v>
      </c>
      <c r="B36" t="s">
        <v>72</v>
      </c>
    </row>
    <row r="37" spans="1:2" x14ac:dyDescent="0.35">
      <c r="A37" t="s">
        <v>34</v>
      </c>
      <c r="B37" t="s">
        <v>72</v>
      </c>
    </row>
    <row r="38" spans="1:2" x14ac:dyDescent="0.35">
      <c r="A38" t="s">
        <v>35</v>
      </c>
      <c r="B38" t="s">
        <v>72</v>
      </c>
    </row>
    <row r="39" spans="1:2" x14ac:dyDescent="0.35">
      <c r="A39" t="s">
        <v>36</v>
      </c>
      <c r="B39" t="s">
        <v>72</v>
      </c>
    </row>
    <row r="40" spans="1:2" x14ac:dyDescent="0.35">
      <c r="A40" t="s">
        <v>37</v>
      </c>
      <c r="B40" t="s">
        <v>72</v>
      </c>
    </row>
    <row r="41" spans="1:2" x14ac:dyDescent="0.35">
      <c r="A41" t="s">
        <v>38</v>
      </c>
      <c r="B41" t="s">
        <v>72</v>
      </c>
    </row>
    <row r="42" spans="1:2" x14ac:dyDescent="0.35">
      <c r="A42" t="s">
        <v>39</v>
      </c>
      <c r="B42" t="s">
        <v>72</v>
      </c>
    </row>
    <row r="43" spans="1:2" x14ac:dyDescent="0.35">
      <c r="A43" t="s">
        <v>40</v>
      </c>
      <c r="B43" t="s">
        <v>72</v>
      </c>
    </row>
    <row r="44" spans="1:2" x14ac:dyDescent="0.35">
      <c r="A44" t="s">
        <v>41</v>
      </c>
      <c r="B44" t="s">
        <v>72</v>
      </c>
    </row>
    <row r="45" spans="1:2" x14ac:dyDescent="0.35">
      <c r="A45" t="s">
        <v>42</v>
      </c>
      <c r="B4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Capacity data</vt:lpstr>
      <vt:lpstr>Sheet3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Xiong</dc:creator>
  <cp:lastModifiedBy>Xiong</cp:lastModifiedBy>
  <dcterms:created xsi:type="dcterms:W3CDTF">2020-06-03T23:49:25Z</dcterms:created>
  <dcterms:modified xsi:type="dcterms:W3CDTF">2020-06-04T01:17:07Z</dcterms:modified>
</cp:coreProperties>
</file>