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 Chand Bhandari\Desktop\"/>
    </mc:Choice>
  </mc:AlternateContent>
  <xr:revisionPtr revIDLastSave="0" documentId="8_{4FB8B28C-C58A-499B-ABD5-540628AA1002}" xr6:coauthVersionLast="45" xr6:coauthVersionMax="45" xr10:uidLastSave="{00000000-0000-0000-0000-000000000000}"/>
  <bookViews>
    <workbookView xWindow="-120" yWindow="-120" windowWidth="20730" windowHeight="11160" xr2:uid="{43766FBA-6619-4CE8-B6A7-E7F1BFD7E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N5" i="1" l="1"/>
  <c r="F5" i="1"/>
  <c r="I5" i="1"/>
  <c r="G5" i="1" l="1"/>
  <c r="J5" i="1" s="1"/>
  <c r="H5" i="1"/>
  <c r="K5" i="1" s="1"/>
  <c r="E5" i="1"/>
  <c r="O11" i="1" l="1"/>
  <c r="N11" i="1"/>
  <c r="J11" i="1"/>
  <c r="M8" i="1"/>
  <c r="I8" i="1"/>
  <c r="E8" i="1"/>
  <c r="F8" i="1" s="1"/>
  <c r="M11" i="1"/>
  <c r="I11" i="1"/>
  <c r="E11" i="1"/>
  <c r="F11" i="1" s="1"/>
  <c r="L8" i="1"/>
  <c r="H8" i="1"/>
  <c r="L11" i="1"/>
  <c r="H11" i="1"/>
  <c r="O8" i="1"/>
  <c r="K8" i="1"/>
  <c r="G8" i="1"/>
  <c r="K11" i="1"/>
  <c r="G11" i="1"/>
  <c r="N8" i="1"/>
  <c r="J8" i="1"/>
</calcChain>
</file>

<file path=xl/sharedStrings.xml><?xml version="1.0" encoding="utf-8"?>
<sst xmlns="http://schemas.openxmlformats.org/spreadsheetml/2006/main" count="27" uniqueCount="15">
  <si>
    <t xml:space="preserve">Optimum    Buy </t>
  </si>
  <si>
    <t>SL</t>
  </si>
  <si>
    <t xml:space="preserve">Buy </t>
  </si>
  <si>
    <t>Trend    Continues</t>
  </si>
  <si>
    <t>Trend   Continues</t>
  </si>
  <si>
    <t>Possible Reversal Point</t>
  </si>
  <si>
    <t>Trend Continues</t>
  </si>
  <si>
    <t>Max             Target</t>
  </si>
  <si>
    <t>Optimum   Sell</t>
  </si>
  <si>
    <t>Sell</t>
  </si>
  <si>
    <t>pivot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</si>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</sst>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_ ;[Red]\-#,##0\ "/>
    <numFmt numFmtId="166" formatCode="#,##0.00_ ;[Red]\-#,##0.00\ "/>
    <numFmt numFmtId="168" formatCode="#,##0.0000_ ;[Red]\-#,##0.0000\ "/>
  </numFmts>
  <fonts count="6" x14ac:knownFonts="1">
    <font>
      <sz val="11"/>
      <color theme="1"/>
      <name val="Calibri"/>
      <family val="2"/>
      <scheme val="minor"/>
    </font>
    <font>
      <b/>
      <sz val="12"/>
      <name val="Century Gothic"/>
      <family val="2"/>
    </font>
    <font>
      <sz val="11"/>
      <name val="Century Gothic"/>
      <family val="2"/>
    </font>
    <font>
      <sz val="11"/>
      <color theme="0"/>
      <name val="Century Gothic"/>
      <family val="2"/>
    </font>
    <font>
      <sz val="12"/>
      <name val="Century Gothic"/>
      <family val="2"/>
    </font>
    <font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5" fillId="0" borderId="0" xfId="0" applyFont="1"/>
    <xf numFmtId="1" fontId="2" fillId="0" borderId="0" xfId="0" applyNumberFormat="1" applyFont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 wrapText="1"/>
    </xf>
    <xf numFmtId="165" fontId="4" fillId="5" borderId="1" xfId="0" applyNumberFormat="1" applyFont="1" applyFill="1" applyBorder="1" applyAlignment="1">
      <alignment horizontal="center" vertical="center" wrapText="1"/>
    </xf>
    <xf numFmtId="165" fontId="4" fillId="6" borderId="1" xfId="0" applyNumberFormat="1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165" fontId="4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BD8-A221-4F92-9932-3DE0576593B0}">
  <dimension ref="E2:O12"/>
  <sheetViews>
    <sheetView tabSelected="1" workbookViewId="0">
      <selection activeCell="F14" sqref="F14"/>
    </sheetView>
  </sheetViews>
  <sheetFormatPr defaultColWidth="10" defaultRowHeight="16.5" x14ac:dyDescent="0.3"/>
  <cols>
    <col min="1" max="3" width="10" style="4"/>
    <col min="4" max="4" width="12.85546875" style="4" customWidth="1"/>
    <col min="5" max="5" width="12.42578125" style="4" customWidth="1"/>
    <col min="6" max="6" width="10" style="4"/>
    <col min="7" max="7" width="13.5703125" style="4" customWidth="1"/>
    <col min="8" max="8" width="13.42578125" style="4" customWidth="1"/>
    <col min="9" max="9" width="12.7109375" style="4" customWidth="1"/>
    <col min="10" max="10" width="13.5703125" style="4" customWidth="1"/>
    <col min="11" max="11" width="10.85546875" style="4" customWidth="1"/>
    <col min="12" max="12" width="13.140625" style="4" customWidth="1"/>
    <col min="13" max="13" width="12.42578125" style="4" customWidth="1"/>
    <col min="14" max="14" width="12.7109375" style="4" customWidth="1"/>
    <col min="15" max="16384" width="10" style="4"/>
  </cols>
  <sheetData>
    <row r="2" spans="5:15" ht="17.25" thickBot="1" x14ac:dyDescent="0.35"/>
    <row r="3" spans="5:15" ht="18.75" thickTop="1" thickBot="1" x14ac:dyDescent="0.35">
      <c r="E3" s="6" t="s">
        <v>11</v>
      </c>
      <c r="F3" s="12" t="s">
        <v>12</v>
      </c>
      <c r="G3" s="13" t="s">
        <v>13</v>
      </c>
      <c r="H3" s="6" t="s">
        <v>14</v>
      </c>
      <c r="J3" s="11" t="s">
        <v>10</v>
      </c>
    </row>
    <row r="4" spans="5:15" ht="18" thickTop="1" thickBot="1" x14ac:dyDescent="0.35">
      <c r="E4" s="7">
        <v>73.16</v>
      </c>
      <c r="F4" s="7">
        <v>73.92</v>
      </c>
      <c r="G4" s="7">
        <v>72.95</v>
      </c>
      <c r="H4" s="7">
        <v>73.41</v>
      </c>
      <c r="J4" s="7">
        <f>AVERAGE(F4:G4)</f>
        <v>73.435000000000002</v>
      </c>
      <c r="K4" s="1"/>
      <c r="L4" s="1"/>
      <c r="M4" s="1"/>
      <c r="N4" s="1"/>
      <c r="O4" s="2"/>
    </row>
    <row r="5" spans="5:15" ht="18" thickTop="1" thickBot="1" x14ac:dyDescent="0.35">
      <c r="E5" s="3">
        <f>SUM(F4+F4+G4)/3</f>
        <v>73.596666666666678</v>
      </c>
      <c r="F5" s="3">
        <f>SUM(G4+G4+F4)/3</f>
        <v>73.273333333333326</v>
      </c>
      <c r="G5" s="3">
        <f>SUM(F4+G4)/2</f>
        <v>73.435000000000002</v>
      </c>
      <c r="H5" s="3">
        <f>SUM(F4-G4)/G4*SQRT(365)*100</f>
        <v>25.403459875677164</v>
      </c>
      <c r="I5" s="3">
        <f>SUM(F4-G4)/G4</f>
        <v>1.3296778615490045E-2</v>
      </c>
      <c r="J5" s="3">
        <f>SUM(I5*G5)</f>
        <v>0.97644893762851148</v>
      </c>
      <c r="K5" s="3">
        <f>SUM(E4*(H5/100)*SQRT(N5)/SQRT(365))</f>
        <v>0.9727923235092516</v>
      </c>
      <c r="L5" s="5">
        <v>1</v>
      </c>
      <c r="M5" s="5">
        <v>2</v>
      </c>
      <c r="N5" s="2">
        <f>ABS(M5-L5)</f>
        <v>1</v>
      </c>
      <c r="O5" s="2"/>
    </row>
    <row r="6" spans="5:15" ht="18" thickTop="1" thickBot="1" x14ac:dyDescent="0.35">
      <c r="E6" s="9" t="s">
        <v>0</v>
      </c>
      <c r="F6" s="9" t="s">
        <v>1</v>
      </c>
      <c r="G6" s="9" t="s">
        <v>2</v>
      </c>
      <c r="H6" s="9" t="s">
        <v>3</v>
      </c>
      <c r="I6" s="9" t="s">
        <v>4</v>
      </c>
      <c r="J6" s="9" t="s">
        <v>4</v>
      </c>
      <c r="K6" s="9" t="s">
        <v>5</v>
      </c>
      <c r="L6" s="9" t="s">
        <v>5</v>
      </c>
      <c r="M6" s="9" t="s">
        <v>6</v>
      </c>
      <c r="N6" s="9" t="s">
        <v>6</v>
      </c>
      <c r="O6" s="9" t="s">
        <v>7</v>
      </c>
    </row>
    <row r="7" spans="5:15" ht="30.75" customHeight="1" thickTop="1" thickBot="1" x14ac:dyDescent="0.35"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5:15" ht="30.75" customHeight="1" thickTop="1" thickBot="1" x14ac:dyDescent="0.35">
      <c r="E8" s="8">
        <f>SUM(K5*0.18)+H4</f>
        <v>73.585102618231659</v>
      </c>
      <c r="F8" s="8">
        <f>ABS(SUM(E8*0.000618)-E8)</f>
        <v>73.539627024813598</v>
      </c>
      <c r="G8" s="8">
        <f>SUM(K5*0.236)+H4</f>
        <v>73.639578988348177</v>
      </c>
      <c r="H8" s="8">
        <f>SUM(K5*0.382)+H4</f>
        <v>73.781606667580533</v>
      </c>
      <c r="I8" s="8">
        <f>SUM(K5*0.5)+H4</f>
        <v>73.896396161754623</v>
      </c>
      <c r="J8" s="8">
        <f>SUM(K5*0.5618)+H4</f>
        <v>73.956514727347496</v>
      </c>
      <c r="K8" s="8">
        <f>SUM(K5*0.618)+H4</f>
        <v>74.011185655928713</v>
      </c>
      <c r="L8" s="8">
        <f>SUM(K5*0.786)+H4</f>
        <v>74.174614766278268</v>
      </c>
      <c r="M8" s="8">
        <f>SUM(K5*0.888)+H4</f>
        <v>74.273839583276214</v>
      </c>
      <c r="N8" s="8">
        <f>SUM(K5*1.236)+H4</f>
        <v>74.61237131185743</v>
      </c>
      <c r="O8" s="8">
        <f>SUM(K5*1.618)+H4</f>
        <v>74.983977979437967</v>
      </c>
    </row>
    <row r="9" spans="5:15" ht="18" thickTop="1" thickBot="1" x14ac:dyDescent="0.35">
      <c r="E9" s="10" t="s">
        <v>8</v>
      </c>
      <c r="F9" s="10" t="s">
        <v>1</v>
      </c>
      <c r="G9" s="10" t="s">
        <v>9</v>
      </c>
      <c r="H9" s="10" t="s">
        <v>3</v>
      </c>
      <c r="I9" s="10" t="s">
        <v>4</v>
      </c>
      <c r="J9" s="10" t="s">
        <v>4</v>
      </c>
      <c r="K9" s="10" t="s">
        <v>5</v>
      </c>
      <c r="L9" s="10" t="s">
        <v>5</v>
      </c>
      <c r="M9" s="10" t="s">
        <v>6</v>
      </c>
      <c r="N9" s="10" t="s">
        <v>6</v>
      </c>
      <c r="O9" s="10" t="s">
        <v>7</v>
      </c>
    </row>
    <row r="10" spans="5:15" ht="29.25" customHeight="1" thickTop="1" thickBot="1" x14ac:dyDescent="0.35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5:15" ht="28.5" customHeight="1" thickTop="1" thickBot="1" x14ac:dyDescent="0.35">
      <c r="E11" s="8">
        <f>ABS(SUM(K5*0.18)-H4)</f>
        <v>73.234897381768334</v>
      </c>
      <c r="F11" s="8">
        <f>ABS(SUM(E11*0.000618)+E11)</f>
        <v>73.280156548350263</v>
      </c>
      <c r="G11" s="8">
        <f>ABS(SUM(K5*0.236)-H4)</f>
        <v>73.180421011651816</v>
      </c>
      <c r="H11" s="8">
        <f>ABS(SUM(K5*0.382)-H4)</f>
        <v>73.03839333241946</v>
      </c>
      <c r="I11" s="8">
        <f>ABS(SUM(K5*0.5)-H4)</f>
        <v>72.92360383824537</v>
      </c>
      <c r="J11" s="8">
        <f>ABS(SUM(K5*0.5618)-H4)</f>
        <v>72.863485272652497</v>
      </c>
      <c r="K11" s="8">
        <f>ABS(SUM(K5*0.618)-H4)</f>
        <v>72.80881434407128</v>
      </c>
      <c r="L11" s="8">
        <f>ABS(SUM(K5*0.786)-H4)</f>
        <v>72.645385233721726</v>
      </c>
      <c r="M11" s="8">
        <f>ABS(SUM(K5*0.888)-H4)</f>
        <v>72.546160416723779</v>
      </c>
      <c r="N11" s="8">
        <f>ABS(SUM(K5*1.236)-H4)</f>
        <v>72.207628688142563</v>
      </c>
      <c r="O11" s="8">
        <f>ABS(SUM(K5*1.618)-H4)</f>
        <v>71.836022020562027</v>
      </c>
    </row>
    <row r="12" spans="5:15" ht="17.25" thickTop="1" x14ac:dyDescent="0.3"/>
  </sheetData>
  <mergeCells count="22">
    <mergeCell ref="J9:J10"/>
    <mergeCell ref="K9:K10"/>
    <mergeCell ref="L9:L10"/>
    <mergeCell ref="M9:M10"/>
    <mergeCell ref="N9:N10"/>
    <mergeCell ref="O9:O10"/>
    <mergeCell ref="K6:K7"/>
    <mergeCell ref="L6:L7"/>
    <mergeCell ref="M6:M7"/>
    <mergeCell ref="N6:N7"/>
    <mergeCell ref="O6:O7"/>
    <mergeCell ref="E9:E10"/>
    <mergeCell ref="F9:F10"/>
    <mergeCell ref="G9:G10"/>
    <mergeCell ref="H9:H10"/>
    <mergeCell ref="I9:I10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Chand Bhandari</dc:creator>
  <cp:lastModifiedBy>Ajit Chand Bhandari</cp:lastModifiedBy>
  <dcterms:created xsi:type="dcterms:W3CDTF">2020-09-19T08:13:01Z</dcterms:created>
  <dcterms:modified xsi:type="dcterms:W3CDTF">2020-09-19T08:24:49Z</dcterms:modified>
</cp:coreProperties>
</file>