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Roadmap" sheetId="1" r:id="rId4"/>
    <sheet state="visible" name="Basic DSA" sheetId="2" r:id="rId5"/>
    <sheet state="visible" name="Intermediate DSA" sheetId="3" r:id="rId6"/>
    <sheet state="visible" name="Advanced DSA" sheetId="4" r:id="rId7"/>
    <sheet state="visible" name="Miscelleanous DSA" sheetId="5" r:id="rId8"/>
    <sheet state="visible" name="Revision Problems" sheetId="6" r:id="rId9"/>
    <sheet state="visible" name="Most Important Things" sheetId="7" r:id="rId10"/>
  </sheets>
  <definedNames>
    <definedName name="AdvancedRecursionRange">'Advanced DSA'!$A$35:$A$42</definedName>
    <definedName name="RecursionBasicsRange">'Intermediate DSA'!$A$10:$A$14</definedName>
    <definedName name="DPRange">'Advanced DSA'!$A$45:$A$59</definedName>
    <definedName name="SegmentTreeRange">'Miscelleanous DSA'!$A$19:$A$24</definedName>
    <definedName name="GreedyRange">'Advanced DSA'!$A$3:$A$7</definedName>
    <definedName name="MixedQuestion3Range">'Advanced DSA'!$A$77:$A$116</definedName>
    <definedName name="GraphsRange">'Advanced DSA'!$A$62:$A$74</definedName>
    <definedName name="TriesRange">'Advanced DSA'!$10:$14</definedName>
    <definedName name="StringRange">'Basic DSA'!$11:$15</definedName>
    <definedName name="HeapsRange">'Advanced DSA'!$A$26:$A$32</definedName>
    <definedName name="MapsRange">'Basic DSA'!$25:$29</definedName>
    <definedName name="DpWithTreesRange">'Miscelleanous DSA'!$A$34:$A$35</definedName>
    <definedName name="MixedQuestions1Range">'Basic DSA'!$A$46:$A$65</definedName>
    <definedName name="BasicAlgoRange">'Basic DSA'!$38:$43</definedName>
    <definedName name="BinaryTreesRange">'Intermediate DSA'!$A$41:$A$55</definedName>
    <definedName name="MixedQuestion2Range">'Intermediate DSA'!$A$58:$A$87</definedName>
    <definedName name="TwoPointersRange">'Basic DSA'!$32:$35</definedName>
    <definedName name="ArrayRange">'Basic DSA'!$A$4:$A$8</definedName>
    <definedName name="StacksQueuesRange">'Intermediate DSA'!$A$29:$A$38</definedName>
    <definedName name="BitManipulationRange">'Miscelleanous DSA'!$A$3:$A$9</definedName>
    <definedName name="StringAlgoRange">'Miscelleanous DSA'!$A$12:$A$16</definedName>
    <definedName name="MultiArraysRangs">'Basic DSA'!$A$18:$A$22</definedName>
    <definedName name="LinkedListRange">'Intermediate DSA'!$A$17:$A$26</definedName>
    <definedName name="NumberTheoryRange">'Miscelleanous DSA'!$A$27:$A$31</definedName>
    <definedName name="BinarySearchRange">'Intermediate DSA'!$A$3:$A$7</definedName>
    <definedName name="SlidingWindowRange">'Advanced DSA'!$A$17:$A$23</definedName>
  </definedNames>
  <calcPr/>
</workbook>
</file>

<file path=xl/sharedStrings.xml><?xml version="1.0" encoding="utf-8"?>
<sst xmlns="http://schemas.openxmlformats.org/spreadsheetml/2006/main" count="650" uniqueCount="599">
  <si>
    <t>Use This DSA-251 Roadmap On Laptop For Much Better User Experience
(Might not be able to see actual problems in mobile)</t>
  </si>
  <si>
    <t>Important : 
If you have not created a copy, you will not be able to make changes in the sheet.  Make your own copy by choosing 'Make Copy' option from 'File' Menu.</t>
  </si>
  <si>
    <r>
      <rPr>
        <b/>
        <sz val="10.0"/>
      </rPr>
      <t xml:space="preserve">
Don't Miss This Video.
 One Time EffortTo Use This Roadmap Really Well : </t>
    </r>
    <r>
      <rPr>
        <b/>
        <color rgb="FF1155CC"/>
        <sz val="10.0"/>
        <u/>
      </rPr>
      <t>https://youtu.be/qqvYFlBJMSw</t>
    </r>
    <r>
      <rPr>
        <b/>
        <sz val="10.0"/>
      </rPr>
      <t xml:space="preserve">
</t>
    </r>
  </si>
  <si>
    <t>StartDate
(Change whenever you start this roadmap)</t>
  </si>
  <si>
    <t>Email Id</t>
  </si>
  <si>
    <t>harshpatel558833@gmail.com</t>
  </si>
  <si>
    <t>Must Read This Before Following This Roadmap!</t>
  </si>
  <si>
    <t>Topic</t>
  </si>
  <si>
    <t>Total Questions</t>
  </si>
  <si>
    <t>Questions Done</t>
  </si>
  <si>
    <t>Status</t>
  </si>
  <si>
    <t>Number of days</t>
  </si>
  <si>
    <t>Deadline 
(Set According To Start Date)</t>
  </si>
  <si>
    <t>Basic DSA</t>
  </si>
  <si>
    <t xml:space="preserve">Most common questions asked by every company (product based or service based) or any startup. These are the basic things which every programmer should know. For every role in tech including software development, backend development, front-end development, full stack web development, data scientists etc., these questions can be asked. </t>
  </si>
  <si>
    <t>Arrays</t>
  </si>
  <si>
    <t>String</t>
  </si>
  <si>
    <t>2d Arrays</t>
  </si>
  <si>
    <t>Maps/Sets</t>
  </si>
  <si>
    <t>Two Pointers</t>
  </si>
  <si>
    <t>Basic Algorithms</t>
  </si>
  <si>
    <t>Mixed Questions - 1</t>
  </si>
  <si>
    <t>Overall Basic DSA Progress</t>
  </si>
  <si>
    <t>Revision/Break Days</t>
  </si>
  <si>
    <t>Intermediate DSA</t>
  </si>
  <si>
    <t>Asked by most of the product based companies or even small/big product based startups. Roles include software development, backend development, full stack web development, data scientists. Some big product companies like Amazon, Google, Microsoft can ask these for front-end development role as well.</t>
  </si>
  <si>
    <t>Binary Search</t>
  </si>
  <si>
    <t>Recursion Basics</t>
  </si>
  <si>
    <t>Linked List</t>
  </si>
  <si>
    <t>Stacks &amp; Queues</t>
  </si>
  <si>
    <t>Binary Trees &amp; BST</t>
  </si>
  <si>
    <t>Mixed Questions - 2</t>
  </si>
  <si>
    <t>Overall Intermediate DSA Progress</t>
  </si>
  <si>
    <t>Advanced DSA</t>
  </si>
  <si>
    <t>Mostly asked by Amazon, Microsoft, Google, Uber or other big product based companies. Some big startups like Zomato, Ola can also ask these questions. Roles include backend development, software development, full stack web development. Not much asked for front-end developer or data scientist roles.</t>
  </si>
  <si>
    <t>Greedy Techniques</t>
  </si>
  <si>
    <t>Tries</t>
  </si>
  <si>
    <t>Silding Window &amp; Dequeue</t>
  </si>
  <si>
    <t>Priority Queues &amp; Heaps</t>
  </si>
  <si>
    <t>Advanced Recursion &amp; Backtracking</t>
  </si>
  <si>
    <t>Dynamic Programming</t>
  </si>
  <si>
    <t>Graphs</t>
  </si>
  <si>
    <t>Mixed Questions - 3</t>
  </si>
  <si>
    <t>Overall Advanced DSA Progress</t>
  </si>
  <si>
    <t>DSA Project</t>
  </si>
  <si>
    <t xml:space="preserve">This is a great DSA project as it includes solving the problem with the use of various data structures like trees, heaps, arrays etc. Also concepts of bits are used. This really gives us great feeling of applying data structures and algorithms. </t>
  </si>
  <si>
    <t>Huffman Coding</t>
  </si>
  <si>
    <t>Miscelleanous DSA</t>
  </si>
  <si>
    <t>Asked by companies like Codenation, DirectI, and sometimes Google which do very hard interviews related to DSA. Not asked in interviews of majorly other companies.</t>
  </si>
  <si>
    <t>Bit Manipulation</t>
  </si>
  <si>
    <t>String Algorithms</t>
  </si>
  <si>
    <t>Segment Tree</t>
  </si>
  <si>
    <t>Number Theory</t>
  </si>
  <si>
    <t>DP With Trees</t>
  </si>
  <si>
    <t>OVERALL PROGRESS</t>
  </si>
  <si>
    <t>Problem Name With Link</t>
  </si>
  <si>
    <t>Problem Name</t>
  </si>
  <si>
    <t>Problem Link</t>
  </si>
  <si>
    <t>Done</t>
  </si>
  <si>
    <t>Mark For Revision</t>
  </si>
  <si>
    <t>Notes</t>
  </si>
  <si>
    <t xml:space="preserve">Codes </t>
  </si>
  <si>
    <t>Second Largest Element</t>
  </si>
  <si>
    <t>https://parikh.club/parikh_arrays_1</t>
  </si>
  <si>
    <t>Rotate An Array By K</t>
  </si>
  <si>
    <t>https://parikh.club/parikh_arrays_2</t>
  </si>
  <si>
    <t>Non Decreasing Array</t>
  </si>
  <si>
    <t>https://parikh.club/parikh_arrays_3</t>
  </si>
  <si>
    <t>Equilibrium Index</t>
  </si>
  <si>
    <t>https://parikh.club/parikh_arrays_4</t>
  </si>
  <si>
    <t>First Missing Positive</t>
  </si>
  <si>
    <t>https://parikh.club/parikh_arrays_5</t>
  </si>
  <si>
    <t>Reverse String Word Wise</t>
  </si>
  <si>
    <t>https://parikh.club/parikh_strings_1</t>
  </si>
  <si>
    <t>String encoding</t>
  </si>
  <si>
    <t>https://parikh.club/parikh_strings_2</t>
  </si>
  <si>
    <t>Minimum Paranthesis</t>
  </si>
  <si>
    <t>https://parikh.club/parikh_strings_3</t>
  </si>
  <si>
    <t>Beautiful Strings</t>
  </si>
  <si>
    <t>https://parikh.club/parikh_strings_4</t>
  </si>
  <si>
    <t>Next smallest palindrome</t>
  </si>
  <si>
    <t>https://parikh.club/parikh_strings_5</t>
  </si>
  <si>
    <t>Multi-Dimensional arrays</t>
  </si>
  <si>
    <t>Sum of zeroes</t>
  </si>
  <si>
    <t>https://parikh.club/parikh_multidarrays1</t>
  </si>
  <si>
    <t>Problem Not completed, not able to undestend definition</t>
  </si>
  <si>
    <t>Matrix Symmetric</t>
  </si>
  <si>
    <t>https://parikh.club/parikh_multidarrays2</t>
  </si>
  <si>
    <t>Inplace rotate matrix 90 degree</t>
  </si>
  <si>
    <t>https://parikh.club/parikh_multidarrays3</t>
  </si>
  <si>
    <t>Set Matrix Zeroes</t>
  </si>
  <si>
    <t>https://parikh.club/parikh_multidarrays4</t>
  </si>
  <si>
    <t>Spiral Order</t>
  </si>
  <si>
    <t>https://parikh.club/parikh_multidarrays5</t>
  </si>
  <si>
    <t>Make Unique Array</t>
  </si>
  <si>
    <t>https://parikh.club/parikh_maps1</t>
  </si>
  <si>
    <t>First Non Repeating Character in String</t>
  </si>
  <si>
    <t>https://parikh.club/parikh_maps2</t>
  </si>
  <si>
    <t>Longest Subarray Zero Sum</t>
  </si>
  <si>
    <t>https://parikh.club/parikh_maps3</t>
  </si>
  <si>
    <t>Count all sub-arrays having sum divisible by k</t>
  </si>
  <si>
    <t>https://parikh.club/parikh_maps4</t>
  </si>
  <si>
    <t>Group Anagrams</t>
  </si>
  <si>
    <t>https://parikh.club/parikh_maps5</t>
  </si>
  <si>
    <t>Pair Sum</t>
  </si>
  <si>
    <t>https://parikh.club/parikh_twopointers1</t>
  </si>
  <si>
    <t>Move Negative Number To Start</t>
  </si>
  <si>
    <t>https://parikh.club/parikh_twopointers2</t>
  </si>
  <si>
    <t>Not Required, Juest Array.Sort()</t>
  </si>
  <si>
    <t>Container With Most Water</t>
  </si>
  <si>
    <t>https://parikh.club/parikh_twopointers3</t>
  </si>
  <si>
    <t>Check subsequence</t>
  </si>
  <si>
    <t>https://parikh.club/parikh_twopointers4</t>
  </si>
  <si>
    <t>Insertion Sort</t>
  </si>
  <si>
    <t>https://parikh.club/parikh_basicalgo1</t>
  </si>
  <si>
    <t>Selection Sort</t>
  </si>
  <si>
    <t>https://parikh.club/parikh_basicalgo2</t>
  </si>
  <si>
    <t>Bubble Sort</t>
  </si>
  <si>
    <t>https://parikh.club/parikh_basicalgo3</t>
  </si>
  <si>
    <t>Kadane’s Algoritm</t>
  </si>
  <si>
    <t>https://parikh.club/parikh_basicalgo4</t>
  </si>
  <si>
    <t>Dutch National Flag Algorithm</t>
  </si>
  <si>
    <t>https://parikh.club/parikh_basicalgo5</t>
  </si>
  <si>
    <t>Moore’s Voting Algorithm</t>
  </si>
  <si>
    <t>https://parikh.club/parikh_basicalgo6</t>
  </si>
  <si>
    <t xml:space="preserve">Mixed Questions-1 
(Concepts learned in topics above will be used in below questions. This is critical to become great in DSA.) </t>
  </si>
  <si>
    <t>Check permutation</t>
  </si>
  <si>
    <t>https://parikh.club/parikh_mixedbasic_dsa1</t>
  </si>
  <si>
    <t>Intersection Of Two Arrays</t>
  </si>
  <si>
    <t>https://parikh.club/parikh_mixedbasic_dsa2</t>
  </si>
  <si>
    <t>Je nano a agad vadhe</t>
  </si>
  <si>
    <t>N/3 repeated number in array</t>
  </si>
  <si>
    <t>https://parikh.club/parikh_mixedbasic_dsa3</t>
  </si>
  <si>
    <t>Counting Sort</t>
  </si>
  <si>
    <t>https://parikh.club/parikh_mixedbasic_dsa4</t>
  </si>
  <si>
    <t>Rotate Matrix To Right</t>
  </si>
  <si>
    <t>https://parikh.club/parikh_mixedbasic_dsa5</t>
  </si>
  <si>
    <t>FInd Kth Character of Decrypted String</t>
  </si>
  <si>
    <t>https://parikh.club/parikh_mixedbasic_dsa6</t>
  </si>
  <si>
    <t>Perfomance issue (Not writen in notes)</t>
  </si>
  <si>
    <t>Move Zeroes To End</t>
  </si>
  <si>
    <t>https://parikh.club/parikh_mixedbasic_dsa7</t>
  </si>
  <si>
    <t>Sum of Two Elements Equals Third</t>
  </si>
  <si>
    <t>https://parikh.club/parikh_mixedbasic_dsa8</t>
  </si>
  <si>
    <t>Minimum Operations to Make String Equal</t>
  </si>
  <si>
    <t>https://parikh.club/parikh_mixedbasic_dsa9</t>
  </si>
  <si>
    <t>Maximum Sum Circular Array</t>
  </si>
  <si>
    <t>https://parikh.club/parikh_mixedbasic_dsa10</t>
  </si>
  <si>
    <t>Longest Consecutive Sequence</t>
  </si>
  <si>
    <t>https://parikh.club/parikh_mixedbasic_dsa11</t>
  </si>
  <si>
    <t>Maximum Subarray Sum After K Concat</t>
  </si>
  <si>
    <t>https://parikh.club/parikh_mixedbasic_dsa12</t>
  </si>
  <si>
    <t>Maximum Product Count</t>
  </si>
  <si>
    <t>https://parikh.club/parikh_mixedbasic_dsa13</t>
  </si>
  <si>
    <t>Multiply Strings</t>
  </si>
  <si>
    <t>https://parikh.club/parikh_mixedbasic_dsa14</t>
  </si>
  <si>
    <t>Find All Subsquares of size K</t>
  </si>
  <si>
    <t>https://parikh.club/parikh_mixedbasic_dsa15</t>
  </si>
  <si>
    <t>Repeat And Missing Number Array</t>
  </si>
  <si>
    <t>https://parikh.club/parikh_mixedbasic_dsa16</t>
  </si>
  <si>
    <t>Notes not available</t>
  </si>
  <si>
    <t>4 Sum Problem</t>
  </si>
  <si>
    <t>https://parikh.club/parikh_mixedbasic_dsa17</t>
  </si>
  <si>
    <t>Count All Subarrays With Given Sum</t>
  </si>
  <si>
    <t>https://parikh.club/parikh_mixedbasic_dsa18</t>
  </si>
  <si>
    <t>Maximum Sum Rectangle</t>
  </si>
  <si>
    <t>https://parikh.club/parikh_mixedbasic_dsa19</t>
  </si>
  <si>
    <t>Nth element of spiral matrix</t>
  </si>
  <si>
    <t>https://parikh.club/parikh_mixedbasic_dsa20</t>
  </si>
  <si>
    <t>Codes</t>
  </si>
  <si>
    <t>Square Root</t>
  </si>
  <si>
    <t>https://parikh.club/parikh_bs1</t>
  </si>
  <si>
    <t>Search in Rotated Sorted Array</t>
  </si>
  <si>
    <t>https://parikh.club/parikh_bs2</t>
  </si>
  <si>
    <t>FInd element that appears twice</t>
  </si>
  <si>
    <t>https://parikh.club/parikh_bs3</t>
  </si>
  <si>
    <t>Matrix Median</t>
  </si>
  <si>
    <t>https://parikh.club/parikh_bs4</t>
  </si>
  <si>
    <t>Aggressive Cows</t>
  </si>
  <si>
    <t>https://parikh.club/parikh_bs5</t>
  </si>
  <si>
    <t>Merge Sort</t>
  </si>
  <si>
    <t>https://parikh.club/parikh_recursion1</t>
  </si>
  <si>
    <t>Quick Sort</t>
  </si>
  <si>
    <t>https://parikh.club/parikh_recursion2</t>
  </si>
  <si>
    <t>Find Kth Element</t>
  </si>
  <si>
    <t>https://parikh.club/parikh_recursion3</t>
  </si>
  <si>
    <t>Family Structure</t>
  </si>
  <si>
    <t>https://parikh.club/parikh_recursion4</t>
  </si>
  <si>
    <t>Binary String With no consecutive 1s</t>
  </si>
  <si>
    <t>https://parikh.club/parikh_recursion5</t>
  </si>
  <si>
    <t>Reverse A Linked List</t>
  </si>
  <si>
    <t>https://parikh.club/parikh_ll1</t>
  </si>
  <si>
    <t>Mid Point In Linked List</t>
  </si>
  <si>
    <t>https://parikh.club/parikh_ll2</t>
  </si>
  <si>
    <t>Add Two Linked Lists</t>
  </si>
  <si>
    <t>https://parikh.club/parikh_ll4</t>
  </si>
  <si>
    <t>Insertion Sort on Linked List</t>
  </si>
  <si>
    <t>https://parikh.club/parikh_ll5</t>
  </si>
  <si>
    <t>Delete Kth node from End</t>
  </si>
  <si>
    <t>https://parikh.club/parikh_ll6</t>
  </si>
  <si>
    <t>Detect And Remove Cycle</t>
  </si>
  <si>
    <t>https://parikh.club/parikh_ll7</t>
  </si>
  <si>
    <t>Swap Nodes In Pairs</t>
  </si>
  <si>
    <t>https://parikh.club/parikh_ll8</t>
  </si>
  <si>
    <t>Append Nodes</t>
  </si>
  <si>
    <t>https://parikh.club/parikh_ll9</t>
  </si>
  <si>
    <t>Segregate Odd even</t>
  </si>
  <si>
    <t>https://parikh.club/parikh_ll10</t>
  </si>
  <si>
    <t>Implement Stack Using Array</t>
  </si>
  <si>
    <t>https://parikh.club/parikh_stackqueue1</t>
  </si>
  <si>
    <t>Implement Stack Using Linked List</t>
  </si>
  <si>
    <t>https://parikh.club/parikh_stackqueue2</t>
  </si>
  <si>
    <t>Implement Queue Using Array/LinkedList</t>
  </si>
  <si>
    <t>https://parikh.club/parikh_stackqueue3</t>
  </si>
  <si>
    <t>Implement Queue Using 2 Stacks</t>
  </si>
  <si>
    <t>https://parikh.club/parikh_stackqueue4</t>
  </si>
  <si>
    <t>Implement Stack Using 2 Queues</t>
  </si>
  <si>
    <t>https://parikh.club/parikh_stackqueue5</t>
  </si>
  <si>
    <t>Min Stack</t>
  </si>
  <si>
    <t>https://parikh.club/parikh_stackqueue6</t>
  </si>
  <si>
    <t>Next Greater Element</t>
  </si>
  <si>
    <t>https://parikh.club/parikh_stackqueue7</t>
  </si>
  <si>
    <t>Stock Span Problem</t>
  </si>
  <si>
    <t>https://parikh.club/parikh_stackqueue8</t>
  </si>
  <si>
    <t>Reverse Queue</t>
  </si>
  <si>
    <t>https://parikh.club/parikh_stackqueue9</t>
  </si>
  <si>
    <t>Valid Parantheses</t>
  </si>
  <si>
    <t>https://parikh.club/parikh_stackqueue10</t>
  </si>
  <si>
    <t>Diameter Of Binary Tree</t>
  </si>
  <si>
    <t>https://parikh.club/parikh_bt1</t>
  </si>
  <si>
    <t>LCA Of Binary Tree</t>
  </si>
  <si>
    <t>https://parikh.club/parikh_bt2</t>
  </si>
  <si>
    <t>Level Order Traversal Binary Tree</t>
  </si>
  <si>
    <t>https://parikh.club/parikh_bt3</t>
  </si>
  <si>
    <t>ZigZar Order Traversal Binary Tree</t>
  </si>
  <si>
    <t>https://parikh.club/parikh_bt4</t>
  </si>
  <si>
    <t>Left View Of Binary Tree</t>
  </si>
  <si>
    <t>https://parikh.club/parikh_bt5</t>
  </si>
  <si>
    <t>Top View Of Binary Tree</t>
  </si>
  <si>
    <t>https://parikh.club/parikh_bt6</t>
  </si>
  <si>
    <t>Construct Binary Tree From Inorder And Preorder</t>
  </si>
  <si>
    <t>https://parikh.club/parikh_bt7</t>
  </si>
  <si>
    <t>Vertical Order Traversal Of Binary Tree</t>
  </si>
  <si>
    <t>https://parikh.club/parikh_bt8</t>
  </si>
  <si>
    <t>Inorder Traversal Binary Tree Using Stacks</t>
  </si>
  <si>
    <t>https://parikh.club/parikh_bt9</t>
  </si>
  <si>
    <t>LCA of two nodes in BST</t>
  </si>
  <si>
    <t>https://parikh.club/parikh_bt10</t>
  </si>
  <si>
    <t>BST Delete</t>
  </si>
  <si>
    <t>https://parikh.club/parikh_bt11</t>
  </si>
  <si>
    <t>Check if binary tree is BST?</t>
  </si>
  <si>
    <t>https://parikh.club/parikh_bt12</t>
  </si>
  <si>
    <t>Kth smallest element in BST</t>
  </si>
  <si>
    <t>https://parikh.club/parikh_bt13</t>
  </si>
  <si>
    <t>Predecessor And Successor In BST</t>
  </si>
  <si>
    <t>https://parikh.club/parikh_bt14</t>
  </si>
  <si>
    <t>Pair sum in BST</t>
  </si>
  <si>
    <t>https://parikh.club/parikh_bt15</t>
  </si>
  <si>
    <t>Mixed Questions - 2 
(Concept learned in BASIC DSA and topics above will be used here. This is critical to become great in DSA.)</t>
  </si>
  <si>
    <t>Find whether array is subset of another array</t>
  </si>
  <si>
    <t>https://parikh.club/parikh_mixedinterdsa1</t>
  </si>
  <si>
    <t>Median of 2 Sorted Arrays</t>
  </si>
  <si>
    <t>https://parikh.club/parikh_mixedinterdsa2</t>
  </si>
  <si>
    <t>LCA of 3 nodes</t>
  </si>
  <si>
    <t>https://parikh.club/parikh_mixedinterdsa3</t>
  </si>
  <si>
    <t>Remove Keys Outside Given Range</t>
  </si>
  <si>
    <t>https://parikh.club/parikh_mixedinterdsa4</t>
  </si>
  <si>
    <t>Seach in a row wise and column wise sorted matrix</t>
  </si>
  <si>
    <t>https://parikh.club/parikh_mixedinterdsa5</t>
  </si>
  <si>
    <t>Check Linked List is Palindrome?</t>
  </si>
  <si>
    <t>https://parikh.club/parikh_mixedinterdsa6</t>
  </si>
  <si>
    <t>K Reverse Linked List</t>
  </si>
  <si>
    <t>https://parikh.club/parikh_mixedinterdsa7</t>
  </si>
  <si>
    <t>Tower Of Hanoi</t>
  </si>
  <si>
    <t>https://parikh.club/parikh_mixedinterdsa8</t>
  </si>
  <si>
    <t>BST Iterator</t>
  </si>
  <si>
    <t>https://parikh.club/parikh_mixedinterdsa9</t>
  </si>
  <si>
    <t>Flatten Binary Tree To Linked List</t>
  </si>
  <si>
    <t>https://parikh.club/parikh_mixedinterdsa10</t>
  </si>
  <si>
    <t>Rearrange Linked List</t>
  </si>
  <si>
    <t>https://parikh.club/parikh_mixedinterdsa11</t>
  </si>
  <si>
    <t>Largest Rectangle In Histogram</t>
  </si>
  <si>
    <t>https://parikh.club/parikh_mixedinterdsa12</t>
  </si>
  <si>
    <t>Quick Sort On Linked List</t>
  </si>
  <si>
    <t>https://parikh.club/parikh_mixedinterdsa13</t>
  </si>
  <si>
    <t>Sorted Linked List To Balanced BSTs</t>
  </si>
  <si>
    <t>https://parikh.club/parikh_mixedinterdsa14</t>
  </si>
  <si>
    <t>Binary Tree to Doubly Linked List</t>
  </si>
  <si>
    <t>https://parikh.club/parikh_mixedinterdsa15</t>
  </si>
  <si>
    <t>Bottom Right View Of Binary Tree</t>
  </si>
  <si>
    <t>https://parikh.club/parikh_mixedinterdsa16</t>
  </si>
  <si>
    <t>Merge Two BSTS</t>
  </si>
  <si>
    <t>https://parikh.club/parikh_mixedinterdsa17</t>
  </si>
  <si>
    <t>Merge Two Binary Trees</t>
  </si>
  <si>
    <t>https://parikh.club/parikh_mixedinterdsa18</t>
  </si>
  <si>
    <t>Sort A Stack</t>
  </si>
  <si>
    <t>https://parikh.club/parikh_mixedinterdsa19</t>
  </si>
  <si>
    <t>Boundary Traversal of Binary Tree</t>
  </si>
  <si>
    <t>https://parikh.club/parikh_mixedinterdsa20</t>
  </si>
  <si>
    <t>Longest Substring with K Distinct Characters</t>
  </si>
  <si>
    <t>https://parikh.club/parikh_mixedinterdsa21</t>
  </si>
  <si>
    <t>HashMap Implementation</t>
  </si>
  <si>
    <t>https://parikh.club/parikh_mixedinterdsa22</t>
  </si>
  <si>
    <t>Closest Distance Pair</t>
  </si>
  <si>
    <t>https://parikh.club/parikh_mixedinterdsa23</t>
  </si>
  <si>
    <t>Time to burn tree</t>
  </si>
  <si>
    <t>https://parikh.club/parikh_mixedinterdsa24</t>
  </si>
  <si>
    <t>Allocate Books</t>
  </si>
  <si>
    <t>https://parikh.club/parikh_mixedinterdsa25</t>
  </si>
  <si>
    <t>Clone A LinkedList With Random And next Pointer</t>
  </si>
  <si>
    <t>https://parikh.club/parikh_mixedinterdsa26</t>
  </si>
  <si>
    <t>Fix BST</t>
  </si>
  <si>
    <t>https://parikh.club/parikh_mixedinterdsa27</t>
  </si>
  <si>
    <t>Nth root of Integer</t>
  </si>
  <si>
    <t>https://parikh.club/parikh_mixedinterdsa28</t>
  </si>
  <si>
    <t>Size of the largest BST</t>
  </si>
  <si>
    <t>https://parikh.club/parikh_mixedinterdsa29</t>
  </si>
  <si>
    <t>LRU Cache</t>
  </si>
  <si>
    <t>https://parikh.club/parikh_mixedinterdsa30</t>
  </si>
  <si>
    <t>Fractional Knapsack</t>
  </si>
  <si>
    <t>https://parikh.club/parikh_greedy1</t>
  </si>
  <si>
    <t>Gas Tank</t>
  </si>
  <si>
    <t>https://parikh.club/parikh_greedy2</t>
  </si>
  <si>
    <t>Job Sequencing</t>
  </si>
  <si>
    <t>https://parikh.club/parikh_greedy3</t>
  </si>
  <si>
    <t>Next Greater Number</t>
  </si>
  <si>
    <t>https://parikh.club/parikh_greedy4</t>
  </si>
  <si>
    <t>Minimum Cash Flow</t>
  </si>
  <si>
    <t>https://parikh.club/parikh_greedy5</t>
  </si>
  <si>
    <t>Implement A Trie(Insert,Search)</t>
  </si>
  <si>
    <t>https://parikh.club/parikh_tries1</t>
  </si>
  <si>
    <t>Trie (Delete)</t>
  </si>
  <si>
    <t>https://parikh.club/parikh_tries2</t>
  </si>
  <si>
    <t>Count distinct substrings</t>
  </si>
  <si>
    <t>https://parikh.club/parikh_tries3</t>
  </si>
  <si>
    <t>Spell Checker</t>
  </si>
  <si>
    <t>https://parikh.club/parikh_tries4</t>
  </si>
  <si>
    <t>Maximum XOR</t>
  </si>
  <si>
    <t>https://parikh.club/parikh_tries5</t>
  </si>
  <si>
    <t>Sliding Window &amp; Deque</t>
  </si>
  <si>
    <t>Smallest Subarray With K Distinct Elements</t>
  </si>
  <si>
    <t>https://parikh.club/parikh_sliding1</t>
  </si>
  <si>
    <t>Count Distinct Element in Every K Size Window</t>
  </si>
  <si>
    <t>https://parikh.club/parikh_sliding2</t>
  </si>
  <si>
    <t>Longest Substring Without Repeating Characters</t>
  </si>
  <si>
    <t>https://parikh.club/parikh_sliding3</t>
  </si>
  <si>
    <t>Anagram Substring Search</t>
  </si>
  <si>
    <t>https://parikh.club/parikh_sliding4</t>
  </si>
  <si>
    <t>Implement Dequeue</t>
  </si>
  <si>
    <t>https://parikh.club/parikh_sliding5</t>
  </si>
  <si>
    <t>Sliding Maximum</t>
  </si>
  <si>
    <t>https://parikh.club/parikh_sliding6</t>
  </si>
  <si>
    <t>Maximum in Subarrays of length K</t>
  </si>
  <si>
    <t>https://parikh.club/parikh_sliding7</t>
  </si>
  <si>
    <t>Implement Priority Queue</t>
  </si>
  <si>
    <t>https://parikh.club/parikh_heaps1</t>
  </si>
  <si>
    <t>Convert Min Heap To Max heap</t>
  </si>
  <si>
    <t>https://parikh.club/parikh_heaps2</t>
  </si>
  <si>
    <t>Kth Smalles &amp; Largest Element</t>
  </si>
  <si>
    <t>https://parikh.club/parikh_heaps3</t>
  </si>
  <si>
    <t>Kth Largest Sum Subarray</t>
  </si>
  <si>
    <t>https://parikh.club/parikh_heaps4</t>
  </si>
  <si>
    <t>Merge K Sorted Arrays</t>
  </si>
  <si>
    <t>https://parikh.club/parikh_heaps5</t>
  </si>
  <si>
    <t>Running Median</t>
  </si>
  <si>
    <t>https://parikh.club/parikh_heaps6</t>
  </si>
  <si>
    <t>Connect n ropes with minimum cost</t>
  </si>
  <si>
    <t>https://parikh.club/parikh_heaps7</t>
  </si>
  <si>
    <t>N Queen Problem</t>
  </si>
  <si>
    <t>https://parikh.club/parikh_advancerecursion1</t>
  </si>
  <si>
    <t>Sudoku Solver</t>
  </si>
  <si>
    <t>https://parikh.club/parikh_advancerecursion2</t>
  </si>
  <si>
    <t>Rat in a Maze</t>
  </si>
  <si>
    <t>https://parikh.club/parikh_advancerecursion3</t>
  </si>
  <si>
    <t>Letter Combinations Of Phone Number</t>
  </si>
  <si>
    <t>https://parikh.club/parikh_advancerecursion4</t>
  </si>
  <si>
    <t>Subsequences of String</t>
  </si>
  <si>
    <t>https://parikh.club/parikh_advancerecursion5</t>
  </si>
  <si>
    <t>Combination Sum</t>
  </si>
  <si>
    <t>https://parikh.club/parikh_advancerecursion6</t>
  </si>
  <si>
    <t>Print Permutations</t>
  </si>
  <si>
    <t>https://parikh.club/parikh_advancerecursion7</t>
  </si>
  <si>
    <t>Restore IP Addresses</t>
  </si>
  <si>
    <t>https://parikh.club/parikh_advancerecursion8</t>
  </si>
  <si>
    <t>Count way to reach nth stair</t>
  </si>
  <si>
    <t>https://parikh.club/parikh_dp1</t>
  </si>
  <si>
    <t>House Robber</t>
  </si>
  <si>
    <t>https://parikh.club/parikh_dp2</t>
  </si>
  <si>
    <t>Ways to make coin change</t>
  </si>
  <si>
    <t>https://parikh.club/parikh_dp3</t>
  </si>
  <si>
    <t>Rod Cutting Problem</t>
  </si>
  <si>
    <t>https://parikh.club/parikh_dp4</t>
  </si>
  <si>
    <t>Minimum Jumps To Reach End</t>
  </si>
  <si>
    <t>https://parikh.club/parikh_dp5</t>
  </si>
  <si>
    <t>Minimum steps to reach target by Knight</t>
  </si>
  <si>
    <t>https://parikh.club/parikh_dp6</t>
  </si>
  <si>
    <t>Longest Increasing Subsequence</t>
  </si>
  <si>
    <t>https://parikh.club/parikh_dp7</t>
  </si>
  <si>
    <t>Longest Common Subsequence</t>
  </si>
  <si>
    <t>https://parikh.club/parikh_dp8</t>
  </si>
  <si>
    <t>Edit Distance</t>
  </si>
  <si>
    <t>https://parikh.club/parikh_dp9</t>
  </si>
  <si>
    <t>Interleaving 2 strings</t>
  </si>
  <si>
    <t>https://parikh.club/parikh_dp10</t>
  </si>
  <si>
    <t>Minimum Deletions</t>
  </si>
  <si>
    <t>https://parikh.club/parikh_dp11</t>
  </si>
  <si>
    <t>0-1 Knapsack</t>
  </si>
  <si>
    <t>https://parikh.club/parikh_dp12</t>
  </si>
  <si>
    <t>Best Time to buy and sell stock</t>
  </si>
  <si>
    <t>https://parikh.club/parikh_dp13</t>
  </si>
  <si>
    <t>Matrix Chain Multiplication</t>
  </si>
  <si>
    <t>https://parikh.club/parikh_dp14</t>
  </si>
  <si>
    <t>Partition Equal Subset Sum</t>
  </si>
  <si>
    <t>https://parikh.club/parikh_dp15</t>
  </si>
  <si>
    <t>Largest Island</t>
  </si>
  <si>
    <t>https://parikh.club/parikh_graphs1</t>
  </si>
  <si>
    <t>Is Graph A Tree?</t>
  </si>
  <si>
    <t>https://parikh.club/parikh_graphs2</t>
  </si>
  <si>
    <t>Snake &amp; Ladder Problem</t>
  </si>
  <si>
    <t>https://parikh.club/parikh_graphs3</t>
  </si>
  <si>
    <t>Shortest path in Binary Matrix</t>
  </si>
  <si>
    <t>https://parikh.club/parikh_graphs4</t>
  </si>
  <si>
    <t>Djikstra’s Algorithm</t>
  </si>
  <si>
    <t>https://parikh.club/parikh_graphs5</t>
  </si>
  <si>
    <t>MST Using Prim’s  Algorithm (With Priority Queue)</t>
  </si>
  <si>
    <t>https://parikh.club/parikh_graphs6</t>
  </si>
  <si>
    <t>MST Using Kruskal's  Algorithm (With Disjoint Set Union)</t>
  </si>
  <si>
    <t>https://parikh.club/parikh_graphs7</t>
  </si>
  <si>
    <t>Topological Sort</t>
  </si>
  <si>
    <t>https://parikh.club/parikh_graphs8</t>
  </si>
  <si>
    <t>M Coloring Problem</t>
  </si>
  <si>
    <t>https://parikh.club/parikh_graphs9</t>
  </si>
  <si>
    <t>Detect Cycle In Directed Graph</t>
  </si>
  <si>
    <t>https://parikh.club/parikh_graphs10</t>
  </si>
  <si>
    <t>Bipartite Check</t>
  </si>
  <si>
    <t>https://parikh.club/parikh_graphs11</t>
  </si>
  <si>
    <t>Bellman Ford Algorithm</t>
  </si>
  <si>
    <t>https://parikh.club/parikh_graphs12</t>
  </si>
  <si>
    <t>Floyd Warshall Algorithm</t>
  </si>
  <si>
    <t>https://parikh.club/parikh_graphs13</t>
  </si>
  <si>
    <t xml:space="preserve">Mixed Questions - 3 
(Concept learned in Basic DSA , Intermediate DSA and topics above will be used here. This is critical to become great in DSA.)                                        </t>
  </si>
  <si>
    <t>Minimum Fountains</t>
  </si>
  <si>
    <t>https://parikh.club/parikh_mixedadvancedsa1</t>
  </si>
  <si>
    <t>Minimum Coins</t>
  </si>
  <si>
    <t>https://parikh.club/parikh_mixedadvancedsa2</t>
  </si>
  <si>
    <t>Implement Atoi Function</t>
  </si>
  <si>
    <t>https://parikh.club/parikh_mixedadvancedsa3</t>
  </si>
  <si>
    <t>Generate Paranthesis</t>
  </si>
  <si>
    <t>https://parikh.club/parikh_mixedadvancedsa4</t>
  </si>
  <si>
    <t>Minimum insertions to make string palindrome</t>
  </si>
  <si>
    <t>https://parikh.club/parikh_mixedadvancedsa5</t>
  </si>
  <si>
    <t>Convert BST to Min Heap</t>
  </si>
  <si>
    <t>https://parikh.club/parikh_mixedadvancedsa6</t>
  </si>
  <si>
    <t>Fruit And Baskets</t>
  </si>
  <si>
    <t>https://parikh.club/parikh_mixedadvancedsa7</t>
  </si>
  <si>
    <t>Subset Sum</t>
  </si>
  <si>
    <t>https://parikh.club/parikh_mixedadvancedsa8</t>
  </si>
  <si>
    <t>Path With Good Nodes</t>
  </si>
  <si>
    <t>https://parikh.club/parikh_mixedadvancedsa9</t>
  </si>
  <si>
    <t>Longest Path In Directed Graph</t>
  </si>
  <si>
    <t>https://parikh.club/parikh_mixedadvancedsa10</t>
  </si>
  <si>
    <t>Minimum Window Subsequence</t>
  </si>
  <si>
    <t>https://parikh.club/parikh_mixedadvancedsa11</t>
  </si>
  <si>
    <t>Longest Bitonic Subsequence</t>
  </si>
  <si>
    <t>https://parikh.club/parikh_mixedadvancedsa12</t>
  </si>
  <si>
    <t>Longest Palindromic Substring</t>
  </si>
  <si>
    <t>https://parikh.club/parikh_mixedadvancedsa13</t>
  </si>
  <si>
    <t>Number of balanced binary trees</t>
  </si>
  <si>
    <t>https://parikh.club/parikh_mixedadvancedsa14</t>
  </si>
  <si>
    <t>Merge intervals</t>
  </si>
  <si>
    <t>https://parikh.club/parikh_mixedadvancedsa15</t>
  </si>
  <si>
    <t>Merge K Sorted Linked List</t>
  </si>
  <si>
    <t>https://parikh.club/parikh_mixedadvancedsa16</t>
  </si>
  <si>
    <t>LCS of 3 strings</t>
  </si>
  <si>
    <t>https://parikh.club/parikh_mixedadvancedsa17</t>
  </si>
  <si>
    <t>Clone Graph</t>
  </si>
  <si>
    <t>https://parikh.club/parikh_mixedadvancedsa18</t>
  </si>
  <si>
    <t>Minimum K product</t>
  </si>
  <si>
    <t>https://parikh.club/parikh_mixedadvancedsa19</t>
  </si>
  <si>
    <t>Longest Increasing Path in 2d matrix</t>
  </si>
  <si>
    <t>https://parikh.club/parikh_mixedadvancedsa20</t>
  </si>
  <si>
    <t>City With Smallest Number of Neighbours</t>
  </si>
  <si>
    <t>https://parikh.club/parikh_mixedadvancedsa21</t>
  </si>
  <si>
    <t>Non Overlapping Intervals</t>
  </si>
  <si>
    <t>https://parikh.club/parikh_mixedadvancedsa22</t>
  </si>
  <si>
    <t>K most frequent elements</t>
  </si>
  <si>
    <t>https://parikh.club/parikh_mixedadvancedsa23</t>
  </si>
  <si>
    <t>Maximum Equal Stack Sum</t>
  </si>
  <si>
    <t>https://parikh.club/parikh_mixedadvancedsa24</t>
  </si>
  <si>
    <t>Minimum subset sum difference</t>
  </si>
  <si>
    <t>https://parikh.club/parikh_mixedadvancedsa25</t>
  </si>
  <si>
    <t>Word Break Problem</t>
  </si>
  <si>
    <t>https://parikh.club/parikh_mixedadvancedsa26</t>
  </si>
  <si>
    <t>Find all occurrences of multiple patterns</t>
  </si>
  <si>
    <t>https://parikh.club/parikh_mixedadvancedsa27</t>
  </si>
  <si>
    <t>Unbounded Knapsack</t>
  </si>
  <si>
    <t>https://parikh.club/parikh_mixedadvancedsa28</t>
  </si>
  <si>
    <t>Fact Digit Sum</t>
  </si>
  <si>
    <t>https://parikh.club/parikh_mixedadvancedsa29</t>
  </si>
  <si>
    <t>Palindrome Partitioning</t>
  </si>
  <si>
    <t>https://parikh.club/parikh_mixedadvancedsa30</t>
  </si>
  <si>
    <t>Sorted Matrix</t>
  </si>
  <si>
    <t>https://parikh.club/parikh_mixedadvancedsa31</t>
  </si>
  <si>
    <t>Alien Dictionary</t>
  </si>
  <si>
    <t>https://parikh.club/parikh_mixedadvancedsa32</t>
  </si>
  <si>
    <t>Word Ladder</t>
  </si>
  <si>
    <t>https://parikh.club/parikh_mixedadvancedsa33</t>
  </si>
  <si>
    <t>Scramble String</t>
  </si>
  <si>
    <t>https://parikh.club/parikh_mixedadvancedsa34</t>
  </si>
  <si>
    <t>Painter's Partition</t>
  </si>
  <si>
    <t>https://parikh.club/parikh_mixedadvancedsa35</t>
  </si>
  <si>
    <t>Longest Chunked Palindrome Decomposition</t>
  </si>
  <si>
    <t>https://parikh.club/parikh_mixedadvancedsa36</t>
  </si>
  <si>
    <t>Most Stones Removed</t>
  </si>
  <si>
    <t>https://parikh.club/parikh_mixedadvancedsa37</t>
  </si>
  <si>
    <t>Buy And Sell Stock Advanced</t>
  </si>
  <si>
    <t>https://parikh.club/parikh_mixedadvancedsa38</t>
  </si>
  <si>
    <t>Maximum Size Rectangle Sub-matrix With All 1's</t>
  </si>
  <si>
    <t>https://parikh.club/parikh_mixedadvancedsa39</t>
  </si>
  <si>
    <t>Path With Minimum Effort</t>
  </si>
  <si>
    <t>https://parikh.club/parikh_mixedadvancedsa40</t>
  </si>
  <si>
    <t xml:space="preserve">Find a value whose XOR with a given value is maximum.
</t>
  </si>
  <si>
    <t>https://parikh.club/parikh_bit1</t>
  </si>
  <si>
    <t>Set K Bits</t>
  </si>
  <si>
    <t>https://parikh.club/parikh_bit2</t>
  </si>
  <si>
    <t>X or Y</t>
  </si>
  <si>
    <t>https://parikh.club/parikh_bit3</t>
  </si>
  <si>
    <t>Count Bitwise OR of all subarrays</t>
  </si>
  <si>
    <t>https://parikh.club/parikh_bit4</t>
  </si>
  <si>
    <t>Power of 2</t>
  </si>
  <si>
    <t>https://parikh.club/parikh_bit5</t>
  </si>
  <si>
    <t>Flip Given Bits</t>
  </si>
  <si>
    <t>https://parikh.club/parikh_bit6</t>
  </si>
  <si>
    <t>Braille's Dilemma</t>
  </si>
  <si>
    <t>https://parikh.club/parikh_bit7</t>
  </si>
  <si>
    <t>Boyer Moore Algorithm</t>
  </si>
  <si>
    <t>https://parikh.club/parikh_stringalgo1</t>
  </si>
  <si>
    <t>Z Algorithm</t>
  </si>
  <si>
    <t>https://parikh.club/parikh_stringalgo2</t>
  </si>
  <si>
    <t>KMP Algorithm</t>
  </si>
  <si>
    <t>https://parikh.club/parikh_stringalgo3</t>
  </si>
  <si>
    <t>Rabin Karp Algorithm</t>
  </si>
  <si>
    <t>https://parikh.club/parikh_stringalgo4</t>
  </si>
  <si>
    <t>Manacher's Algorithm</t>
  </si>
  <si>
    <t>https://parikh.club/parikh_stringalgo5</t>
  </si>
  <si>
    <t>Range Minimum Query</t>
  </si>
  <si>
    <t>https://parikh.club/parikh_segmenttree1</t>
  </si>
  <si>
    <t>Fastest Horse</t>
  </si>
  <si>
    <t>https://parikh.club/parikh_segmenttree2</t>
  </si>
  <si>
    <t>Maximum Subarray Sum Queries</t>
  </si>
  <si>
    <t>https://parikh.club/parikh_segmenttree3</t>
  </si>
  <si>
    <t>Ninja and Meteorites</t>
  </si>
  <si>
    <t>https://parikh.club/parikh_segmenttree4</t>
  </si>
  <si>
    <t>Squares Sum</t>
  </si>
  <si>
    <t>https://parikh.club/parikh_segmenttree5</t>
  </si>
  <si>
    <t>AP Queries</t>
  </si>
  <si>
    <t>https://parikh.club/parikh_segmenttree6</t>
  </si>
  <si>
    <t>Sieve of Eratosthenes</t>
  </si>
  <si>
    <t>https://parikh.club/parikh_numbertheory1</t>
  </si>
  <si>
    <t>Sum Of Factors</t>
  </si>
  <si>
    <t>https://parikh.club/parikh_numbertheory2</t>
  </si>
  <si>
    <t>Extended Euclid Algorithm</t>
  </si>
  <si>
    <t>https://parikh.club/parikh_numbertheory3</t>
  </si>
  <si>
    <t>Modulo Calculation</t>
  </si>
  <si>
    <t>https://parikh.club/parikh_numbertheory4</t>
  </si>
  <si>
    <t>Modular Exponentiation</t>
  </si>
  <si>
    <t>https://parikh.club/parikh_numbertheory5</t>
  </si>
  <si>
    <t>DP with Trees</t>
  </si>
  <si>
    <t>Maximum Height Tree</t>
  </si>
  <si>
    <t>https://parikh.club/parikh_dptrees1</t>
  </si>
  <si>
    <t>Ninja and Numbers</t>
  </si>
  <si>
    <t>https://parikh.club/parikh_dptrees2</t>
  </si>
  <si>
    <t>Revision Problems</t>
  </si>
  <si>
    <t>Status (Not Done Yet, Need To Revise Again, Done And Dusted)</t>
  </si>
  <si>
    <t xml:space="preserve">Most Important Things While Following This Roadmap : </t>
  </si>
  <si>
    <t xml:space="preserve"> Don't Miss this video :It's a one time effort, but that will give you lot of clarity behind this roadmap. That will really motivate you to follow this roadmap and make you best in DSA.
</t>
  </si>
  <si>
    <r>
      <rPr>
        <sz val="12.0"/>
      </rPr>
      <t xml:space="preserve">Video link :  </t>
    </r>
    <r>
      <rPr>
        <color rgb="FF1155CC"/>
        <sz val="12.0"/>
        <u/>
      </rPr>
      <t>https://youtu.be/qqvYFlBJMSw</t>
    </r>
    <r>
      <rPr>
        <sz val="12.0"/>
      </rPr>
      <t xml:space="preserve">
</t>
    </r>
  </si>
  <si>
    <t>Important : 
If you have not created a copy, you will not be able to make changes in the sheet. 
Make your own copy by choosing 'Make Copy' option from 'File' Menu.</t>
  </si>
  <si>
    <t>Make your own copy by choosing 'Make Copy' option from 'File' Menu.</t>
  </si>
  <si>
    <t xml:space="preserve">
Deadlines are set according to the start date from the top. If you are starting today, you can change the start date and deadlines will be set accordingly.  </t>
  </si>
  <si>
    <t>Change Start Date From Here</t>
  </si>
  <si>
    <t>Also, for each topic deadline is assigned according to the number of days. I have set according to my own experience. But you can increase or decrease it, and deadlines will be changed accordingly.</t>
  </si>
  <si>
    <t>Change Deadlines According To Days Here</t>
  </si>
  <si>
    <t>Whichever problem, you will mark for revision, will start getting updated in the revision problem section, which you can navigate from the bottom.</t>
  </si>
  <si>
    <t>Check Revision Problems Here</t>
  </si>
  <si>
    <r>
      <rPr>
        <sz val="12.0"/>
      </rPr>
      <t xml:space="preserve">You can sync your calendar with the topic deadlines by changing your email id and clicking sync google calendar from top. 
Sometimes we need to do sync multiple times. So if in first time it will not show. Try second time again.
If you still face issue, please create a new copy from original link : </t>
    </r>
    <r>
      <rPr>
        <color rgb="FF1155CC"/>
        <sz val="12.0"/>
        <u/>
      </rPr>
      <t>https://parikh.club/dsa-251-yt</t>
    </r>
    <r>
      <rPr>
        <sz val="12.0"/>
      </rPr>
      <t xml:space="preserve"> and try again. It should work.</t>
    </r>
  </si>
  <si>
    <t>Change Email Id To Sync With Google Calendar</t>
  </si>
  <si>
    <t>Last Request, this has been made with a lot of efforts and experience of learning and teaching DSA. But there can be lot of suggestions/feedback from your side which you want to improve.</t>
  </si>
  <si>
    <r>
      <rPr>
        <sz val="12.0"/>
      </rPr>
      <t xml:space="preserve">Suggestion Form Link : </t>
    </r>
    <r>
      <rPr>
        <color rgb="FF1155CC"/>
        <sz val="12.0"/>
        <u/>
      </rPr>
      <t>https://forms.gle/Qb3QpZac6Xh7FVEo8</t>
    </r>
    <r>
      <rPr>
        <sz val="12.0"/>
      </rPr>
      <t xml:space="preserve"> </t>
    </r>
  </si>
  <si>
    <t>Also, it would be a great motivation for me if you will share it on social media platforms like LinkedIn, Instagram etc. that you have started following this DSA-251 Roadmap.
 It will be great to know that people are actually doing it.</t>
  </si>
  <si>
    <t>Other Important Videos Helpful For You</t>
  </si>
  <si>
    <t xml:space="preserve"> How to Make Notes in DSA? </t>
  </si>
  <si>
    <t>https://youtu.be/Ip0LcF5a1xQ</t>
  </si>
  <si>
    <t>How How Not To Learn DSA? Most Common Mistakes.</t>
  </si>
  <si>
    <t>https://youtu.be/RRjekv8D-O8</t>
  </si>
  <si>
    <t xml:space="preserve"> How To Learn To Code in 2023 From Scratch?</t>
  </si>
  <si>
    <t>https://youtu.be/cTwALtdYmCo</t>
  </si>
  <si>
    <t>How To Manage DSA, Development, College or Office Together?</t>
  </si>
  <si>
    <t>https://youtu.be/TLAARB9v9IE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</si>
</sst>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22">
    <font>
      <sz val="10.0"/>
      <color rgb="FF000000"/>
      <name val="Arial"/>
      <scheme val="minor"/>
    </font>
    <font>
      <b/>
      <sz val="12.0"/>
      <color theme="1"/>
      <name val="Arial"/>
    </font>
    <font>
      <b/>
      <sz val="11.0"/>
      <color theme="1"/>
      <name val="Arial"/>
    </font>
    <font>
      <color theme="1"/>
      <name val="Arial"/>
    </font>
    <font>
      <b/>
      <u/>
      <sz val="10.0"/>
      <color rgb="FF0000FF"/>
    </font>
    <font>
      <b/>
      <color theme="1"/>
      <name val="Arial"/>
    </font>
    <font>
      <b/>
      <u/>
      <color rgb="FF0000FF"/>
    </font>
    <font>
      <b/>
      <i/>
      <color theme="1"/>
      <name val="Arial"/>
    </font>
    <font>
      <b/>
      <u/>
      <sz val="12.0"/>
      <color rgb="FF000000"/>
    </font>
    <font>
      <sz val="12.0"/>
      <color theme="1"/>
      <name val="Arial"/>
    </font>
    <font>
      <i/>
      <color theme="1"/>
      <name val="Arial"/>
    </font>
    <font>
      <u/>
      <color rgb="FF0000FF"/>
    </font>
    <font>
      <b/>
      <u/>
      <color rgb="FF0000FF"/>
    </font>
    <font>
      <b/>
      <u/>
      <sz val="12.0"/>
      <color theme="1"/>
      <name val="Arial"/>
    </font>
    <font/>
    <font>
      <color rgb="FF000000"/>
      <name val="Arial"/>
    </font>
    <font>
      <b/>
      <sz val="10.0"/>
      <color theme="1"/>
      <name val="Arial"/>
    </font>
    <font>
      <b/>
      <sz val="13.0"/>
      <color theme="1"/>
      <name val="Arial"/>
    </font>
    <font>
      <sz val="13.0"/>
      <color theme="1"/>
      <name val="Arial"/>
    </font>
    <font>
      <u/>
      <color rgb="FF0000FF"/>
      <name val="Arial"/>
    </font>
    <font>
      <u/>
      <color theme="1"/>
      <name val="Arial"/>
    </font>
    <font>
      <u/>
      <sz val="12.0"/>
      <color rgb="FF0000FF"/>
    </font>
  </fonts>
  <fills count="8">
    <fill>
      <patternFill patternType="none"/>
    </fill>
    <fill>
      <patternFill patternType="lightGray"/>
    </fill>
    <fill>
      <patternFill patternType="solid">
        <fgColor rgb="FFFF9900"/>
        <bgColor rgb="FFFF9900"/>
      </patternFill>
    </fill>
    <fill>
      <patternFill patternType="solid">
        <fgColor rgb="FF00FFFF"/>
        <bgColor rgb="FF00FFFF"/>
      </patternFill>
    </fill>
    <fill>
      <patternFill patternType="solid">
        <fgColor rgb="FFF4CCCC"/>
        <bgColor rgb="FFF4CCCC"/>
      </patternFill>
    </fill>
    <fill>
      <patternFill patternType="solid">
        <fgColor rgb="FFF9CB9C"/>
        <bgColor rgb="FFF9CB9C"/>
      </patternFill>
    </fill>
    <fill>
      <patternFill patternType="solid">
        <fgColor rgb="FFFFFFFF"/>
        <bgColor rgb="FFFFFFFF"/>
      </patternFill>
    </fill>
    <fill>
      <patternFill patternType="solid">
        <fgColor rgb="FFE6B8AF"/>
        <bgColor rgb="FFE6B8AF"/>
      </patternFill>
    </fill>
  </fills>
  <borders count="4">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2" fontId="2" numFmtId="0" xfId="0" applyAlignment="1" applyFont="1">
      <alignment horizontal="center" shrinkToFit="0" vertical="center" wrapText="1"/>
    </xf>
    <xf borderId="0" fillId="0" fontId="3" numFmtId="0" xfId="0" applyAlignment="1" applyFont="1">
      <alignment horizontal="left" shrinkToFit="0" vertical="center" wrapText="1"/>
    </xf>
    <xf borderId="0" fillId="3" fontId="4" numFmtId="0" xfId="0" applyAlignment="1" applyFill="1" applyFont="1">
      <alignment horizontal="center" shrinkToFit="0" vertical="center" wrapText="1"/>
    </xf>
    <xf borderId="0" fillId="3" fontId="5" numFmtId="0" xfId="0" applyAlignment="1" applyFont="1">
      <alignment horizontal="center" shrinkToFit="0" vertical="center" wrapText="1"/>
    </xf>
    <xf borderId="0" fillId="3" fontId="5" numFmtId="164" xfId="0" applyAlignment="1" applyFont="1" applyNumberFormat="1">
      <alignment horizontal="center" readingOrder="0" shrinkToFit="0" vertical="center" wrapText="1"/>
    </xf>
    <xf borderId="0" fillId="3" fontId="3" numFmtId="0" xfId="0" applyAlignment="1" applyFont="1">
      <alignment horizontal="center" shrinkToFit="0" vertical="center" wrapText="1"/>
    </xf>
    <xf borderId="0" fillId="3" fontId="5" numFmtId="0" xfId="0" applyAlignment="1" applyFont="1">
      <alignment horizontal="center" readingOrder="0" shrinkToFit="0" vertical="center" wrapText="1"/>
    </xf>
    <xf borderId="0" fillId="3" fontId="6" numFmtId="0" xfId="0" applyAlignment="1" applyFont="1">
      <alignment horizontal="center" shrinkToFit="0" vertical="center" wrapText="1"/>
    </xf>
    <xf borderId="0" fillId="3" fontId="7" numFmtId="0" xfId="0" applyAlignment="1" applyFont="1">
      <alignment horizontal="center" shrinkToFit="0" vertical="center" wrapText="1"/>
    </xf>
    <xf borderId="0" fillId="4" fontId="8" numFmtId="0" xfId="0" applyAlignment="1" applyFill="1" applyFont="1">
      <alignment horizontal="center" shrinkToFit="0" vertical="center" wrapText="1"/>
    </xf>
    <xf borderId="0" fillId="4" fontId="1" numFmtId="0" xfId="0" applyAlignment="1" applyFont="1">
      <alignment horizontal="center" shrinkToFit="0" vertical="center" wrapText="1"/>
    </xf>
    <xf borderId="0" fillId="4" fontId="9" numFmtId="0" xfId="0" applyAlignment="1" applyFont="1">
      <alignment horizontal="center" shrinkToFit="0" vertical="center" wrapText="1"/>
    </xf>
    <xf borderId="0" fillId="5" fontId="10" numFmtId="0" xfId="0" applyAlignment="1" applyFill="1" applyFont="1">
      <alignment horizontal="center" shrinkToFit="0" vertical="center" wrapText="1"/>
    </xf>
    <xf borderId="0" fillId="0" fontId="11" numFmtId="0" xfId="0" applyAlignment="1" applyFont="1">
      <alignment horizontal="center" shrinkToFit="0" vertical="center" wrapText="1"/>
    </xf>
    <xf borderId="0" fillId="0" fontId="3" numFmtId="0" xfId="0" applyAlignment="1" applyFont="1">
      <alignment horizontal="center" shrinkToFit="0" vertical="center" wrapText="1"/>
    </xf>
    <xf borderId="0" fillId="0" fontId="3" numFmtId="165" xfId="0" applyAlignment="1" applyFont="1" applyNumberFormat="1">
      <alignment horizontal="center" shrinkToFit="0" vertical="center" wrapText="1"/>
    </xf>
    <xf borderId="0" fillId="0" fontId="3"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12" numFmtId="0" xfId="0" applyAlignment="1" applyFont="1">
      <alignment horizontal="center" shrinkToFit="0" vertical="center" wrapText="1"/>
    </xf>
    <xf borderId="0" fillId="0" fontId="5" numFmtId="165" xfId="0" applyAlignment="1" applyFont="1" applyNumberFormat="1">
      <alignment horizontal="center" shrinkToFit="0" vertical="center" wrapText="1"/>
    </xf>
    <xf borderId="0" fillId="6" fontId="3" numFmtId="0" xfId="0" applyAlignment="1" applyFill="1" applyFont="1">
      <alignment horizontal="center" shrinkToFit="0" vertical="center" wrapText="1"/>
    </xf>
    <xf borderId="0" fillId="4" fontId="13" numFmtId="0" xfId="0" applyAlignment="1" applyFont="1">
      <alignment horizontal="center" shrinkToFit="0" vertical="center" wrapText="1"/>
    </xf>
    <xf borderId="0" fillId="4" fontId="1" numFmtId="165" xfId="0" applyAlignment="1" applyFont="1" applyNumberFormat="1">
      <alignment horizontal="center" shrinkToFit="0" vertical="center" wrapText="1"/>
    </xf>
    <xf borderId="1" fillId="5" fontId="10" numFmtId="0" xfId="0" applyAlignment="1" applyBorder="1" applyFont="1">
      <alignment horizontal="center" shrinkToFit="0" vertical="center" wrapText="1"/>
    </xf>
    <xf borderId="2" fillId="0" fontId="14" numFmtId="0" xfId="0" applyBorder="1" applyFont="1"/>
    <xf borderId="3" fillId="6" fontId="3" numFmtId="0" xfId="0" applyAlignment="1" applyBorder="1" applyFont="1">
      <alignment horizontal="center" shrinkToFit="0" vertical="center" wrapText="1"/>
    </xf>
    <xf borderId="0" fillId="4" fontId="3" numFmtId="0" xfId="0" applyAlignment="1" applyFont="1">
      <alignment horizontal="center" shrinkToFit="0" vertical="center" wrapText="1"/>
    </xf>
    <xf borderId="0" fillId="3" fontId="5" numFmtId="49" xfId="0" applyAlignment="1" applyFont="1" applyNumberFormat="1">
      <alignment horizontal="center" shrinkToFit="0" vertical="center" wrapText="1"/>
    </xf>
    <xf borderId="0" fillId="0" fontId="3" numFmtId="49" xfId="0" applyAlignment="1" applyFont="1" applyNumberFormat="1">
      <alignment horizontal="center" shrinkToFit="0" vertical="center" wrapText="1"/>
    </xf>
    <xf borderId="0" fillId="4" fontId="5" numFmtId="0" xfId="0" applyAlignment="1" applyFont="1">
      <alignment horizontal="center" shrinkToFit="0" vertical="center" wrapText="1"/>
    </xf>
    <xf borderId="0" fillId="4" fontId="3" numFmtId="49" xfId="0" applyAlignment="1" applyFont="1" applyNumberFormat="1">
      <alignment horizontal="center" shrinkToFit="0" vertical="center" wrapText="1"/>
    </xf>
    <xf borderId="0" fillId="0" fontId="15" numFmtId="0" xfId="0" applyAlignment="1" applyFont="1">
      <alignment horizontal="center" shrinkToFit="0" vertical="center" wrapText="1"/>
    </xf>
    <xf borderId="0" fillId="7" fontId="1" numFmtId="0" xfId="0" applyAlignment="1" applyFill="1" applyFont="1">
      <alignment horizontal="center" shrinkToFit="0" vertical="center" wrapText="1"/>
    </xf>
    <xf borderId="0" fillId="7" fontId="3" numFmtId="0" xfId="0" applyAlignment="1" applyFont="1">
      <alignment horizontal="center" shrinkToFit="0" vertical="center" wrapText="1"/>
    </xf>
    <xf borderId="0" fillId="7" fontId="3" numFmtId="49" xfId="0" applyAlignment="1" applyFont="1" applyNumberFormat="1">
      <alignment horizontal="center" shrinkToFit="0" vertical="center" wrapText="1"/>
    </xf>
    <xf borderId="0" fillId="4" fontId="16" numFmtId="0" xfId="0" applyAlignment="1" applyFont="1">
      <alignment horizontal="center" shrinkToFit="0" vertical="center" wrapText="1"/>
    </xf>
    <xf borderId="0" fillId="4" fontId="17" numFmtId="0" xfId="0" applyAlignment="1" applyFont="1">
      <alignment horizontal="center" shrinkToFit="0" vertical="center" wrapText="1"/>
    </xf>
    <xf borderId="0" fillId="4" fontId="18" numFmtId="0" xfId="0" applyAlignment="1" applyFont="1">
      <alignment horizontal="center" shrinkToFit="0" vertical="center" wrapText="1"/>
    </xf>
    <xf borderId="0" fillId="0" fontId="19" numFmtId="0" xfId="0" applyAlignment="1" applyFont="1">
      <alignment horizontal="center" shrinkToFit="0" vertical="center" wrapText="1"/>
    </xf>
    <xf borderId="0" fillId="7" fontId="9" numFmtId="0" xfId="0" applyAlignment="1" applyFont="1">
      <alignment horizontal="center" shrinkToFit="0" vertical="center" wrapText="1"/>
    </xf>
    <xf borderId="0" fillId="3" fontId="5" numFmtId="0" xfId="0" applyAlignment="1" applyFont="1">
      <alignment horizontal="center" vertical="center"/>
    </xf>
    <xf borderId="0" fillId="4" fontId="3" numFmtId="0" xfId="0" applyFont="1"/>
    <xf borderId="0" fillId="7" fontId="9" numFmtId="0" xfId="0" applyFont="1"/>
    <xf borderId="0" fillId="0" fontId="20" numFmtId="0" xfId="0" applyAlignment="1" applyFont="1">
      <alignment horizontal="center" shrinkToFit="0" vertical="center" wrapText="1"/>
    </xf>
    <xf borderId="0" fillId="3" fontId="1" numFmtId="0" xfId="0" applyAlignment="1" applyFont="1">
      <alignment horizontal="center" shrinkToFit="0" vertical="center" wrapText="1"/>
    </xf>
    <xf borderId="0" fillId="0" fontId="9" numFmtId="0" xfId="0" applyAlignment="1" applyFont="1">
      <alignment horizontal="center" shrinkToFit="0" vertical="center" wrapText="1"/>
    </xf>
    <xf borderId="0" fillId="0" fontId="21" numFmtId="0" xfId="0" applyAlignment="1" applyFont="1">
      <alignment horizontal="center" shrinkToFit="0" vertical="center" wrapText="1"/>
    </xf>
    <xf borderId="0" fillId="0" fontId="1" numFmtId="0" xfId="0" applyAlignment="1" applyFont="1">
      <alignment horizontal="center" shrinkToFit="0" vertical="center" wrapText="1"/>
    </xf>
  </cellXfs>
  <cellStyles count="1">
    <cellStyle xfId="0" name="Normal" builtinId="0"/>
  </cellStyles>
  <dxfs count="5">
    <dxf>
      <font>
        <color rgb="FF000000"/>
      </font>
      <fill>
        <patternFill patternType="solid">
          <fgColor rgb="FFD9D2E9"/>
          <bgColor rgb="FFD9D2E9"/>
        </patternFill>
      </fill>
      <border/>
    </dxf>
    <dxf>
      <font>
        <color rgb="FF000000"/>
      </font>
      <fill>
        <patternFill patternType="solid">
          <fgColor rgb="FF4A86E8"/>
          <bgColor rgb="FF4A86E8"/>
        </patternFill>
      </fill>
      <border/>
    </dxf>
    <dxf>
      <font>
        <color rgb="FF000000"/>
      </font>
      <fill>
        <patternFill patternType="solid">
          <fgColor rgb="FF00FF00"/>
          <bgColor rgb="FF00FF00"/>
        </patternFill>
      </fill>
      <border/>
    </dxf>
    <dxf>
      <font/>
      <fill>
        <patternFill patternType="solid">
          <fgColor rgb="FFFFFF00"/>
          <bgColor rgb="FFFFFF00"/>
        </patternFill>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youtu.be/qqvYFlBJMSw"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parikh.club/parikh_mixedbasic_dsa10" TargetMode="External"/><Relationship Id="rId42" Type="http://schemas.openxmlformats.org/officeDocument/2006/relationships/hyperlink" Target="https://parikh.club/parikh_mixedbasic_dsa12" TargetMode="External"/><Relationship Id="rId41" Type="http://schemas.openxmlformats.org/officeDocument/2006/relationships/hyperlink" Target="https://parikh.club/parikh_mixedbasic_dsa11" TargetMode="External"/><Relationship Id="rId44" Type="http://schemas.openxmlformats.org/officeDocument/2006/relationships/hyperlink" Target="https://parikh.club/parikh_mixedbasic_dsa14" TargetMode="External"/><Relationship Id="rId43" Type="http://schemas.openxmlformats.org/officeDocument/2006/relationships/hyperlink" Target="https://parikh.club/parikh_mixedbasic_dsa13" TargetMode="External"/><Relationship Id="rId46" Type="http://schemas.openxmlformats.org/officeDocument/2006/relationships/hyperlink" Target="https://parikh.club/parikh_mixedbasic_dsa16" TargetMode="External"/><Relationship Id="rId45" Type="http://schemas.openxmlformats.org/officeDocument/2006/relationships/hyperlink" Target="https://parikh.club/parikh_mixedbasic_dsa15" TargetMode="External"/><Relationship Id="rId1" Type="http://schemas.openxmlformats.org/officeDocument/2006/relationships/hyperlink" Target="https://parikh.club/parikh_arrays_1" TargetMode="External"/><Relationship Id="rId2" Type="http://schemas.openxmlformats.org/officeDocument/2006/relationships/hyperlink" Target="https://parikh.club/parikh_arrays_2" TargetMode="External"/><Relationship Id="rId3" Type="http://schemas.openxmlformats.org/officeDocument/2006/relationships/hyperlink" Target="https://parikh.club/parikh_arrays_3" TargetMode="External"/><Relationship Id="rId4" Type="http://schemas.openxmlformats.org/officeDocument/2006/relationships/hyperlink" Target="https://parikh.club/parikh_arrays_4" TargetMode="External"/><Relationship Id="rId9" Type="http://schemas.openxmlformats.org/officeDocument/2006/relationships/hyperlink" Target="https://parikh.club/parikh_strings_4" TargetMode="External"/><Relationship Id="rId48" Type="http://schemas.openxmlformats.org/officeDocument/2006/relationships/hyperlink" Target="https://parikh.club/parikh_mixedbasic_dsa18" TargetMode="External"/><Relationship Id="rId47" Type="http://schemas.openxmlformats.org/officeDocument/2006/relationships/hyperlink" Target="https://parikh.club/parikh_mixedbasic_dsa17" TargetMode="External"/><Relationship Id="rId49" Type="http://schemas.openxmlformats.org/officeDocument/2006/relationships/hyperlink" Target="https://parikh.club/parikh_mixedbasic_dsa19" TargetMode="External"/><Relationship Id="rId5" Type="http://schemas.openxmlformats.org/officeDocument/2006/relationships/hyperlink" Target="https://parikh.club/parikh_arrays_5" TargetMode="External"/><Relationship Id="rId6" Type="http://schemas.openxmlformats.org/officeDocument/2006/relationships/hyperlink" Target="https://parikh.club/parikh_strings_1" TargetMode="External"/><Relationship Id="rId7" Type="http://schemas.openxmlformats.org/officeDocument/2006/relationships/hyperlink" Target="https://parikh.club/parikh_strings_2" TargetMode="External"/><Relationship Id="rId8" Type="http://schemas.openxmlformats.org/officeDocument/2006/relationships/hyperlink" Target="https://parikh.club/parikh_strings_3" TargetMode="External"/><Relationship Id="rId31" Type="http://schemas.openxmlformats.org/officeDocument/2006/relationships/hyperlink" Target="https://parikh.club/parikh_mixedbasicdsa1" TargetMode="External"/><Relationship Id="rId30" Type="http://schemas.openxmlformats.org/officeDocument/2006/relationships/hyperlink" Target="https://parikh.club/parikh_basicalgo6" TargetMode="External"/><Relationship Id="rId33" Type="http://schemas.openxmlformats.org/officeDocument/2006/relationships/hyperlink" Target="https://parikh.club/parikh_mixedbasic_dsa3" TargetMode="External"/><Relationship Id="rId32" Type="http://schemas.openxmlformats.org/officeDocument/2006/relationships/hyperlink" Target="https://parikh.club/parikh_mixedbasic_dsa2" TargetMode="External"/><Relationship Id="rId35" Type="http://schemas.openxmlformats.org/officeDocument/2006/relationships/hyperlink" Target="https://parikh.club/parikh_mixedbasic_dsa5" TargetMode="External"/><Relationship Id="rId34" Type="http://schemas.openxmlformats.org/officeDocument/2006/relationships/hyperlink" Target="https://parikh.club/parikh_mixedbasic_dsa4" TargetMode="External"/><Relationship Id="rId37" Type="http://schemas.openxmlformats.org/officeDocument/2006/relationships/hyperlink" Target="https://parikh.club/parikh_mixedbasic_dsa7" TargetMode="External"/><Relationship Id="rId36" Type="http://schemas.openxmlformats.org/officeDocument/2006/relationships/hyperlink" Target="https://parikh.club/parikh_mixedbasic_dsa6" TargetMode="External"/><Relationship Id="rId39" Type="http://schemas.openxmlformats.org/officeDocument/2006/relationships/hyperlink" Target="https://parikh.club/parikh_mixedbasic_dsa9" TargetMode="External"/><Relationship Id="rId38" Type="http://schemas.openxmlformats.org/officeDocument/2006/relationships/hyperlink" Target="https://parikh.club/parikh_mixedbasic_dsa8" TargetMode="External"/><Relationship Id="rId20" Type="http://schemas.openxmlformats.org/officeDocument/2006/relationships/hyperlink" Target="https://parikh.club/parikh_maps5" TargetMode="External"/><Relationship Id="rId22" Type="http://schemas.openxmlformats.org/officeDocument/2006/relationships/hyperlink" Target="https://parikh.club/parikh_twopointers2" TargetMode="External"/><Relationship Id="rId21" Type="http://schemas.openxmlformats.org/officeDocument/2006/relationships/hyperlink" Target="https://parikh.club/parikh_twopointers1" TargetMode="External"/><Relationship Id="rId24" Type="http://schemas.openxmlformats.org/officeDocument/2006/relationships/hyperlink" Target="https://parikh.club/parikh_twopointers4" TargetMode="External"/><Relationship Id="rId23" Type="http://schemas.openxmlformats.org/officeDocument/2006/relationships/hyperlink" Target="https://parikh.club/parikh_twopointers3" TargetMode="External"/><Relationship Id="rId26" Type="http://schemas.openxmlformats.org/officeDocument/2006/relationships/hyperlink" Target="https://parikh.club/parikh_basicalgo2" TargetMode="External"/><Relationship Id="rId25" Type="http://schemas.openxmlformats.org/officeDocument/2006/relationships/hyperlink" Target="https://parikh.club/parikh_basicalgo1" TargetMode="External"/><Relationship Id="rId28" Type="http://schemas.openxmlformats.org/officeDocument/2006/relationships/hyperlink" Target="https://parikh.club/parikh_basicalgo4" TargetMode="External"/><Relationship Id="rId27" Type="http://schemas.openxmlformats.org/officeDocument/2006/relationships/hyperlink" Target="https://parikh.club/parikh_basicalgo3" TargetMode="External"/><Relationship Id="rId29" Type="http://schemas.openxmlformats.org/officeDocument/2006/relationships/hyperlink" Target="https://parikh.club/parikh_basicalgo5" TargetMode="External"/><Relationship Id="rId51" Type="http://schemas.openxmlformats.org/officeDocument/2006/relationships/drawing" Target="../drawings/drawing2.xml"/><Relationship Id="rId50" Type="http://schemas.openxmlformats.org/officeDocument/2006/relationships/hyperlink" Target="https://parikh.club/parikh_mixedbasic_dsa20" TargetMode="External"/><Relationship Id="rId11" Type="http://schemas.openxmlformats.org/officeDocument/2006/relationships/hyperlink" Target="https://parikh.club/parikh_multidarrays1" TargetMode="External"/><Relationship Id="rId10" Type="http://schemas.openxmlformats.org/officeDocument/2006/relationships/hyperlink" Target="https://parikh.club/parikh_strings_5" TargetMode="External"/><Relationship Id="rId13" Type="http://schemas.openxmlformats.org/officeDocument/2006/relationships/hyperlink" Target="https://parikh.club/parikh_multidarrays3" TargetMode="External"/><Relationship Id="rId12" Type="http://schemas.openxmlformats.org/officeDocument/2006/relationships/hyperlink" Target="https://parikh.club/parikh_multidarrays2" TargetMode="External"/><Relationship Id="rId15" Type="http://schemas.openxmlformats.org/officeDocument/2006/relationships/hyperlink" Target="https://parikh.club/parikh_multidarrays5" TargetMode="External"/><Relationship Id="rId14" Type="http://schemas.openxmlformats.org/officeDocument/2006/relationships/hyperlink" Target="https://parikh.club/parikh_multidarrays4" TargetMode="External"/><Relationship Id="rId17" Type="http://schemas.openxmlformats.org/officeDocument/2006/relationships/hyperlink" Target="https://parikh.club/parikh_maps2" TargetMode="External"/><Relationship Id="rId16" Type="http://schemas.openxmlformats.org/officeDocument/2006/relationships/hyperlink" Target="https://parikh.club/parikh_maps1" TargetMode="External"/><Relationship Id="rId19" Type="http://schemas.openxmlformats.org/officeDocument/2006/relationships/hyperlink" Target="https://parikh.club/parikh_maps4" TargetMode="External"/><Relationship Id="rId18" Type="http://schemas.openxmlformats.org/officeDocument/2006/relationships/hyperlink" Target="https://parikh.club/parikh_maps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arikh.club/parikh_bt10" TargetMode="External"/><Relationship Id="rId42" Type="http://schemas.openxmlformats.org/officeDocument/2006/relationships/hyperlink" Target="https://parikh.club/parikh_bt12" TargetMode="External"/><Relationship Id="rId41" Type="http://schemas.openxmlformats.org/officeDocument/2006/relationships/hyperlink" Target="https://parikh.club/parikh_bt11" TargetMode="External"/><Relationship Id="rId44" Type="http://schemas.openxmlformats.org/officeDocument/2006/relationships/hyperlink" Target="https://parikh.club/parikh_bt14" TargetMode="External"/><Relationship Id="rId43" Type="http://schemas.openxmlformats.org/officeDocument/2006/relationships/hyperlink" Target="https://parikh.club/parikh_bt13" TargetMode="External"/><Relationship Id="rId46" Type="http://schemas.openxmlformats.org/officeDocument/2006/relationships/hyperlink" Target="https://parikh.club/parikh_mixedinterdsa1" TargetMode="External"/><Relationship Id="rId45" Type="http://schemas.openxmlformats.org/officeDocument/2006/relationships/hyperlink" Target="https://parikh.club/parikh_bt15" TargetMode="External"/><Relationship Id="rId1" Type="http://schemas.openxmlformats.org/officeDocument/2006/relationships/hyperlink" Target="https://parikh.club/parikh_bs1" TargetMode="External"/><Relationship Id="rId2" Type="http://schemas.openxmlformats.org/officeDocument/2006/relationships/hyperlink" Target="https://parikh.club/parikh_bs2" TargetMode="External"/><Relationship Id="rId3" Type="http://schemas.openxmlformats.org/officeDocument/2006/relationships/hyperlink" Target="https://parikh.club/parikh_bs3" TargetMode="External"/><Relationship Id="rId4" Type="http://schemas.openxmlformats.org/officeDocument/2006/relationships/hyperlink" Target="https://parikh.club/parikh_bs4" TargetMode="External"/><Relationship Id="rId9" Type="http://schemas.openxmlformats.org/officeDocument/2006/relationships/hyperlink" Target="https://parikh.club/parikh_recursion4" TargetMode="External"/><Relationship Id="rId48" Type="http://schemas.openxmlformats.org/officeDocument/2006/relationships/hyperlink" Target="https://parikh.club/parikh_mixedinterdsa3" TargetMode="External"/><Relationship Id="rId47" Type="http://schemas.openxmlformats.org/officeDocument/2006/relationships/hyperlink" Target="https://parikh.club/parikh_mixedinterdsa2" TargetMode="External"/><Relationship Id="rId49" Type="http://schemas.openxmlformats.org/officeDocument/2006/relationships/hyperlink" Target="https://parikh.club/parikh_mixedinterdsa4" TargetMode="External"/><Relationship Id="rId5" Type="http://schemas.openxmlformats.org/officeDocument/2006/relationships/hyperlink" Target="https://parikh.club/parikh_bs5" TargetMode="External"/><Relationship Id="rId6" Type="http://schemas.openxmlformats.org/officeDocument/2006/relationships/hyperlink" Target="https://parikh.club/parikh_recursion1" TargetMode="External"/><Relationship Id="rId7" Type="http://schemas.openxmlformats.org/officeDocument/2006/relationships/hyperlink" Target="https://parikh.club/parikh_recursion2" TargetMode="External"/><Relationship Id="rId8" Type="http://schemas.openxmlformats.org/officeDocument/2006/relationships/hyperlink" Target="https://parikh.club/parikh_recursion3" TargetMode="External"/><Relationship Id="rId73" Type="http://schemas.openxmlformats.org/officeDocument/2006/relationships/hyperlink" Target="https://parikh.club/parikh_mixedinterdsa28" TargetMode="External"/><Relationship Id="rId72" Type="http://schemas.openxmlformats.org/officeDocument/2006/relationships/hyperlink" Target="https://parikh.club/parikh_mixedinterdsa27" TargetMode="External"/><Relationship Id="rId31" Type="http://schemas.openxmlformats.org/officeDocument/2006/relationships/hyperlink" Target="https://parikh.club/parikh_bt1" TargetMode="External"/><Relationship Id="rId75" Type="http://schemas.openxmlformats.org/officeDocument/2006/relationships/hyperlink" Target="https://parikh.club/parikh_mixedinterdsa30" TargetMode="External"/><Relationship Id="rId30" Type="http://schemas.openxmlformats.org/officeDocument/2006/relationships/hyperlink" Target="https://parikh.club/parikh_stackqueue10" TargetMode="External"/><Relationship Id="rId74" Type="http://schemas.openxmlformats.org/officeDocument/2006/relationships/hyperlink" Target="https://parikh.club/parikh_mixedinterdsa29" TargetMode="External"/><Relationship Id="rId33" Type="http://schemas.openxmlformats.org/officeDocument/2006/relationships/hyperlink" Target="https://parikh.club/parikh_bt3" TargetMode="External"/><Relationship Id="rId32" Type="http://schemas.openxmlformats.org/officeDocument/2006/relationships/hyperlink" Target="https://parikh.club/parikh_bt2" TargetMode="External"/><Relationship Id="rId76" Type="http://schemas.openxmlformats.org/officeDocument/2006/relationships/drawing" Target="../drawings/drawing3.xml"/><Relationship Id="rId35" Type="http://schemas.openxmlformats.org/officeDocument/2006/relationships/hyperlink" Target="https://parikh.club/parikh_bt5" TargetMode="External"/><Relationship Id="rId34" Type="http://schemas.openxmlformats.org/officeDocument/2006/relationships/hyperlink" Target="https://parikh.club/parikh_bt4" TargetMode="External"/><Relationship Id="rId71" Type="http://schemas.openxmlformats.org/officeDocument/2006/relationships/hyperlink" Target="https://parikh.club/parikh_mixedinterdsa26" TargetMode="External"/><Relationship Id="rId70" Type="http://schemas.openxmlformats.org/officeDocument/2006/relationships/hyperlink" Target="https://parikh.club/parikh_mixedinterdsa25" TargetMode="External"/><Relationship Id="rId37" Type="http://schemas.openxmlformats.org/officeDocument/2006/relationships/hyperlink" Target="https://parikh.club/parikh_bt7" TargetMode="External"/><Relationship Id="rId36" Type="http://schemas.openxmlformats.org/officeDocument/2006/relationships/hyperlink" Target="https://parikh.club/parikh_bt6" TargetMode="External"/><Relationship Id="rId39" Type="http://schemas.openxmlformats.org/officeDocument/2006/relationships/hyperlink" Target="https://parikh.club/parikh_bt9" TargetMode="External"/><Relationship Id="rId38" Type="http://schemas.openxmlformats.org/officeDocument/2006/relationships/hyperlink" Target="https://parikh.club/parikh_bt8" TargetMode="External"/><Relationship Id="rId62" Type="http://schemas.openxmlformats.org/officeDocument/2006/relationships/hyperlink" Target="https://parikh.club/parikh_mixedinterdsa17" TargetMode="External"/><Relationship Id="rId61" Type="http://schemas.openxmlformats.org/officeDocument/2006/relationships/hyperlink" Target="https://parikh.club/parikh_mixedinterdsa16" TargetMode="External"/><Relationship Id="rId20" Type="http://schemas.openxmlformats.org/officeDocument/2006/relationships/hyperlink" Target="https://parikh.club/parikh_ll10" TargetMode="External"/><Relationship Id="rId64" Type="http://schemas.openxmlformats.org/officeDocument/2006/relationships/hyperlink" Target="https://parikh.club/parikh_mixedinterdsa19" TargetMode="External"/><Relationship Id="rId63" Type="http://schemas.openxmlformats.org/officeDocument/2006/relationships/hyperlink" Target="https://parikh.club/parikh_mixedinterdsa18" TargetMode="External"/><Relationship Id="rId22" Type="http://schemas.openxmlformats.org/officeDocument/2006/relationships/hyperlink" Target="https://parikh.club/parikh_stackqueue2" TargetMode="External"/><Relationship Id="rId66" Type="http://schemas.openxmlformats.org/officeDocument/2006/relationships/hyperlink" Target="https://parikh.club/parikh_mixedinterdsa21" TargetMode="External"/><Relationship Id="rId21" Type="http://schemas.openxmlformats.org/officeDocument/2006/relationships/hyperlink" Target="https://parikh.club/parikh_stackqueue1" TargetMode="External"/><Relationship Id="rId65" Type="http://schemas.openxmlformats.org/officeDocument/2006/relationships/hyperlink" Target="https://parikh.club/parikh_mixedinterdsa20" TargetMode="External"/><Relationship Id="rId24" Type="http://schemas.openxmlformats.org/officeDocument/2006/relationships/hyperlink" Target="https://parikh.club/parikh_stackqueue4" TargetMode="External"/><Relationship Id="rId68" Type="http://schemas.openxmlformats.org/officeDocument/2006/relationships/hyperlink" Target="https://parikh.club/parikh_mixedinterdsa23" TargetMode="External"/><Relationship Id="rId23" Type="http://schemas.openxmlformats.org/officeDocument/2006/relationships/hyperlink" Target="https://parikh.club/parikh_stackqueue3" TargetMode="External"/><Relationship Id="rId67" Type="http://schemas.openxmlformats.org/officeDocument/2006/relationships/hyperlink" Target="https://parikh.club/parikh_mixedinterdsa22" TargetMode="External"/><Relationship Id="rId60" Type="http://schemas.openxmlformats.org/officeDocument/2006/relationships/hyperlink" Target="https://parikh.club/parikh_mixedinterdsa15" TargetMode="External"/><Relationship Id="rId26" Type="http://schemas.openxmlformats.org/officeDocument/2006/relationships/hyperlink" Target="https://parikh.club/parikh_stackqueue6" TargetMode="External"/><Relationship Id="rId25" Type="http://schemas.openxmlformats.org/officeDocument/2006/relationships/hyperlink" Target="https://parikh.club/parikh_stackqueue5" TargetMode="External"/><Relationship Id="rId69" Type="http://schemas.openxmlformats.org/officeDocument/2006/relationships/hyperlink" Target="https://parikh.club/parikh_mixedinterdsa24" TargetMode="External"/><Relationship Id="rId28" Type="http://schemas.openxmlformats.org/officeDocument/2006/relationships/hyperlink" Target="https://parikh.club/parikh_stackqueue8" TargetMode="External"/><Relationship Id="rId27" Type="http://schemas.openxmlformats.org/officeDocument/2006/relationships/hyperlink" Target="https://parikh.club/parikh_stackqueue7" TargetMode="External"/><Relationship Id="rId29" Type="http://schemas.openxmlformats.org/officeDocument/2006/relationships/hyperlink" Target="https://parikh.club/parikh_stackqueue9" TargetMode="External"/><Relationship Id="rId51" Type="http://schemas.openxmlformats.org/officeDocument/2006/relationships/hyperlink" Target="https://parikh.club/parikh_mixedinterdsa6" TargetMode="External"/><Relationship Id="rId50" Type="http://schemas.openxmlformats.org/officeDocument/2006/relationships/hyperlink" Target="https://parikh.club/parikh_mixedinterdsa5" TargetMode="External"/><Relationship Id="rId53" Type="http://schemas.openxmlformats.org/officeDocument/2006/relationships/hyperlink" Target="https://parikh.club/parikh_mixedinterdsa8" TargetMode="External"/><Relationship Id="rId52" Type="http://schemas.openxmlformats.org/officeDocument/2006/relationships/hyperlink" Target="https://parikh.club/parikh_mixedinterdsa7" TargetMode="External"/><Relationship Id="rId11" Type="http://schemas.openxmlformats.org/officeDocument/2006/relationships/hyperlink" Target="https://parikh.club/parikh_ll1" TargetMode="External"/><Relationship Id="rId55" Type="http://schemas.openxmlformats.org/officeDocument/2006/relationships/hyperlink" Target="https://parikh.club/parikh_mixedinterdsa10" TargetMode="External"/><Relationship Id="rId10" Type="http://schemas.openxmlformats.org/officeDocument/2006/relationships/hyperlink" Target="https://parikh.club/parikh_recursion5" TargetMode="External"/><Relationship Id="rId54" Type="http://schemas.openxmlformats.org/officeDocument/2006/relationships/hyperlink" Target="https://parikh.club/parikh_mixedinterdsa9" TargetMode="External"/><Relationship Id="rId13" Type="http://schemas.openxmlformats.org/officeDocument/2006/relationships/hyperlink" Target="https://parikh.club/parikh_recursion1" TargetMode="External"/><Relationship Id="rId57" Type="http://schemas.openxmlformats.org/officeDocument/2006/relationships/hyperlink" Target="https://parikh.club/parikh_mixedinterdsa12" TargetMode="External"/><Relationship Id="rId12" Type="http://schemas.openxmlformats.org/officeDocument/2006/relationships/hyperlink" Target="https://parikh.club/parikh_ll2" TargetMode="External"/><Relationship Id="rId56" Type="http://schemas.openxmlformats.org/officeDocument/2006/relationships/hyperlink" Target="https://parikh.club/parikh_mixedinterdsa11" TargetMode="External"/><Relationship Id="rId15" Type="http://schemas.openxmlformats.org/officeDocument/2006/relationships/hyperlink" Target="https://parikh.club/parikh_ll5" TargetMode="External"/><Relationship Id="rId59" Type="http://schemas.openxmlformats.org/officeDocument/2006/relationships/hyperlink" Target="https://parikh.club/parikh_mixedinterdsa14" TargetMode="External"/><Relationship Id="rId14" Type="http://schemas.openxmlformats.org/officeDocument/2006/relationships/hyperlink" Target="https://parikh.club/parikh_ll4" TargetMode="External"/><Relationship Id="rId58" Type="http://schemas.openxmlformats.org/officeDocument/2006/relationships/hyperlink" Target="https://parikh.club/parikh_mixedinterdsa13" TargetMode="External"/><Relationship Id="rId17" Type="http://schemas.openxmlformats.org/officeDocument/2006/relationships/hyperlink" Target="https://parikh.club/parikh_ll7" TargetMode="External"/><Relationship Id="rId16" Type="http://schemas.openxmlformats.org/officeDocument/2006/relationships/hyperlink" Target="https://parikh.club/parikh_ll6" TargetMode="External"/><Relationship Id="rId19" Type="http://schemas.openxmlformats.org/officeDocument/2006/relationships/hyperlink" Target="https://parikh.club/parikh_ll9" TargetMode="External"/><Relationship Id="rId18" Type="http://schemas.openxmlformats.org/officeDocument/2006/relationships/hyperlink" Target="https://parikh.club/parikh_ll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parikh.club/parikh_dp8" TargetMode="External"/><Relationship Id="rId42" Type="http://schemas.openxmlformats.org/officeDocument/2006/relationships/hyperlink" Target="https://parikh.club/parikh_dp10" TargetMode="External"/><Relationship Id="rId41" Type="http://schemas.openxmlformats.org/officeDocument/2006/relationships/hyperlink" Target="https://parikh.club/parikh_dp9" TargetMode="External"/><Relationship Id="rId44" Type="http://schemas.openxmlformats.org/officeDocument/2006/relationships/hyperlink" Target="https://parikh.club/parikh_dp12" TargetMode="External"/><Relationship Id="rId43" Type="http://schemas.openxmlformats.org/officeDocument/2006/relationships/hyperlink" Target="https://parikh.club/parikh_dp11" TargetMode="External"/><Relationship Id="rId46" Type="http://schemas.openxmlformats.org/officeDocument/2006/relationships/hyperlink" Target="https://parikh.club/parikh_dp14" TargetMode="External"/><Relationship Id="rId45" Type="http://schemas.openxmlformats.org/officeDocument/2006/relationships/hyperlink" Target="https://parikh.club/parikh_dp13" TargetMode="External"/><Relationship Id="rId48" Type="http://schemas.openxmlformats.org/officeDocument/2006/relationships/hyperlink" Target="https://parikh.club/parikh_graphs1" TargetMode="External"/><Relationship Id="rId47" Type="http://schemas.openxmlformats.org/officeDocument/2006/relationships/hyperlink" Target="https://parikh.club/parikh_dp15" TargetMode="External"/><Relationship Id="rId49" Type="http://schemas.openxmlformats.org/officeDocument/2006/relationships/hyperlink" Target="https://parikh.club/parikh_graphs2" TargetMode="External"/><Relationship Id="rId101" Type="http://schemas.openxmlformats.org/officeDocument/2006/relationships/drawing" Target="../drawings/drawing4.xml"/><Relationship Id="rId100" Type="http://schemas.openxmlformats.org/officeDocument/2006/relationships/hyperlink" Target="https://parikh.club/parikh_mixedadvancedsa40" TargetMode="External"/><Relationship Id="rId31" Type="http://schemas.openxmlformats.org/officeDocument/2006/relationships/hyperlink" Target="https://parikh.club/parikh_advancerecursion7" TargetMode="External"/><Relationship Id="rId30" Type="http://schemas.openxmlformats.org/officeDocument/2006/relationships/hyperlink" Target="https://parikh.club/parikh_advancerecursion6" TargetMode="External"/><Relationship Id="rId33" Type="http://schemas.openxmlformats.org/officeDocument/2006/relationships/hyperlink" Target="https://parikh.club/parikh_dp1" TargetMode="External"/><Relationship Id="rId32" Type="http://schemas.openxmlformats.org/officeDocument/2006/relationships/hyperlink" Target="https://parikh.club/parikh_advancerecursion8" TargetMode="External"/><Relationship Id="rId35" Type="http://schemas.openxmlformats.org/officeDocument/2006/relationships/hyperlink" Target="https://parikh.club/parikh_dp3" TargetMode="External"/><Relationship Id="rId34" Type="http://schemas.openxmlformats.org/officeDocument/2006/relationships/hyperlink" Target="https://parikh.club/parikh_dp2" TargetMode="External"/><Relationship Id="rId37" Type="http://schemas.openxmlformats.org/officeDocument/2006/relationships/hyperlink" Target="https://parikh.club/parikh_dp5" TargetMode="External"/><Relationship Id="rId36" Type="http://schemas.openxmlformats.org/officeDocument/2006/relationships/hyperlink" Target="https://parikh.club/parikh_dp4" TargetMode="External"/><Relationship Id="rId39" Type="http://schemas.openxmlformats.org/officeDocument/2006/relationships/hyperlink" Target="https://parikh.club/parikh_dp7" TargetMode="External"/><Relationship Id="rId38" Type="http://schemas.openxmlformats.org/officeDocument/2006/relationships/hyperlink" Target="https://parikh.club/parikh_dp6" TargetMode="External"/><Relationship Id="rId20" Type="http://schemas.openxmlformats.org/officeDocument/2006/relationships/hyperlink" Target="https://parikh.club/parikh_heaps3" TargetMode="External"/><Relationship Id="rId22" Type="http://schemas.openxmlformats.org/officeDocument/2006/relationships/hyperlink" Target="https://parikh.club/parikh_heaps5" TargetMode="External"/><Relationship Id="rId21" Type="http://schemas.openxmlformats.org/officeDocument/2006/relationships/hyperlink" Target="https://parikh.club/parikh_heaps4" TargetMode="External"/><Relationship Id="rId24" Type="http://schemas.openxmlformats.org/officeDocument/2006/relationships/hyperlink" Target="https://parikh.club/parikh_heaps7" TargetMode="External"/><Relationship Id="rId23" Type="http://schemas.openxmlformats.org/officeDocument/2006/relationships/hyperlink" Target="https://parikh.club/parikh_heaps6" TargetMode="External"/><Relationship Id="rId26" Type="http://schemas.openxmlformats.org/officeDocument/2006/relationships/hyperlink" Target="https://parikh.club/parikh_advancerecursion2" TargetMode="External"/><Relationship Id="rId25" Type="http://schemas.openxmlformats.org/officeDocument/2006/relationships/hyperlink" Target="https://parikh.club/parikh_advancerecursion1" TargetMode="External"/><Relationship Id="rId28" Type="http://schemas.openxmlformats.org/officeDocument/2006/relationships/hyperlink" Target="https://parikh.club/parikh_advancerecursion4" TargetMode="External"/><Relationship Id="rId27" Type="http://schemas.openxmlformats.org/officeDocument/2006/relationships/hyperlink" Target="https://parikh.club/parikh_advancerecursion3" TargetMode="External"/><Relationship Id="rId29" Type="http://schemas.openxmlformats.org/officeDocument/2006/relationships/hyperlink" Target="https://parikh.club/parikh_advancerecursion5" TargetMode="External"/><Relationship Id="rId95" Type="http://schemas.openxmlformats.org/officeDocument/2006/relationships/hyperlink" Target="https://parikh.club/parikh_mixedadvancedsa35" TargetMode="External"/><Relationship Id="rId94" Type="http://schemas.openxmlformats.org/officeDocument/2006/relationships/hyperlink" Target="https://parikh.club/parikh_mixedadvancedsa34" TargetMode="External"/><Relationship Id="rId97" Type="http://schemas.openxmlformats.org/officeDocument/2006/relationships/hyperlink" Target="https://parikh.club/parikh_mixedadvancedsa37" TargetMode="External"/><Relationship Id="rId96" Type="http://schemas.openxmlformats.org/officeDocument/2006/relationships/hyperlink" Target="https://parikh.club/parikh_mixedadvancedsa36" TargetMode="External"/><Relationship Id="rId11" Type="http://schemas.openxmlformats.org/officeDocument/2006/relationships/hyperlink" Target="https://parikh.club/parikh_sliding1" TargetMode="External"/><Relationship Id="rId99" Type="http://schemas.openxmlformats.org/officeDocument/2006/relationships/hyperlink" Target="https://parikh.club/parikh_mixedadvancedsa39" TargetMode="External"/><Relationship Id="rId10" Type="http://schemas.openxmlformats.org/officeDocument/2006/relationships/hyperlink" Target="https://parikh.club/parikh_tries5" TargetMode="External"/><Relationship Id="rId98" Type="http://schemas.openxmlformats.org/officeDocument/2006/relationships/hyperlink" Target="https://parikh.club/parikh_mixedadvancedsa38" TargetMode="External"/><Relationship Id="rId13" Type="http://schemas.openxmlformats.org/officeDocument/2006/relationships/hyperlink" Target="https://parikh.club/parikh_sliding3" TargetMode="External"/><Relationship Id="rId12" Type="http://schemas.openxmlformats.org/officeDocument/2006/relationships/hyperlink" Target="https://parikh.club/parikh_sliding2" TargetMode="External"/><Relationship Id="rId91" Type="http://schemas.openxmlformats.org/officeDocument/2006/relationships/hyperlink" Target="https://parikh.club/parikh_mixedadvancedsa31" TargetMode="External"/><Relationship Id="rId90" Type="http://schemas.openxmlformats.org/officeDocument/2006/relationships/hyperlink" Target="https://parikh.club/parikh_mixedadvancedsa30" TargetMode="External"/><Relationship Id="rId93" Type="http://schemas.openxmlformats.org/officeDocument/2006/relationships/hyperlink" Target="https://parikh.club/parikh_mixedadvancedsa33" TargetMode="External"/><Relationship Id="rId92" Type="http://schemas.openxmlformats.org/officeDocument/2006/relationships/hyperlink" Target="https://parikh.club/parikh_mixedadvancedsa32" TargetMode="External"/><Relationship Id="rId15" Type="http://schemas.openxmlformats.org/officeDocument/2006/relationships/hyperlink" Target="https://parikh.club/parikh_sliding5" TargetMode="External"/><Relationship Id="rId14" Type="http://schemas.openxmlformats.org/officeDocument/2006/relationships/hyperlink" Target="https://parikh.club/parikh_sliding4" TargetMode="External"/><Relationship Id="rId17" Type="http://schemas.openxmlformats.org/officeDocument/2006/relationships/hyperlink" Target="https://parikh.club/parikh_sliding7" TargetMode="External"/><Relationship Id="rId16" Type="http://schemas.openxmlformats.org/officeDocument/2006/relationships/hyperlink" Target="https://parikh.club/parikh_sliding6" TargetMode="External"/><Relationship Id="rId19" Type="http://schemas.openxmlformats.org/officeDocument/2006/relationships/hyperlink" Target="https://parikh.club/parikh_heaps2" TargetMode="External"/><Relationship Id="rId18" Type="http://schemas.openxmlformats.org/officeDocument/2006/relationships/hyperlink" Target="https://parikh.club/parikh_heaps1" TargetMode="External"/><Relationship Id="rId84" Type="http://schemas.openxmlformats.org/officeDocument/2006/relationships/hyperlink" Target="https://parikh.club/parikh_mixedadvancedsa24" TargetMode="External"/><Relationship Id="rId83" Type="http://schemas.openxmlformats.org/officeDocument/2006/relationships/hyperlink" Target="https://parikh.club/parikh_mixedadvancedsa23" TargetMode="External"/><Relationship Id="rId86" Type="http://schemas.openxmlformats.org/officeDocument/2006/relationships/hyperlink" Target="https://parikh.club/parikh_mixedadvancedsa26" TargetMode="External"/><Relationship Id="rId85" Type="http://schemas.openxmlformats.org/officeDocument/2006/relationships/hyperlink" Target="https://parikh.club/parikh_mixedadvancedsa25" TargetMode="External"/><Relationship Id="rId88" Type="http://schemas.openxmlformats.org/officeDocument/2006/relationships/hyperlink" Target="https://parikh.club/parikh_mixedadvancedsa28" TargetMode="External"/><Relationship Id="rId87" Type="http://schemas.openxmlformats.org/officeDocument/2006/relationships/hyperlink" Target="https://parikh.club/parikh_mixedadvancedsa27" TargetMode="External"/><Relationship Id="rId89" Type="http://schemas.openxmlformats.org/officeDocument/2006/relationships/hyperlink" Target="https://parikh.club/parikh_mixedadvancedsa29" TargetMode="External"/><Relationship Id="rId80" Type="http://schemas.openxmlformats.org/officeDocument/2006/relationships/hyperlink" Target="https://parikh.club/parikh_mixedadvancedsa20" TargetMode="External"/><Relationship Id="rId82" Type="http://schemas.openxmlformats.org/officeDocument/2006/relationships/hyperlink" Target="https://parikh.club/parikh_mixedadvancedsa22" TargetMode="External"/><Relationship Id="rId81" Type="http://schemas.openxmlformats.org/officeDocument/2006/relationships/hyperlink" Target="https://parikh.club/parikh_mixedadvancedsa21" TargetMode="External"/><Relationship Id="rId1" Type="http://schemas.openxmlformats.org/officeDocument/2006/relationships/hyperlink" Target="https://parikh.club/parikh_greedy1" TargetMode="External"/><Relationship Id="rId2" Type="http://schemas.openxmlformats.org/officeDocument/2006/relationships/hyperlink" Target="https://parikh.club/parikh_greedy2" TargetMode="External"/><Relationship Id="rId3" Type="http://schemas.openxmlformats.org/officeDocument/2006/relationships/hyperlink" Target="https://parikh.club/parikh_greedy3" TargetMode="External"/><Relationship Id="rId4" Type="http://schemas.openxmlformats.org/officeDocument/2006/relationships/hyperlink" Target="https://parikh.club/parikh_greedy4" TargetMode="External"/><Relationship Id="rId9" Type="http://schemas.openxmlformats.org/officeDocument/2006/relationships/hyperlink" Target="https://parikh.club/parikh_tries4" TargetMode="External"/><Relationship Id="rId5" Type="http://schemas.openxmlformats.org/officeDocument/2006/relationships/hyperlink" Target="https://parikh.club/parikh_greedy5" TargetMode="External"/><Relationship Id="rId6" Type="http://schemas.openxmlformats.org/officeDocument/2006/relationships/hyperlink" Target="https://parikh.club/parikh_tries1" TargetMode="External"/><Relationship Id="rId7" Type="http://schemas.openxmlformats.org/officeDocument/2006/relationships/hyperlink" Target="https://parikh.club/parikh_tries2" TargetMode="External"/><Relationship Id="rId8" Type="http://schemas.openxmlformats.org/officeDocument/2006/relationships/hyperlink" Target="https://parikh.club/parikh_tries3" TargetMode="External"/><Relationship Id="rId73" Type="http://schemas.openxmlformats.org/officeDocument/2006/relationships/hyperlink" Target="https://parikh.club/parikh_mixedadvancedsa13" TargetMode="External"/><Relationship Id="rId72" Type="http://schemas.openxmlformats.org/officeDocument/2006/relationships/hyperlink" Target="https://parikh.club/parikh_mixedadvancedsa12" TargetMode="External"/><Relationship Id="rId75" Type="http://schemas.openxmlformats.org/officeDocument/2006/relationships/hyperlink" Target="https://parikh.club/parikh_mixedadvancedsa15" TargetMode="External"/><Relationship Id="rId74" Type="http://schemas.openxmlformats.org/officeDocument/2006/relationships/hyperlink" Target="https://parikh.club/parikh_mixedadvancedsa14" TargetMode="External"/><Relationship Id="rId77" Type="http://schemas.openxmlformats.org/officeDocument/2006/relationships/hyperlink" Target="https://parikh.club/parikh_mixedadvancedsa17" TargetMode="External"/><Relationship Id="rId76" Type="http://schemas.openxmlformats.org/officeDocument/2006/relationships/hyperlink" Target="https://parikh.club/parikh_mixedadvancedsa16" TargetMode="External"/><Relationship Id="rId79" Type="http://schemas.openxmlformats.org/officeDocument/2006/relationships/hyperlink" Target="https://parikh.club/parikh_mixedadvancedsa19" TargetMode="External"/><Relationship Id="rId78" Type="http://schemas.openxmlformats.org/officeDocument/2006/relationships/hyperlink" Target="https://parikh.club/parikh_mixedadvancedsa18" TargetMode="External"/><Relationship Id="rId71" Type="http://schemas.openxmlformats.org/officeDocument/2006/relationships/hyperlink" Target="https://parikh.club/parikh_mixedadvancedsa11" TargetMode="External"/><Relationship Id="rId70" Type="http://schemas.openxmlformats.org/officeDocument/2006/relationships/hyperlink" Target="https://parikh.club/parikh_mixedadvancedsa10" TargetMode="External"/><Relationship Id="rId62" Type="http://schemas.openxmlformats.org/officeDocument/2006/relationships/hyperlink" Target="https://parikh.club/parikh_mixedadvancedsa2" TargetMode="External"/><Relationship Id="rId61" Type="http://schemas.openxmlformats.org/officeDocument/2006/relationships/hyperlink" Target="https://parikh.club/parikh_mixedadvancedsa1" TargetMode="External"/><Relationship Id="rId64" Type="http://schemas.openxmlformats.org/officeDocument/2006/relationships/hyperlink" Target="https://parikh.club/parikh_mixedadvancedsa4" TargetMode="External"/><Relationship Id="rId63" Type="http://schemas.openxmlformats.org/officeDocument/2006/relationships/hyperlink" Target="https://parikh.club/parikh_mixedadvancedsa3" TargetMode="External"/><Relationship Id="rId66" Type="http://schemas.openxmlformats.org/officeDocument/2006/relationships/hyperlink" Target="https://parikh.club/parikh_mixedadvancedsa6" TargetMode="External"/><Relationship Id="rId65" Type="http://schemas.openxmlformats.org/officeDocument/2006/relationships/hyperlink" Target="https://parikh.club/parikh_mixedadvancedsa5" TargetMode="External"/><Relationship Id="rId68" Type="http://schemas.openxmlformats.org/officeDocument/2006/relationships/hyperlink" Target="https://parikh.club/parikh_mixedadvancedsa8" TargetMode="External"/><Relationship Id="rId67" Type="http://schemas.openxmlformats.org/officeDocument/2006/relationships/hyperlink" Target="https://parikh.club/parikh_mixedadvancedsa7" TargetMode="External"/><Relationship Id="rId60" Type="http://schemas.openxmlformats.org/officeDocument/2006/relationships/hyperlink" Target="https://parikh.club/parikh_graphs13" TargetMode="External"/><Relationship Id="rId69" Type="http://schemas.openxmlformats.org/officeDocument/2006/relationships/hyperlink" Target="https://parikh.club/parikh_mixedadvancedsa9" TargetMode="External"/><Relationship Id="rId51" Type="http://schemas.openxmlformats.org/officeDocument/2006/relationships/hyperlink" Target="https://parikh.club/parikh_graphs4" TargetMode="External"/><Relationship Id="rId50" Type="http://schemas.openxmlformats.org/officeDocument/2006/relationships/hyperlink" Target="https://parikh.club/parikh_graphs3" TargetMode="External"/><Relationship Id="rId53" Type="http://schemas.openxmlformats.org/officeDocument/2006/relationships/hyperlink" Target="https://parikh.club/parikh_graphs6" TargetMode="External"/><Relationship Id="rId52" Type="http://schemas.openxmlformats.org/officeDocument/2006/relationships/hyperlink" Target="https://parikh.club/parikh_graphs5" TargetMode="External"/><Relationship Id="rId55" Type="http://schemas.openxmlformats.org/officeDocument/2006/relationships/hyperlink" Target="https://parikh.club/parikh_graphs8" TargetMode="External"/><Relationship Id="rId54" Type="http://schemas.openxmlformats.org/officeDocument/2006/relationships/hyperlink" Target="https://parikh.club/parikh_graphs7" TargetMode="External"/><Relationship Id="rId57" Type="http://schemas.openxmlformats.org/officeDocument/2006/relationships/hyperlink" Target="https://parikh.club/parikh_graphs10" TargetMode="External"/><Relationship Id="rId56" Type="http://schemas.openxmlformats.org/officeDocument/2006/relationships/hyperlink" Target="https://parikh.club/parikh_graphs9" TargetMode="External"/><Relationship Id="rId59" Type="http://schemas.openxmlformats.org/officeDocument/2006/relationships/hyperlink" Target="https://parikh.club/parikh_graphs12" TargetMode="External"/><Relationship Id="rId58" Type="http://schemas.openxmlformats.org/officeDocument/2006/relationships/hyperlink" Target="https://parikh.club/parikh_graphs11"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parikh.club/parikh_numbertheory2" TargetMode="External"/><Relationship Id="rId22" Type="http://schemas.openxmlformats.org/officeDocument/2006/relationships/hyperlink" Target="https://parikh.club/parikh_numbertheory4" TargetMode="External"/><Relationship Id="rId21" Type="http://schemas.openxmlformats.org/officeDocument/2006/relationships/hyperlink" Target="https://parikh.club/parikh_numbertheory3" TargetMode="External"/><Relationship Id="rId24" Type="http://schemas.openxmlformats.org/officeDocument/2006/relationships/hyperlink" Target="https://parikh.club/parikh_dptrees1" TargetMode="External"/><Relationship Id="rId23" Type="http://schemas.openxmlformats.org/officeDocument/2006/relationships/hyperlink" Target="https://parikh.club/parikh_numbertheory5" TargetMode="External"/><Relationship Id="rId26" Type="http://schemas.openxmlformats.org/officeDocument/2006/relationships/drawing" Target="../drawings/drawing5.xml"/><Relationship Id="rId25" Type="http://schemas.openxmlformats.org/officeDocument/2006/relationships/hyperlink" Target="https://parikh.club/parikh_dptrees2" TargetMode="External"/><Relationship Id="rId11" Type="http://schemas.openxmlformats.org/officeDocument/2006/relationships/hyperlink" Target="https://parikh.club/parikh_stringalgo4" TargetMode="External"/><Relationship Id="rId10" Type="http://schemas.openxmlformats.org/officeDocument/2006/relationships/hyperlink" Target="https://parikh.club/parikh_stringalgo3" TargetMode="External"/><Relationship Id="rId13" Type="http://schemas.openxmlformats.org/officeDocument/2006/relationships/hyperlink" Target="https://parikh.club/parikh_segmenttree1" TargetMode="External"/><Relationship Id="rId12" Type="http://schemas.openxmlformats.org/officeDocument/2006/relationships/hyperlink" Target="https://parikh.club/parikh_stringalgo5" TargetMode="External"/><Relationship Id="rId15" Type="http://schemas.openxmlformats.org/officeDocument/2006/relationships/hyperlink" Target="https://parikh.club/parikh_segmenttree3" TargetMode="External"/><Relationship Id="rId14" Type="http://schemas.openxmlformats.org/officeDocument/2006/relationships/hyperlink" Target="https://parikh.club/parikh_segmenttree2" TargetMode="External"/><Relationship Id="rId17" Type="http://schemas.openxmlformats.org/officeDocument/2006/relationships/hyperlink" Target="https://parikh.club/parikh_segmenttree5" TargetMode="External"/><Relationship Id="rId16" Type="http://schemas.openxmlformats.org/officeDocument/2006/relationships/hyperlink" Target="https://parikh.club/parikh_segmenttree4" TargetMode="External"/><Relationship Id="rId19" Type="http://schemas.openxmlformats.org/officeDocument/2006/relationships/hyperlink" Target="https://parikh.club/parikh_numbertheory1" TargetMode="External"/><Relationship Id="rId18" Type="http://schemas.openxmlformats.org/officeDocument/2006/relationships/hyperlink" Target="https://parikh.club/parikh_segmenttree6" TargetMode="External"/><Relationship Id="rId1" Type="http://schemas.openxmlformats.org/officeDocument/2006/relationships/hyperlink" Target="https://parikh.club/parikh_bit1" TargetMode="External"/><Relationship Id="rId2" Type="http://schemas.openxmlformats.org/officeDocument/2006/relationships/hyperlink" Target="https://parikh.club/parikh_bit2" TargetMode="External"/><Relationship Id="rId3" Type="http://schemas.openxmlformats.org/officeDocument/2006/relationships/hyperlink" Target="https://parikh.club/parikh_bit3" TargetMode="External"/><Relationship Id="rId4" Type="http://schemas.openxmlformats.org/officeDocument/2006/relationships/hyperlink" Target="https://parikh.club/parikh_bit4" TargetMode="External"/><Relationship Id="rId9" Type="http://schemas.openxmlformats.org/officeDocument/2006/relationships/hyperlink" Target="https://parikh.club/parikh_stringalgo2" TargetMode="External"/><Relationship Id="rId5" Type="http://schemas.openxmlformats.org/officeDocument/2006/relationships/hyperlink" Target="https://parikh.club/parikh_bit5" TargetMode="External"/><Relationship Id="rId6" Type="http://schemas.openxmlformats.org/officeDocument/2006/relationships/hyperlink" Target="https://parikh.club/parikh_bit6" TargetMode="External"/><Relationship Id="rId7" Type="http://schemas.openxmlformats.org/officeDocument/2006/relationships/hyperlink" Target="https://parikh.club/parikh_bit7" TargetMode="External"/><Relationship Id="rId8" Type="http://schemas.openxmlformats.org/officeDocument/2006/relationships/hyperlink" Target="https://parikh.club/parikh_stringalgo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rikh.club/parikh_arrays_2" TargetMode="External"/><Relationship Id="rId2" Type="http://schemas.openxmlformats.org/officeDocument/2006/relationships/hyperlink" Target="https://parikh.club/parikh_strings_4" TargetMode="External"/><Relationship Id="rId3" Type="http://schemas.openxmlformats.org/officeDocument/2006/relationships/hyperlink" Target="https://parikh.club/parikh_multidarrays1" TargetMode="External"/><Relationship Id="rId4" Type="http://schemas.openxmlformats.org/officeDocument/2006/relationships/hyperlink" Target="https://parikh.club/parikh_basicalgo4" TargetMode="External"/><Relationship Id="rId5" Type="http://schemas.openxmlformats.org/officeDocument/2006/relationships/hyperlink" Target="https://parikh.club/parikh_basicalgo5" TargetMode="External"/><Relationship Id="rId6" Type="http://schemas.openxmlformats.org/officeDocument/2006/relationships/hyperlink" Target="https://parikh.club/parikh_bs2" TargetMode="External"/><Relationship Id="rId7" Type="http://schemas.openxmlformats.org/officeDocument/2006/relationships/hyperlink" Target="https://parikh.club/parikh_bs5"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youtu.be/qqvYFlBJMSw" TargetMode="External"/><Relationship Id="rId2" Type="http://schemas.openxmlformats.org/officeDocument/2006/relationships/hyperlink" Target="https://parikh.club/dsa-251-yt" TargetMode="External"/><Relationship Id="rId3" Type="http://schemas.openxmlformats.org/officeDocument/2006/relationships/hyperlink" Target="https://forms.gle/Qb3QpZac6Xh7FVEo8" TargetMode="External"/><Relationship Id="rId4" Type="http://schemas.openxmlformats.org/officeDocument/2006/relationships/hyperlink" Target="https://youtu.be/Ip0LcF5a1xQ" TargetMode="External"/><Relationship Id="rId5" Type="http://schemas.openxmlformats.org/officeDocument/2006/relationships/hyperlink" Target="https://youtu.be/RRjekv8D-O8" TargetMode="External"/><Relationship Id="rId6" Type="http://schemas.openxmlformats.org/officeDocument/2006/relationships/hyperlink" Target="https://youtu.be/cTwALtdYmCo" TargetMode="External"/><Relationship Id="rId7" Type="http://schemas.openxmlformats.org/officeDocument/2006/relationships/hyperlink" Target="https://youtu.be/TLAARB9v9IE" TargetMode="External"/><Relationship Id="rId8"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29.13"/>
    <col customWidth="1" min="2" max="2" width="27.63"/>
    <col customWidth="1" min="3" max="3" width="10.38"/>
    <col customWidth="1" min="4" max="4" width="11.25"/>
    <col customWidth="1" hidden="1" min="5" max="5" width="14.38"/>
    <col customWidth="1" min="6" max="6" width="21.63"/>
    <col customWidth="1" min="7" max="7" width="14.38"/>
    <col customWidth="1" min="8" max="8" width="16.75"/>
    <col customWidth="1" min="9" max="9" width="4.38"/>
  </cols>
  <sheetData>
    <row r="1" ht="60.75" customHeight="1">
      <c r="A1" s="1" t="s">
        <v>0</v>
      </c>
      <c r="F1" s="2" t="s">
        <v>1</v>
      </c>
      <c r="M1" s="3"/>
      <c r="N1" s="3"/>
      <c r="O1" s="3"/>
      <c r="P1" s="3"/>
      <c r="Q1" s="3"/>
      <c r="R1" s="3"/>
      <c r="S1" s="3"/>
      <c r="T1" s="3"/>
      <c r="U1" s="3"/>
    </row>
    <row r="2" ht="66.0" customHeight="1">
      <c r="A2" s="4" t="s">
        <v>2</v>
      </c>
      <c r="B2" s="5" t="s">
        <v>3</v>
      </c>
      <c r="C2" s="6">
        <v>45080.0</v>
      </c>
      <c r="D2" s="7"/>
      <c r="E2" s="7"/>
      <c r="F2" s="5" t="s">
        <v>4</v>
      </c>
      <c r="G2" s="8" t="s">
        <v>5</v>
      </c>
      <c r="I2" s="7"/>
      <c r="J2" s="5"/>
      <c r="K2" s="5"/>
      <c r="L2" s="7"/>
      <c r="M2" s="7"/>
      <c r="N2" s="7"/>
      <c r="O2" s="7"/>
      <c r="P2" s="7"/>
      <c r="Q2" s="7"/>
      <c r="R2" s="7"/>
      <c r="S2" s="7"/>
      <c r="T2" s="7"/>
      <c r="U2" s="7"/>
    </row>
    <row r="3" ht="36.75" customHeight="1">
      <c r="A3" s="9" t="s">
        <v>6</v>
      </c>
      <c r="B3" s="10" t="s">
        <v>7</v>
      </c>
      <c r="C3" s="10" t="s">
        <v>8</v>
      </c>
      <c r="D3" s="10" t="s">
        <v>9</v>
      </c>
      <c r="E3" s="10"/>
      <c r="F3" s="10" t="s">
        <v>10</v>
      </c>
      <c r="G3" s="10" t="s">
        <v>11</v>
      </c>
      <c r="H3" s="10" t="s">
        <v>12</v>
      </c>
      <c r="I3" s="5"/>
      <c r="J3" s="5"/>
      <c r="K3" s="5"/>
      <c r="L3" s="5"/>
      <c r="M3" s="5"/>
      <c r="N3" s="5"/>
      <c r="O3" s="5"/>
      <c r="P3" s="5"/>
      <c r="Q3" s="5"/>
      <c r="R3" s="5"/>
      <c r="S3" s="5"/>
      <c r="T3" s="5"/>
      <c r="U3" s="5"/>
    </row>
    <row r="4" ht="24.75" customHeight="1">
      <c r="A4" s="11" t="s">
        <v>13</v>
      </c>
      <c r="C4" s="12"/>
      <c r="D4" s="12"/>
      <c r="E4" s="12"/>
      <c r="F4" s="12"/>
      <c r="G4" s="12"/>
      <c r="H4" s="12"/>
      <c r="I4" s="13"/>
      <c r="J4" s="13"/>
      <c r="K4" s="13"/>
      <c r="L4" s="13"/>
      <c r="M4" s="13"/>
      <c r="N4" s="13"/>
      <c r="O4" s="13"/>
      <c r="P4" s="13"/>
      <c r="Q4" s="13"/>
      <c r="R4" s="13"/>
      <c r="S4" s="13"/>
      <c r="T4" s="13"/>
      <c r="U4" s="13"/>
    </row>
    <row r="5" ht="24.0" customHeight="1">
      <c r="A5" s="14" t="s">
        <v>14</v>
      </c>
      <c r="B5" s="15" t="s">
        <v>15</v>
      </c>
      <c r="C5" s="16">
        <f>ROWS(ArrayRange)</f>
        <v>5</v>
      </c>
      <c r="D5" s="16" t="str">
        <f>CONCATENATE(COUNTIF('Basic DSA'!E4:E8,TRUE),"/",C5)</f>
        <v>5/5</v>
      </c>
      <c r="E5" s="16">
        <f>COUNTIF('Basic DSA'!E4:E8,TRUE)</f>
        <v>5</v>
      </c>
      <c r="F5" s="17" t="str">
        <f t="shared" ref="F5:F10" si="1">IF(E5=0,"Not Started",IF(E5=C5,"Completed",IF(E5&lt;C5,"In Progress")))</f>
        <v>Completed</v>
      </c>
      <c r="G5" s="18">
        <v>2.0</v>
      </c>
      <c r="H5" s="17">
        <f>C2+G5</f>
        <v>45082</v>
      </c>
      <c r="I5" s="17"/>
      <c r="J5" s="16"/>
      <c r="K5" s="16"/>
      <c r="L5" s="16"/>
      <c r="M5" s="16"/>
      <c r="N5" s="16"/>
      <c r="O5" s="16"/>
      <c r="P5" s="16"/>
      <c r="Q5" s="16"/>
      <c r="R5" s="16"/>
      <c r="S5" s="16"/>
      <c r="T5" s="16"/>
      <c r="U5" s="16"/>
    </row>
    <row r="6" ht="15.75" customHeight="1">
      <c r="B6" s="15" t="s">
        <v>16</v>
      </c>
      <c r="C6" s="16">
        <f>ROWS(StringRange)</f>
        <v>5</v>
      </c>
      <c r="D6" s="16" t="str">
        <f>CONCATENATE(COUNTIF('Basic DSA'!E11:E15,TRUE),"/",C6)</f>
        <v>5/5</v>
      </c>
      <c r="E6" s="16">
        <f>COUNTIF('Basic DSA'!E11:E15,TRUE)</f>
        <v>5</v>
      </c>
      <c r="F6" s="17" t="str">
        <f t="shared" si="1"/>
        <v>Completed</v>
      </c>
      <c r="G6" s="16">
        <v>2.0</v>
      </c>
      <c r="H6" s="17">
        <f>C2+G5+G6</f>
        <v>45084</v>
      </c>
      <c r="I6" s="16"/>
      <c r="J6" s="16"/>
      <c r="K6" s="16"/>
      <c r="L6" s="16"/>
      <c r="M6" s="16"/>
      <c r="N6" s="16"/>
      <c r="O6" s="16"/>
      <c r="P6" s="16"/>
      <c r="Q6" s="16"/>
      <c r="R6" s="16"/>
      <c r="S6" s="16"/>
      <c r="T6" s="16"/>
      <c r="U6" s="16"/>
    </row>
    <row r="7" ht="15.75" customHeight="1">
      <c r="B7" s="15" t="s">
        <v>17</v>
      </c>
      <c r="C7" s="16">
        <f>ROWS(MultiArraysRangs)</f>
        <v>5</v>
      </c>
      <c r="D7" s="16" t="str">
        <f>CONCATENATE(COUNTIF('Basic DSA'!E18:E22,TRUE),"/",C7)</f>
        <v>5/5</v>
      </c>
      <c r="E7" s="16">
        <f>COUNTIF('Basic DSA'!E18:E22,TRUE)</f>
        <v>5</v>
      </c>
      <c r="F7" s="17" t="str">
        <f t="shared" si="1"/>
        <v>Completed</v>
      </c>
      <c r="G7" s="18">
        <v>1.0</v>
      </c>
      <c r="H7" s="17">
        <f>C2+G5+G6+G7</f>
        <v>45085</v>
      </c>
      <c r="I7" s="16"/>
      <c r="J7" s="16"/>
      <c r="K7" s="16"/>
      <c r="L7" s="16"/>
      <c r="M7" s="16"/>
      <c r="N7" s="16"/>
      <c r="O7" s="16"/>
      <c r="P7" s="16"/>
      <c r="Q7" s="16"/>
      <c r="R7" s="16"/>
      <c r="S7" s="16"/>
      <c r="T7" s="16"/>
      <c r="U7" s="16"/>
    </row>
    <row r="8" ht="15.75" customHeight="1">
      <c r="B8" s="15" t="s">
        <v>18</v>
      </c>
      <c r="C8" s="16">
        <f>ROWS(MapsRange)</f>
        <v>5</v>
      </c>
      <c r="D8" s="16" t="str">
        <f>CONCATENATE(COUNTIF('Basic DSA'!E25:E29,TRUE),"/",C8)</f>
        <v>5/5</v>
      </c>
      <c r="E8" s="16">
        <f>COUNTIF('Basic DSA'!E25:E29,TRUE)</f>
        <v>5</v>
      </c>
      <c r="F8" s="17" t="str">
        <f t="shared" si="1"/>
        <v>Completed</v>
      </c>
      <c r="G8" s="16">
        <v>2.0</v>
      </c>
      <c r="H8" s="17">
        <f>C2+G5+G6+G7+G8</f>
        <v>45087</v>
      </c>
      <c r="I8" s="16"/>
      <c r="J8" s="16"/>
      <c r="K8" s="16"/>
      <c r="L8" s="16"/>
      <c r="M8" s="16"/>
      <c r="N8" s="16"/>
      <c r="O8" s="16"/>
      <c r="P8" s="16"/>
      <c r="Q8" s="16"/>
      <c r="R8" s="16"/>
      <c r="S8" s="16"/>
      <c r="T8" s="16"/>
      <c r="U8" s="16"/>
    </row>
    <row r="9" ht="15.75" customHeight="1">
      <c r="B9" s="15" t="s">
        <v>19</v>
      </c>
      <c r="C9" s="16">
        <f>ROWS(TwoPointersRange)</f>
        <v>4</v>
      </c>
      <c r="D9" s="16" t="str">
        <f>CONCATENATE(COUNTIF('Basic DSA'!E32:E35,TRUE),"/",C9)</f>
        <v>4/4</v>
      </c>
      <c r="E9" s="16">
        <f>COUNTIF('Basic DSA'!E32:E35,TRUE)</f>
        <v>4</v>
      </c>
      <c r="F9" s="17" t="str">
        <f t="shared" si="1"/>
        <v>Completed</v>
      </c>
      <c r="G9" s="18">
        <v>1.0</v>
      </c>
      <c r="H9" s="17">
        <f>C2+G5+G6+G7+G8+G9</f>
        <v>45088</v>
      </c>
      <c r="I9" s="16"/>
      <c r="J9" s="16"/>
      <c r="K9" s="16"/>
      <c r="L9" s="16"/>
      <c r="M9" s="16"/>
      <c r="N9" s="16"/>
      <c r="O9" s="16"/>
      <c r="P9" s="16"/>
      <c r="Q9" s="16"/>
      <c r="R9" s="16"/>
      <c r="S9" s="16"/>
      <c r="T9" s="16"/>
      <c r="U9" s="16"/>
    </row>
    <row r="10" ht="15.75" customHeight="1">
      <c r="B10" s="15" t="s">
        <v>20</v>
      </c>
      <c r="C10" s="16">
        <f>ROWS(BasicAlgoRange)</f>
        <v>6</v>
      </c>
      <c r="D10" s="16" t="str">
        <f>CONCATENATE(COUNTIF('Basic DSA'!E38:E43,TRUE),"/",C10)</f>
        <v>6/6</v>
      </c>
      <c r="E10" s="16">
        <f>COUNTIF('Basic DSA'!E38:E43,TRUE)</f>
        <v>6</v>
      </c>
      <c r="F10" s="17" t="str">
        <f t="shared" si="1"/>
        <v>Completed</v>
      </c>
      <c r="G10" s="18">
        <v>2.0</v>
      </c>
      <c r="H10" s="17">
        <f>C2+G5+G6+G7+G8+G9+G10</f>
        <v>45090</v>
      </c>
      <c r="I10" s="19"/>
      <c r="J10" s="16"/>
      <c r="K10" s="16"/>
      <c r="L10" s="16"/>
      <c r="M10" s="16"/>
      <c r="N10" s="16"/>
      <c r="O10" s="16"/>
      <c r="P10" s="16"/>
      <c r="Q10" s="16"/>
      <c r="R10" s="16"/>
      <c r="S10" s="16"/>
      <c r="T10" s="16"/>
      <c r="U10" s="16"/>
    </row>
    <row r="11" ht="15.75" customHeight="1">
      <c r="B11" s="16"/>
      <c r="C11" s="16"/>
      <c r="D11" s="16"/>
      <c r="E11" s="16"/>
      <c r="F11" s="17"/>
      <c r="G11" s="16"/>
      <c r="H11" s="16"/>
      <c r="I11" s="16"/>
      <c r="J11" s="16"/>
      <c r="K11" s="16"/>
      <c r="L11" s="16"/>
      <c r="M11" s="16"/>
      <c r="N11" s="16"/>
      <c r="O11" s="16"/>
      <c r="P11" s="16"/>
      <c r="Q11" s="16"/>
      <c r="R11" s="16"/>
      <c r="S11" s="16"/>
      <c r="T11" s="16"/>
      <c r="U11" s="16"/>
    </row>
    <row r="12" ht="15.75" customHeight="1">
      <c r="B12" s="20" t="s">
        <v>21</v>
      </c>
      <c r="C12" s="16">
        <f>ROWS(MixedQuestions1Range)</f>
        <v>20</v>
      </c>
      <c r="D12" s="16" t="str">
        <f>CONCATENATE(COUNTIF('Basic DSA'!E46:E65,TRUE),"/",C12)</f>
        <v>15/20</v>
      </c>
      <c r="E12" s="16">
        <f>COUNTIF('Basic DSA'!E46:E65,TRUE)</f>
        <v>15</v>
      </c>
      <c r="F12" s="17" t="str">
        <f>IF(E12=0,"Not Started",IF(E12=C12,"Completed",IF(E12&lt;C12,"In Progress")))</f>
        <v>In Progress</v>
      </c>
      <c r="G12" s="16">
        <v>8.0</v>
      </c>
      <c r="H12" s="17">
        <f>C2+G5+G6+G7+G8+G9+G10+G12</f>
        <v>45098</v>
      </c>
      <c r="I12" s="16"/>
      <c r="J12" s="16"/>
      <c r="K12" s="16"/>
      <c r="L12" s="16"/>
      <c r="M12" s="16"/>
      <c r="N12" s="16"/>
      <c r="O12" s="16"/>
      <c r="P12" s="16"/>
      <c r="Q12" s="16"/>
      <c r="R12" s="16"/>
      <c r="S12" s="16"/>
      <c r="T12" s="16"/>
      <c r="U12" s="16"/>
    </row>
    <row r="13" ht="15.75" customHeight="1">
      <c r="B13" s="16"/>
      <c r="C13" s="16"/>
      <c r="D13" s="16"/>
      <c r="E13" s="16"/>
      <c r="F13" s="17"/>
      <c r="G13" s="17"/>
      <c r="H13" s="17"/>
      <c r="I13" s="16"/>
      <c r="J13" s="16"/>
      <c r="K13" s="16"/>
      <c r="L13" s="16"/>
      <c r="M13" s="16"/>
      <c r="N13" s="16"/>
      <c r="O13" s="16"/>
      <c r="P13" s="16"/>
      <c r="Q13" s="16"/>
      <c r="R13" s="16"/>
      <c r="S13" s="16"/>
      <c r="T13" s="16"/>
      <c r="U13" s="16"/>
    </row>
    <row r="14" ht="33.0" customHeight="1">
      <c r="B14" s="19" t="s">
        <v>22</v>
      </c>
      <c r="C14" s="19">
        <f>SUM(C5:C12)</f>
        <v>50</v>
      </c>
      <c r="D14" s="19" t="str">
        <f>CONCATENATE(COUNTIF('Basic DSA'!E4:E65,TRUE),"/",C14)</f>
        <v>45/50</v>
      </c>
      <c r="E14" s="19">
        <f>COUNTIF('Basic DSA'!E4:E65,TRUE)</f>
        <v>45</v>
      </c>
      <c r="F14" s="21" t="str">
        <f>IF(E14=0,"Not Started",IF(E14=C14,"Completed",IF(E14&lt;C14,"In Progress")))</f>
        <v>In Progress</v>
      </c>
      <c r="G14" s="18"/>
      <c r="H14" s="17"/>
      <c r="I14" s="16"/>
      <c r="J14" s="16"/>
      <c r="K14" s="16"/>
      <c r="L14" s="16"/>
      <c r="M14" s="16"/>
      <c r="N14" s="16"/>
      <c r="O14" s="16"/>
      <c r="P14" s="16"/>
      <c r="Q14" s="16"/>
      <c r="R14" s="16"/>
      <c r="S14" s="16"/>
      <c r="T14" s="16"/>
      <c r="U14" s="16"/>
    </row>
    <row r="15" ht="15.75" customHeight="1">
      <c r="B15" s="16"/>
      <c r="C15" s="16"/>
      <c r="D15" s="16"/>
      <c r="E15" s="16"/>
      <c r="F15" s="17"/>
      <c r="G15" s="18"/>
      <c r="H15" s="16"/>
      <c r="I15" s="16"/>
      <c r="J15" s="16"/>
      <c r="K15" s="16"/>
      <c r="L15" s="16"/>
      <c r="M15" s="16"/>
      <c r="N15" s="16"/>
      <c r="O15" s="16"/>
      <c r="P15" s="16"/>
      <c r="Q15" s="16"/>
      <c r="R15" s="16"/>
      <c r="S15" s="16"/>
      <c r="T15" s="16"/>
      <c r="U15" s="16"/>
    </row>
    <row r="16" ht="15.75" customHeight="1">
      <c r="B16" s="19" t="s">
        <v>23</v>
      </c>
      <c r="G16" s="18">
        <v>3.0</v>
      </c>
      <c r="H16" s="16"/>
      <c r="I16" s="16"/>
      <c r="J16" s="16"/>
      <c r="K16" s="16"/>
      <c r="L16" s="16"/>
      <c r="M16" s="16"/>
      <c r="N16" s="16"/>
      <c r="O16" s="16"/>
      <c r="P16" s="16"/>
      <c r="Q16" s="16"/>
      <c r="R16" s="16"/>
      <c r="S16" s="16"/>
      <c r="T16" s="16"/>
      <c r="U16" s="16"/>
    </row>
    <row r="17" ht="15.75" customHeight="1">
      <c r="A17" s="16"/>
      <c r="B17" s="16"/>
      <c r="C17" s="16"/>
      <c r="D17" s="16"/>
      <c r="E17" s="16"/>
      <c r="F17" s="17"/>
      <c r="G17" s="16"/>
      <c r="H17" s="16"/>
      <c r="I17" s="16"/>
      <c r="J17" s="16"/>
      <c r="K17" s="16"/>
      <c r="L17" s="16"/>
      <c r="M17" s="16"/>
      <c r="N17" s="16"/>
      <c r="O17" s="16"/>
      <c r="P17" s="16"/>
      <c r="Q17" s="16"/>
      <c r="R17" s="16"/>
      <c r="S17" s="16"/>
      <c r="T17" s="16"/>
      <c r="U17" s="16"/>
    </row>
    <row r="18" ht="27.75" customHeight="1">
      <c r="A18" s="11" t="s">
        <v>24</v>
      </c>
      <c r="C18" s="12"/>
      <c r="D18" s="12"/>
      <c r="E18" s="12"/>
      <c r="F18" s="12"/>
      <c r="G18" s="12"/>
      <c r="H18" s="12"/>
      <c r="I18" s="13"/>
      <c r="J18" s="13"/>
      <c r="K18" s="13"/>
      <c r="L18" s="13"/>
      <c r="M18" s="13"/>
      <c r="N18" s="13"/>
      <c r="O18" s="13"/>
      <c r="P18" s="13"/>
      <c r="Q18" s="13"/>
      <c r="R18" s="13"/>
      <c r="S18" s="13"/>
      <c r="T18" s="13"/>
      <c r="U18" s="13"/>
    </row>
    <row r="19" ht="15.75" customHeight="1">
      <c r="A19" s="14" t="s">
        <v>25</v>
      </c>
      <c r="B19" s="15" t="s">
        <v>26</v>
      </c>
      <c r="C19" s="16">
        <f>Rows(BinarySearchRange)</f>
        <v>5</v>
      </c>
      <c r="D19" s="16" t="str">
        <f>CONCATENATE(COUNTIF('Intermediate DSA'!E3:E7,TRUE),"/",C19)</f>
        <v>5/5</v>
      </c>
      <c r="E19" s="16">
        <f>COUNTIF('Intermediate DSA'!E3:E7,TRUE)</f>
        <v>5</v>
      </c>
      <c r="F19" s="17" t="str">
        <f t="shared" ref="F19:F23" si="2">IF(E19=0,"Not Started",IF(E19=C19,"Completed",IF(E19&lt;C19,"In Progress")))</f>
        <v>Completed</v>
      </c>
      <c r="G19" s="16">
        <v>2.0</v>
      </c>
      <c r="H19" s="17">
        <f>C2+G5+G6+G7+G8+G9+G10+G12+G16+G19</f>
        <v>45103</v>
      </c>
      <c r="I19" s="16"/>
      <c r="J19" s="16"/>
      <c r="K19" s="16"/>
      <c r="L19" s="16"/>
      <c r="M19" s="16"/>
      <c r="N19" s="16"/>
      <c r="O19" s="16"/>
      <c r="P19" s="16"/>
      <c r="Q19" s="16"/>
      <c r="R19" s="16"/>
      <c r="S19" s="16"/>
      <c r="T19" s="16"/>
      <c r="U19" s="16"/>
    </row>
    <row r="20" ht="15.75" customHeight="1">
      <c r="B20" s="15" t="s">
        <v>27</v>
      </c>
      <c r="C20" s="16">
        <f>Rows(RecursionBasicsRange)</f>
        <v>5</v>
      </c>
      <c r="D20" s="16" t="str">
        <f>CONCATENATE(COUNTIF('Intermediate DSA'!E10:E14,TRUE),"/",C20)</f>
        <v>3/5</v>
      </c>
      <c r="E20" s="16">
        <f>COUNTIF('Intermediate DSA'!E10:E14,TRUE)</f>
        <v>3</v>
      </c>
      <c r="F20" s="17" t="str">
        <f t="shared" si="2"/>
        <v>In Progress</v>
      </c>
      <c r="G20" s="18">
        <v>8.0</v>
      </c>
      <c r="H20" s="17">
        <f>C2+G5+G6+G7+G8+G9+G10+G12+G16+G19+G20</f>
        <v>45111</v>
      </c>
      <c r="I20" s="16"/>
      <c r="J20" s="16"/>
      <c r="K20" s="16"/>
      <c r="L20" s="16"/>
      <c r="M20" s="16"/>
      <c r="N20" s="16"/>
      <c r="O20" s="16"/>
      <c r="P20" s="16"/>
      <c r="Q20" s="16"/>
      <c r="R20" s="16"/>
      <c r="S20" s="16"/>
      <c r="T20" s="16"/>
      <c r="U20" s="16"/>
    </row>
    <row r="21" ht="15.75" customHeight="1">
      <c r="B21" s="15" t="s">
        <v>28</v>
      </c>
      <c r="C21" s="16">
        <f>Rows(LinkedListRange)</f>
        <v>10</v>
      </c>
      <c r="D21" s="16" t="str">
        <f>CONCATENATE(COUNTIF('Intermediate DSA'!E17:E26,TRUE),"/",C21)</f>
        <v>1/10</v>
      </c>
      <c r="E21" s="16">
        <f>COUNTIF('Intermediate DSA'!E17:E26,TRUE)</f>
        <v>1</v>
      </c>
      <c r="F21" s="17" t="str">
        <f t="shared" si="2"/>
        <v>In Progress</v>
      </c>
      <c r="G21" s="16">
        <v>4.0</v>
      </c>
      <c r="H21" s="17">
        <f>C2+G5+G6+G7+G8+G9+G10+G12+G16+G19+G20+G21</f>
        <v>45115</v>
      </c>
      <c r="I21" s="16"/>
      <c r="J21" s="16"/>
      <c r="K21" s="16"/>
      <c r="L21" s="16"/>
      <c r="M21" s="16"/>
      <c r="N21" s="16"/>
      <c r="O21" s="16"/>
      <c r="P21" s="16"/>
      <c r="Q21" s="16"/>
      <c r="R21" s="16"/>
      <c r="S21" s="16"/>
      <c r="T21" s="16"/>
      <c r="U21" s="16"/>
    </row>
    <row r="22" ht="15.75" customHeight="1">
      <c r="B22" s="15" t="s">
        <v>29</v>
      </c>
      <c r="C22" s="16">
        <f>Rows(StacksQueuesRange)</f>
        <v>10</v>
      </c>
      <c r="D22" s="16" t="str">
        <f>CONCATENATE(COUNTIF('Intermediate DSA'!E29:E37,TRUE),"/",C22)</f>
        <v>0/10</v>
      </c>
      <c r="E22" s="16">
        <f>COUNTIF('Intermediate DSA'!E29:E38,TRUE)</f>
        <v>0</v>
      </c>
      <c r="F22" s="17" t="str">
        <f t="shared" si="2"/>
        <v>Not Started</v>
      </c>
      <c r="G22" s="16">
        <v>4.0</v>
      </c>
      <c r="H22" s="17">
        <f>C2+G5+G6+G7+G8+G9+G10+G12+G16+G19+G20+G21+G22</f>
        <v>45119</v>
      </c>
      <c r="I22" s="16"/>
      <c r="J22" s="16"/>
      <c r="K22" s="16"/>
      <c r="L22" s="16"/>
      <c r="M22" s="16"/>
      <c r="N22" s="16"/>
      <c r="O22" s="16"/>
      <c r="P22" s="16"/>
      <c r="Q22" s="16"/>
      <c r="R22" s="16"/>
      <c r="S22" s="16"/>
      <c r="T22" s="16"/>
      <c r="U22" s="16"/>
    </row>
    <row r="23" ht="15.75" customHeight="1">
      <c r="B23" s="15" t="s">
        <v>30</v>
      </c>
      <c r="C23" s="16">
        <f>Rows(BinaryTreesRange)</f>
        <v>15</v>
      </c>
      <c r="D23" s="16" t="str">
        <f>CONCATENATE(COUNTIF('Intermediate DSA'!E41:E55,TRUE),"/",C23)</f>
        <v>0/15</v>
      </c>
      <c r="E23" s="16">
        <f>COUNTIF('Intermediate DSA'!E41:E55,TRUE)</f>
        <v>0</v>
      </c>
      <c r="F23" s="17" t="str">
        <f t="shared" si="2"/>
        <v>Not Started</v>
      </c>
      <c r="G23" s="16">
        <v>7.0</v>
      </c>
      <c r="H23" s="17">
        <f>C2+G5+G6+G7+G8+G9+G10+G12+G16+G19+G20+G21+G22+G23</f>
        <v>45126</v>
      </c>
      <c r="I23" s="16"/>
      <c r="J23" s="16"/>
      <c r="K23" s="16"/>
      <c r="L23" s="16"/>
      <c r="M23" s="16"/>
      <c r="N23" s="16"/>
      <c r="O23" s="16"/>
      <c r="P23" s="16"/>
      <c r="Q23" s="16"/>
      <c r="R23" s="16"/>
      <c r="S23" s="16"/>
      <c r="T23" s="16"/>
      <c r="U23" s="16"/>
    </row>
    <row r="24" ht="15.75" customHeight="1">
      <c r="B24" s="16"/>
      <c r="C24" s="16"/>
      <c r="D24" s="16"/>
      <c r="E24" s="16"/>
      <c r="F24" s="17"/>
      <c r="G24" s="16"/>
      <c r="H24" s="16"/>
      <c r="I24" s="16"/>
      <c r="J24" s="16"/>
      <c r="K24" s="16"/>
      <c r="L24" s="16"/>
      <c r="M24" s="16"/>
      <c r="N24" s="16"/>
      <c r="O24" s="16"/>
      <c r="P24" s="16"/>
      <c r="Q24" s="16"/>
      <c r="R24" s="16"/>
      <c r="S24" s="16"/>
      <c r="T24" s="16"/>
      <c r="U24" s="16"/>
    </row>
    <row r="25" ht="15.75" customHeight="1">
      <c r="B25" s="20" t="s">
        <v>31</v>
      </c>
      <c r="C25" s="16">
        <f>Rows(MixedQuestion2Range)</f>
        <v>30</v>
      </c>
      <c r="D25" s="16" t="str">
        <f>CONCATENATE(COUNTIF('Intermediate DSA'!E58:E87,TRUE),"/",C25)</f>
        <v>0/30</v>
      </c>
      <c r="E25" s="16">
        <f>COUNTIF('Intermediate DSA'!E58:E87,TRUE)</f>
        <v>0</v>
      </c>
      <c r="F25" s="17" t="str">
        <f>IF(E25=0,"Not Started",IF(E25=C25,"Completed",IF(E25&lt;C25,"In Progress")))</f>
        <v>Not Started</v>
      </c>
      <c r="G25" s="16">
        <v>15.0</v>
      </c>
      <c r="H25" s="17">
        <f>C2+G5+G6+G7+G8+G9+G10+G12+G16+G19+G20+G21+G22+G23+G25</f>
        <v>45141</v>
      </c>
      <c r="I25" s="16"/>
      <c r="J25" s="16"/>
      <c r="K25" s="16"/>
      <c r="L25" s="16"/>
      <c r="M25" s="16"/>
      <c r="N25" s="16"/>
      <c r="O25" s="16"/>
      <c r="P25" s="16"/>
      <c r="Q25" s="16"/>
      <c r="R25" s="16"/>
      <c r="S25" s="16"/>
      <c r="T25" s="16"/>
      <c r="U25" s="16"/>
    </row>
    <row r="26" ht="15.75" customHeight="1">
      <c r="B26" s="16"/>
      <c r="C26" s="16"/>
      <c r="D26" s="16"/>
      <c r="E26" s="16"/>
      <c r="F26" s="17"/>
      <c r="G26" s="17"/>
      <c r="H26" s="17"/>
      <c r="I26" s="16"/>
      <c r="J26" s="16"/>
      <c r="K26" s="16"/>
      <c r="L26" s="16"/>
      <c r="M26" s="16"/>
      <c r="N26" s="16"/>
      <c r="O26" s="16"/>
      <c r="P26" s="16"/>
      <c r="Q26" s="16"/>
      <c r="R26" s="16"/>
      <c r="S26" s="16"/>
      <c r="T26" s="16"/>
      <c r="U26" s="16"/>
    </row>
    <row r="27" ht="15.75" customHeight="1">
      <c r="B27" s="19" t="s">
        <v>32</v>
      </c>
      <c r="C27" s="19">
        <f>SUM(C19:C25)</f>
        <v>75</v>
      </c>
      <c r="D27" s="19" t="str">
        <f>CONCATENATE(COUNTIF('Intermediate DSA'!E3:E87,TRUE),"/",C27)</f>
        <v>9/75</v>
      </c>
      <c r="E27" s="19">
        <f>COUNTIF('Intermediate DSA'!E3:E87,TRUE)</f>
        <v>9</v>
      </c>
      <c r="F27" s="21" t="str">
        <f>IF(E27=0,"Not Started",IF(E27=C27,"Completed",IF(E27&lt;C27,"In Progress")))</f>
        <v>In Progress</v>
      </c>
      <c r="G27" s="17"/>
      <c r="H27" s="17"/>
      <c r="I27" s="16"/>
      <c r="J27" s="16"/>
      <c r="K27" s="16"/>
      <c r="L27" s="16"/>
      <c r="M27" s="16"/>
      <c r="N27" s="16"/>
      <c r="O27" s="16"/>
      <c r="P27" s="16"/>
      <c r="Q27" s="16"/>
      <c r="R27" s="16"/>
      <c r="S27" s="16"/>
      <c r="T27" s="16"/>
      <c r="U27" s="16"/>
    </row>
    <row r="28" ht="15.75" customHeight="1">
      <c r="B28" s="16"/>
      <c r="C28" s="16"/>
      <c r="D28" s="16"/>
      <c r="E28" s="16"/>
      <c r="F28" s="17"/>
      <c r="G28" s="16"/>
      <c r="H28" s="16"/>
      <c r="I28" s="16"/>
      <c r="J28" s="16"/>
      <c r="K28" s="16"/>
      <c r="L28" s="16"/>
      <c r="M28" s="16"/>
      <c r="N28" s="16"/>
      <c r="O28" s="16"/>
      <c r="P28" s="16"/>
      <c r="Q28" s="16"/>
      <c r="R28" s="16"/>
      <c r="S28" s="16"/>
      <c r="T28" s="16"/>
      <c r="U28" s="16"/>
    </row>
    <row r="29" ht="15.75" customHeight="1">
      <c r="B29" s="19" t="s">
        <v>23</v>
      </c>
      <c r="G29" s="16">
        <v>6.0</v>
      </c>
      <c r="H29" s="16"/>
      <c r="I29" s="16"/>
      <c r="J29" s="16"/>
      <c r="K29" s="16"/>
      <c r="L29" s="16"/>
      <c r="M29" s="16"/>
      <c r="N29" s="16"/>
      <c r="O29" s="16"/>
      <c r="P29" s="16"/>
      <c r="Q29" s="16"/>
      <c r="R29" s="16"/>
      <c r="S29" s="16"/>
      <c r="T29" s="16"/>
      <c r="U29" s="16"/>
    </row>
    <row r="30" ht="15.75" customHeight="1">
      <c r="A30" s="16"/>
      <c r="B30" s="16"/>
      <c r="C30" s="16"/>
      <c r="D30" s="16"/>
      <c r="E30" s="16"/>
      <c r="F30" s="17"/>
      <c r="G30" s="16"/>
      <c r="H30" s="16"/>
      <c r="I30" s="16"/>
      <c r="J30" s="16"/>
      <c r="K30" s="16"/>
      <c r="L30" s="16"/>
      <c r="M30" s="16"/>
      <c r="N30" s="16"/>
      <c r="O30" s="16"/>
      <c r="P30" s="16"/>
      <c r="Q30" s="16"/>
      <c r="R30" s="16"/>
      <c r="S30" s="16"/>
      <c r="T30" s="16"/>
      <c r="U30" s="16"/>
    </row>
    <row r="31" ht="31.5" customHeight="1">
      <c r="A31" s="11" t="s">
        <v>33</v>
      </c>
      <c r="C31" s="12"/>
      <c r="D31" s="12"/>
      <c r="E31" s="12"/>
      <c r="F31" s="12"/>
      <c r="G31" s="12"/>
      <c r="H31" s="12"/>
      <c r="I31" s="13"/>
      <c r="J31" s="13"/>
      <c r="K31" s="13"/>
      <c r="L31" s="13"/>
      <c r="M31" s="13"/>
      <c r="N31" s="13"/>
      <c r="O31" s="13"/>
      <c r="P31" s="13"/>
      <c r="Q31" s="13"/>
      <c r="R31" s="13"/>
      <c r="S31" s="13"/>
      <c r="T31" s="13"/>
      <c r="U31" s="13"/>
    </row>
    <row r="32" ht="15.75" customHeight="1">
      <c r="A32" s="14" t="s">
        <v>34</v>
      </c>
      <c r="B32" s="15" t="s">
        <v>35</v>
      </c>
      <c r="C32" s="16">
        <f>Rows(GreedyRange)</f>
        <v>5</v>
      </c>
      <c r="D32" s="16" t="str">
        <f>CONCATENATE(COUNTIF('Advanced DSA'!E3:E7,TRUE),"/",C32)</f>
        <v>0/5</v>
      </c>
      <c r="E32" s="16">
        <f>COUNTIF('Advanced DSA'!E3:E7,TRUE)</f>
        <v>0</v>
      </c>
      <c r="F32" s="17" t="str">
        <f t="shared" ref="F32:F38" si="3">IF(E32=0,"Not Started",IF(E32=C32,"Completed",IF(E32&lt;C32,"In Progress")))</f>
        <v>Not Started</v>
      </c>
      <c r="G32" s="16">
        <v>3.0</v>
      </c>
      <c r="H32" s="17">
        <f>C2+G5+G6+G7+G8+G9+G10+G12+G16+G19+G20+G21+G22+G23+G25+G29+G32</f>
        <v>45150</v>
      </c>
      <c r="I32" s="16"/>
      <c r="J32" s="16"/>
      <c r="K32" s="16"/>
      <c r="L32" s="16"/>
      <c r="M32" s="16"/>
      <c r="N32" s="16"/>
      <c r="O32" s="16"/>
      <c r="P32" s="16"/>
      <c r="Q32" s="16"/>
      <c r="R32" s="16"/>
      <c r="S32" s="16"/>
      <c r="T32" s="16"/>
      <c r="U32" s="16"/>
    </row>
    <row r="33" ht="15.75" customHeight="1">
      <c r="B33" s="15" t="s">
        <v>36</v>
      </c>
      <c r="C33" s="16">
        <f>Rows(TriesRange)</f>
        <v>5</v>
      </c>
      <c r="D33" s="16" t="str">
        <f>CONCATENATE(COUNTIF('Advanced DSA'!E10:E14,TRUE),"/",C33)</f>
        <v>0/5</v>
      </c>
      <c r="E33" s="16">
        <f>COUNTIF('Advanced DSA'!E10:E14,TRUE)</f>
        <v>0</v>
      </c>
      <c r="F33" s="17" t="str">
        <f t="shared" si="3"/>
        <v>Not Started</v>
      </c>
      <c r="G33" s="16">
        <v>3.0</v>
      </c>
      <c r="H33" s="17">
        <f>C2+G5+G6+G7+G8+G9+G10+G12+G16+G19+G20+G21+G22+G23+G25+G29+G32+G33</f>
        <v>45153</v>
      </c>
      <c r="I33" s="16"/>
      <c r="J33" s="16"/>
      <c r="K33" s="16"/>
      <c r="L33" s="16"/>
      <c r="M33" s="16"/>
      <c r="N33" s="16"/>
      <c r="O33" s="16"/>
      <c r="P33" s="16"/>
      <c r="Q33" s="16"/>
      <c r="R33" s="16"/>
      <c r="S33" s="16"/>
      <c r="T33" s="16"/>
      <c r="U33" s="16"/>
    </row>
    <row r="34" ht="15.75" customHeight="1">
      <c r="B34" s="15" t="s">
        <v>37</v>
      </c>
      <c r="C34" s="16">
        <f>Rows(SlidingWindowRange)</f>
        <v>7</v>
      </c>
      <c r="D34" s="16" t="str">
        <f>CONCATENATE(COUNTIF('Advanced DSA'!E17:E23,TRUE),"/",C34)</f>
        <v>0/7</v>
      </c>
      <c r="E34" s="16">
        <f>COUNTIF('Advanced DSA'!E17:E23,TRUE)</f>
        <v>0</v>
      </c>
      <c r="F34" s="17" t="str">
        <f t="shared" si="3"/>
        <v>Not Started</v>
      </c>
      <c r="G34" s="16">
        <v>4.0</v>
      </c>
      <c r="H34" s="17">
        <f>C2+G5+G6+G7+G8+G9+G10+G12+G16+G19+G20+G21+G22+G23+G25+G29+G32+G33+G34</f>
        <v>45157</v>
      </c>
      <c r="I34" s="16"/>
      <c r="J34" s="16"/>
      <c r="K34" s="16"/>
      <c r="L34" s="16"/>
      <c r="M34" s="16"/>
      <c r="N34" s="16"/>
      <c r="O34" s="16"/>
      <c r="P34" s="16"/>
      <c r="Q34" s="16"/>
      <c r="R34" s="16"/>
      <c r="S34" s="16"/>
      <c r="T34" s="16"/>
      <c r="U34" s="16"/>
    </row>
    <row r="35" ht="15.75" customHeight="1">
      <c r="B35" s="15" t="s">
        <v>38</v>
      </c>
      <c r="C35" s="16">
        <f>Rows(HeapsRange)</f>
        <v>7</v>
      </c>
      <c r="D35" s="16" t="str">
        <f>CONCATENATE(COUNTIF('Advanced DSA'!E26:E32,TRUE),"/",C35)</f>
        <v>0/7</v>
      </c>
      <c r="E35" s="16">
        <f>COUNTIF('Advanced DSA'!E26:E32,TRUE)</f>
        <v>0</v>
      </c>
      <c r="F35" s="17" t="str">
        <f t="shared" si="3"/>
        <v>Not Started</v>
      </c>
      <c r="G35" s="16">
        <v>4.0</v>
      </c>
      <c r="H35" s="17">
        <f>C2+G5+G6+G7+G8+G9+G10+G12+G16+G19+G20+G21+G22+G23+G25+G29+G32+G33+G34+G35</f>
        <v>45161</v>
      </c>
      <c r="I35" s="16"/>
      <c r="J35" s="16"/>
      <c r="K35" s="16"/>
      <c r="L35" s="16"/>
      <c r="M35" s="16"/>
      <c r="N35" s="16"/>
      <c r="O35" s="16"/>
      <c r="P35" s="16"/>
      <c r="Q35" s="16"/>
      <c r="R35" s="16"/>
      <c r="S35" s="16"/>
      <c r="T35" s="16"/>
      <c r="U35" s="16"/>
    </row>
    <row r="36" ht="15.75" customHeight="1">
      <c r="B36" s="15" t="s">
        <v>39</v>
      </c>
      <c r="C36" s="16">
        <f>Rows(AdvancedRecursionRange)</f>
        <v>8</v>
      </c>
      <c r="D36" s="16" t="str">
        <f>CONCATENATE(COUNTIF('Advanced DSA'!E35:E42,TRUE),"/",C36)</f>
        <v>0/8</v>
      </c>
      <c r="E36" s="16">
        <f>COUNTIF('Advanced DSA'!E35:E42,TRUE)</f>
        <v>0</v>
      </c>
      <c r="F36" s="17" t="str">
        <f t="shared" si="3"/>
        <v>Not Started</v>
      </c>
      <c r="G36" s="16">
        <v>4.0</v>
      </c>
      <c r="H36" s="17">
        <f>C2+G5+G6+G7+G8+G9+G10+G12+G16+G19+G20+G21+G22+G23+G25+G29+G32+G33+G34+G35+G36</f>
        <v>45165</v>
      </c>
      <c r="I36" s="16"/>
      <c r="J36" s="16"/>
      <c r="K36" s="16"/>
      <c r="L36" s="16"/>
      <c r="M36" s="16"/>
      <c r="N36" s="16"/>
      <c r="O36" s="16"/>
      <c r="P36" s="16"/>
      <c r="Q36" s="16"/>
      <c r="R36" s="16"/>
      <c r="S36" s="16"/>
      <c r="T36" s="16"/>
      <c r="U36" s="16"/>
    </row>
    <row r="37" ht="15.75" customHeight="1">
      <c r="B37" s="15" t="s">
        <v>40</v>
      </c>
      <c r="C37" s="16">
        <f>Rows(DPRange)</f>
        <v>15</v>
      </c>
      <c r="D37" s="16" t="str">
        <f>CONCATENATE(COUNTIF('Advanced DSA'!E45:E59,TRUE),"/",C37)</f>
        <v>0/15</v>
      </c>
      <c r="E37" s="16">
        <f>COUNTIF('Advanced DSA'!E45:E59,TRUE)</f>
        <v>0</v>
      </c>
      <c r="F37" s="17" t="str">
        <f t="shared" si="3"/>
        <v>Not Started</v>
      </c>
      <c r="G37" s="16">
        <v>8.0</v>
      </c>
      <c r="H37" s="17">
        <f>C2+G5+G6+G7+G8+G9+G10+G12+G16+G19+G20+G21+G22+G23+G25+G29+G32+G33+G34+G35+G36+G37</f>
        <v>45173</v>
      </c>
      <c r="I37" s="16"/>
      <c r="J37" s="16"/>
      <c r="K37" s="16"/>
      <c r="L37" s="16"/>
      <c r="M37" s="16"/>
      <c r="N37" s="16"/>
      <c r="O37" s="16"/>
      <c r="P37" s="16"/>
      <c r="Q37" s="16"/>
      <c r="R37" s="16"/>
      <c r="S37" s="16"/>
      <c r="T37" s="16"/>
      <c r="U37" s="16"/>
    </row>
    <row r="38" ht="15.75" customHeight="1">
      <c r="B38" s="15" t="s">
        <v>41</v>
      </c>
      <c r="C38" s="16">
        <f>Rows(GraphsRange)</f>
        <v>13</v>
      </c>
      <c r="D38" s="16" t="str">
        <f>CONCATENATE(COUNTIF('Advanced DSA'!E62:E74,TRUE),"/",C38)</f>
        <v>0/13</v>
      </c>
      <c r="E38" s="16">
        <f>COUNTIF('Advanced DSA'!E62:E74,TRUE)</f>
        <v>0</v>
      </c>
      <c r="F38" s="17" t="str">
        <f t="shared" si="3"/>
        <v>Not Started</v>
      </c>
      <c r="G38" s="16">
        <v>7.0</v>
      </c>
      <c r="H38" s="17">
        <f>C2+G5+G6+G7+G8+G9+G10+G12+G16+G19+G20+G21+G22+G23+G25+G29+G32+G33+G34+G35+G36+G37+G38</f>
        <v>45180</v>
      </c>
      <c r="I38" s="16"/>
      <c r="J38" s="16"/>
      <c r="K38" s="16"/>
      <c r="L38" s="16"/>
      <c r="M38" s="16"/>
      <c r="N38" s="16"/>
      <c r="O38" s="16"/>
      <c r="P38" s="16"/>
      <c r="Q38" s="16"/>
      <c r="R38" s="16"/>
      <c r="S38" s="16"/>
      <c r="T38" s="16"/>
      <c r="U38" s="16"/>
    </row>
    <row r="39" ht="15.75" customHeight="1">
      <c r="B39" s="16"/>
      <c r="C39" s="16"/>
      <c r="D39" s="16"/>
      <c r="E39" s="16"/>
      <c r="F39" s="17"/>
      <c r="G39" s="16"/>
      <c r="H39" s="16"/>
      <c r="I39" s="16"/>
      <c r="J39" s="16"/>
      <c r="K39" s="16"/>
      <c r="L39" s="16"/>
      <c r="M39" s="16"/>
      <c r="N39" s="16"/>
      <c r="O39" s="16"/>
      <c r="P39" s="16"/>
      <c r="Q39" s="16"/>
      <c r="R39" s="16"/>
      <c r="S39" s="16"/>
      <c r="T39" s="16"/>
      <c r="U39" s="16"/>
    </row>
    <row r="40" ht="15.75" customHeight="1">
      <c r="B40" s="20" t="s">
        <v>42</v>
      </c>
      <c r="C40" s="16">
        <f>Rows(MixedQuestion3Range)</f>
        <v>40</v>
      </c>
      <c r="D40" s="16" t="str">
        <f>CONCATENATE(COUNTIF('Advanced DSA'!E77:E116,TRUE),"/",C40)</f>
        <v>0/40</v>
      </c>
      <c r="E40" s="16">
        <f>COUNTIF('Advanced DSA'!E77:E116,TRUE)</f>
        <v>0</v>
      </c>
      <c r="F40" s="17" t="str">
        <f>IF(E40=0,"Not Started",IF(E40=C40,"Completed",IF(E40&lt;C40,"In Progress")))</f>
        <v>Not Started</v>
      </c>
      <c r="G40" s="16">
        <v>20.0</v>
      </c>
      <c r="H40" s="17">
        <f>C2+G5+G6+G7+G8+G9+G10+G12+G16+G19+G20+G21+G22+G23+G25+G29+G32+G33+G34+G35+G36+G37+G38+G40</f>
        <v>45200</v>
      </c>
      <c r="I40" s="16"/>
      <c r="J40" s="16"/>
      <c r="K40" s="16"/>
      <c r="L40" s="16"/>
      <c r="M40" s="16"/>
      <c r="N40" s="16"/>
      <c r="O40" s="16"/>
      <c r="P40" s="16"/>
      <c r="Q40" s="16"/>
      <c r="R40" s="16"/>
      <c r="S40" s="16"/>
      <c r="T40" s="16"/>
      <c r="U40" s="16"/>
    </row>
    <row r="41" ht="15.75" customHeight="1">
      <c r="B41" s="16"/>
      <c r="C41" s="16"/>
      <c r="D41" s="16"/>
      <c r="E41" s="16"/>
      <c r="F41" s="17"/>
      <c r="G41" s="17"/>
      <c r="H41" s="17"/>
      <c r="I41" s="16"/>
      <c r="J41" s="16"/>
      <c r="K41" s="16"/>
      <c r="L41" s="16"/>
      <c r="M41" s="16"/>
      <c r="N41" s="16"/>
      <c r="O41" s="16"/>
      <c r="P41" s="16"/>
      <c r="Q41" s="16"/>
      <c r="R41" s="16"/>
      <c r="S41" s="16"/>
      <c r="T41" s="16"/>
      <c r="U41" s="16"/>
    </row>
    <row r="42" ht="15.75" customHeight="1">
      <c r="B42" s="19" t="s">
        <v>43</v>
      </c>
      <c r="C42" s="19">
        <f>SUM(C32:C40)</f>
        <v>100</v>
      </c>
      <c r="D42" s="19" t="str">
        <f>CONCATENATE(COUNTIF('Advanced DSA'!E3:E116,TRUE),"/",C42)</f>
        <v>0/100</v>
      </c>
      <c r="E42" s="19">
        <f>COUNTIF('Advanced DSA'!E3:E116,TRUE)</f>
        <v>0</v>
      </c>
      <c r="F42" s="21" t="str">
        <f>IF(E42=0,"Not Started",IF(E42=C42,"Completed",IF(E42&lt;C42,"In Progress")))</f>
        <v>Not Started</v>
      </c>
      <c r="G42" s="17"/>
      <c r="H42" s="17"/>
      <c r="I42" s="16"/>
      <c r="J42" s="16"/>
      <c r="K42" s="16"/>
      <c r="L42" s="16"/>
      <c r="M42" s="16"/>
      <c r="N42" s="16"/>
      <c r="O42" s="16"/>
      <c r="P42" s="16"/>
      <c r="Q42" s="16"/>
      <c r="R42" s="16"/>
      <c r="S42" s="16"/>
      <c r="T42" s="16"/>
      <c r="U42" s="16"/>
    </row>
    <row r="43" ht="15.75" customHeight="1">
      <c r="B43" s="19"/>
      <c r="C43" s="19"/>
      <c r="D43" s="19"/>
      <c r="E43" s="19"/>
      <c r="F43" s="19"/>
      <c r="G43" s="16"/>
      <c r="H43" s="16"/>
      <c r="I43" s="16"/>
      <c r="J43" s="16"/>
      <c r="K43" s="16"/>
      <c r="L43" s="16"/>
      <c r="M43" s="16"/>
      <c r="N43" s="16"/>
      <c r="O43" s="16"/>
      <c r="P43" s="16"/>
      <c r="Q43" s="16"/>
      <c r="R43" s="16"/>
      <c r="S43" s="16"/>
      <c r="T43" s="16"/>
      <c r="U43" s="16"/>
    </row>
    <row r="44" ht="15.75" customHeight="1">
      <c r="B44" s="19" t="s">
        <v>23</v>
      </c>
      <c r="G44" s="16">
        <v>10.0</v>
      </c>
      <c r="H44" s="16"/>
      <c r="I44" s="16"/>
      <c r="J44" s="16"/>
      <c r="K44" s="16"/>
      <c r="L44" s="16"/>
      <c r="M44" s="16"/>
      <c r="N44" s="16"/>
      <c r="O44" s="16"/>
      <c r="P44" s="16"/>
      <c r="Q44" s="16"/>
      <c r="R44" s="16"/>
      <c r="S44" s="16"/>
      <c r="T44" s="16"/>
      <c r="U44" s="16"/>
    </row>
    <row r="45" ht="15.75" customHeight="1">
      <c r="A45" s="22"/>
      <c r="B45" s="16"/>
      <c r="C45" s="16"/>
      <c r="D45" s="16"/>
      <c r="E45" s="16"/>
      <c r="F45" s="16"/>
      <c r="G45" s="16"/>
      <c r="H45" s="16"/>
      <c r="I45" s="16"/>
      <c r="J45" s="16"/>
      <c r="K45" s="16"/>
      <c r="L45" s="16"/>
      <c r="M45" s="16"/>
      <c r="N45" s="16"/>
      <c r="O45" s="16"/>
      <c r="P45" s="16"/>
      <c r="Q45" s="16"/>
      <c r="R45" s="16"/>
      <c r="S45" s="16"/>
      <c r="T45" s="16"/>
      <c r="U45" s="16"/>
    </row>
    <row r="46" ht="27.75" customHeight="1">
      <c r="A46" s="23" t="s">
        <v>44</v>
      </c>
      <c r="C46" s="12"/>
      <c r="D46" s="12"/>
      <c r="E46" s="12"/>
      <c r="F46" s="12"/>
      <c r="G46" s="12"/>
      <c r="H46" s="12"/>
      <c r="I46" s="12"/>
      <c r="J46" s="12"/>
      <c r="K46" s="12"/>
      <c r="L46" s="12"/>
      <c r="M46" s="12"/>
      <c r="N46" s="12"/>
      <c r="O46" s="12"/>
      <c r="P46" s="12"/>
      <c r="Q46" s="12"/>
      <c r="R46" s="12"/>
      <c r="S46" s="12"/>
      <c r="T46" s="12"/>
      <c r="U46" s="12"/>
    </row>
    <row r="47" ht="119.25" customHeight="1">
      <c r="A47" s="14" t="s">
        <v>45</v>
      </c>
      <c r="B47" s="19" t="s">
        <v>46</v>
      </c>
      <c r="C47" s="16">
        <v>1.0</v>
      </c>
      <c r="D47" s="16" t="str">
        <f>CONCATENATE(COUNTIF('Overall Roadmap'!F47,TRUE),"/",C47)</f>
        <v>0/1</v>
      </c>
      <c r="E47" s="16"/>
      <c r="F47" s="16" t="b">
        <v>0</v>
      </c>
      <c r="G47" s="17"/>
      <c r="H47" s="17"/>
      <c r="I47" s="16"/>
      <c r="J47" s="16"/>
      <c r="K47" s="16"/>
      <c r="L47" s="16"/>
      <c r="M47" s="16"/>
      <c r="N47" s="16"/>
      <c r="O47" s="16"/>
      <c r="P47" s="16"/>
      <c r="Q47" s="16"/>
      <c r="R47" s="16"/>
      <c r="S47" s="16"/>
      <c r="T47" s="16"/>
      <c r="U47" s="16"/>
    </row>
    <row r="48" ht="15.75" customHeight="1">
      <c r="A48" s="16"/>
      <c r="B48" s="16"/>
      <c r="C48" s="16"/>
      <c r="D48" s="16"/>
      <c r="E48" s="16"/>
      <c r="F48" s="17"/>
      <c r="G48" s="16"/>
      <c r="H48" s="16"/>
      <c r="I48" s="16"/>
      <c r="J48" s="16"/>
      <c r="K48" s="16"/>
      <c r="L48" s="16"/>
      <c r="M48" s="16"/>
      <c r="N48" s="16"/>
      <c r="O48" s="16"/>
      <c r="P48" s="16"/>
      <c r="Q48" s="16"/>
      <c r="R48" s="16"/>
      <c r="S48" s="16"/>
      <c r="T48" s="16"/>
      <c r="U48" s="16"/>
    </row>
    <row r="49" ht="27.0" customHeight="1">
      <c r="A49" s="11" t="s">
        <v>47</v>
      </c>
      <c r="C49" s="12"/>
      <c r="D49" s="12"/>
      <c r="E49" s="12"/>
      <c r="F49" s="24"/>
      <c r="G49" s="12"/>
      <c r="H49" s="12"/>
      <c r="I49" s="12"/>
      <c r="J49" s="12"/>
      <c r="K49" s="12"/>
      <c r="L49" s="12"/>
      <c r="M49" s="12"/>
      <c r="N49" s="12"/>
      <c r="O49" s="12"/>
      <c r="P49" s="12"/>
      <c r="Q49" s="12"/>
      <c r="R49" s="12"/>
      <c r="S49" s="12"/>
      <c r="T49" s="12"/>
      <c r="U49" s="12"/>
    </row>
    <row r="50" ht="15.75" customHeight="1">
      <c r="A50" s="25" t="s">
        <v>48</v>
      </c>
      <c r="B50" s="15" t="s">
        <v>49</v>
      </c>
      <c r="C50" s="16">
        <f>ROWS(BitManipulationRange)</f>
        <v>7</v>
      </c>
      <c r="D50" s="16" t="str">
        <f>CONCATENATE(COUNTIF('Miscelleanous DSA'!E3:E9,TRUE),"/",C50)</f>
        <v>0/7</v>
      </c>
      <c r="E50" s="16">
        <f>COUNTIF('Miscelleanous DSA'!E3:E9,TRUE)</f>
        <v>0</v>
      </c>
      <c r="F50" s="17" t="str">
        <f t="shared" ref="F50:F55" si="4">IF(E50=0,"Not Started",IF(E50=C50,"Completed",IF(E50&lt;C50,"In Progress")))</f>
        <v>Not Started</v>
      </c>
      <c r="G50" s="16">
        <v>3.0</v>
      </c>
      <c r="H50" s="17"/>
      <c r="I50" s="16"/>
      <c r="J50" s="16"/>
      <c r="K50" s="16"/>
      <c r="L50" s="16"/>
      <c r="M50" s="16"/>
      <c r="N50" s="16"/>
      <c r="O50" s="16"/>
      <c r="P50" s="16"/>
      <c r="Q50" s="16"/>
      <c r="R50" s="16"/>
      <c r="S50" s="16"/>
      <c r="T50" s="16"/>
      <c r="U50" s="16"/>
    </row>
    <row r="51" ht="15.75" customHeight="1">
      <c r="A51" s="26"/>
      <c r="B51" s="15" t="s">
        <v>50</v>
      </c>
      <c r="C51" s="16">
        <f>Rows(StringAlgoRange)</f>
        <v>5</v>
      </c>
      <c r="D51" s="16" t="str">
        <f>CONCATENATE(COUNTIF('Miscelleanous DSA'!E12:E16,TRUE),"/",C51)</f>
        <v>0/5</v>
      </c>
      <c r="E51" s="16">
        <f>COUNTIF('Miscelleanous DSA'!E12:E16,TRUE)</f>
        <v>0</v>
      </c>
      <c r="F51" s="17" t="str">
        <f t="shared" si="4"/>
        <v>Not Started</v>
      </c>
      <c r="G51" s="16">
        <v>3.0</v>
      </c>
      <c r="H51" s="17"/>
      <c r="I51" s="16"/>
      <c r="J51" s="16"/>
      <c r="K51" s="16"/>
      <c r="L51" s="16"/>
      <c r="M51" s="16"/>
      <c r="N51" s="16"/>
      <c r="O51" s="16"/>
      <c r="P51" s="16"/>
      <c r="Q51" s="16"/>
      <c r="R51" s="16"/>
      <c r="S51" s="16"/>
      <c r="T51" s="16"/>
      <c r="U51" s="16"/>
    </row>
    <row r="52" ht="15.75" customHeight="1">
      <c r="A52" s="26"/>
      <c r="B52" s="15" t="s">
        <v>51</v>
      </c>
      <c r="C52" s="16">
        <f>ROWS(SegmentTreeRange)</f>
        <v>6</v>
      </c>
      <c r="D52" s="16" t="str">
        <f>CONCATENATE(COUNTIF('Miscelleanous DSA'!E19:E24,TRUE),"/",C52)</f>
        <v>0/6</v>
      </c>
      <c r="E52" s="16">
        <f>COUNTIF('Miscelleanous DSA'!E19:E24,TRUE)</f>
        <v>0</v>
      </c>
      <c r="F52" s="17" t="str">
        <f t="shared" si="4"/>
        <v>Not Started</v>
      </c>
      <c r="G52" s="16">
        <v>3.0</v>
      </c>
      <c r="H52" s="17"/>
      <c r="I52" s="16"/>
      <c r="J52" s="16"/>
      <c r="K52" s="16"/>
      <c r="L52" s="16"/>
      <c r="M52" s="16"/>
      <c r="N52" s="16"/>
      <c r="O52" s="16"/>
      <c r="P52" s="16"/>
      <c r="Q52" s="16"/>
      <c r="R52" s="16"/>
      <c r="S52" s="16"/>
      <c r="T52" s="16"/>
      <c r="U52" s="16"/>
    </row>
    <row r="53" ht="15.75" customHeight="1">
      <c r="A53" s="26"/>
      <c r="B53" s="15" t="s">
        <v>52</v>
      </c>
      <c r="C53" s="16">
        <f>Rows(NumberTheoryRange)</f>
        <v>5</v>
      </c>
      <c r="D53" s="16" t="str">
        <f>CONCATENATE(COUNTIF('Miscelleanous DSA'!E27:E31,TRUE),"/",C53)</f>
        <v>0/5</v>
      </c>
      <c r="E53" s="16">
        <f>COUNTIF('Miscelleanous DSA'!E27:E31,TRUE)</f>
        <v>0</v>
      </c>
      <c r="F53" s="17" t="str">
        <f t="shared" si="4"/>
        <v>Not Started</v>
      </c>
      <c r="G53" s="16">
        <v>3.0</v>
      </c>
      <c r="H53" s="17"/>
      <c r="I53" s="16"/>
      <c r="J53" s="16"/>
      <c r="K53" s="16"/>
      <c r="L53" s="16"/>
      <c r="M53" s="16"/>
      <c r="N53" s="16"/>
      <c r="O53" s="16"/>
      <c r="P53" s="16"/>
      <c r="Q53" s="16"/>
      <c r="R53" s="16"/>
      <c r="S53" s="16"/>
      <c r="T53" s="16"/>
      <c r="U53" s="16"/>
    </row>
    <row r="54" ht="15.75" customHeight="1">
      <c r="A54" s="26"/>
      <c r="B54" s="15" t="s">
        <v>53</v>
      </c>
      <c r="C54" s="16">
        <f>Rows(DpWithTreesRange)</f>
        <v>2</v>
      </c>
      <c r="D54" s="16" t="str">
        <f>CONCATENATE(COUNTIF('Miscelleanous DSA'!E34:E35,TRUE),"/",C54)</f>
        <v>0/2</v>
      </c>
      <c r="E54" s="16">
        <f>COUNTIF('Miscelleanous DSA'!E34:E35,TRUE)</f>
        <v>0</v>
      </c>
      <c r="F54" s="17" t="str">
        <f t="shared" si="4"/>
        <v>Not Started</v>
      </c>
      <c r="G54" s="16">
        <v>2.0</v>
      </c>
      <c r="H54" s="17"/>
      <c r="I54" s="16"/>
      <c r="J54" s="16"/>
      <c r="K54" s="16"/>
      <c r="L54" s="16"/>
      <c r="M54" s="16"/>
      <c r="N54" s="16"/>
      <c r="O54" s="16"/>
      <c r="P54" s="16"/>
      <c r="Q54" s="16"/>
      <c r="R54" s="16"/>
      <c r="S54" s="16"/>
      <c r="T54" s="16"/>
      <c r="U54" s="16"/>
    </row>
    <row r="55" ht="15.75" customHeight="1">
      <c r="A55" s="26"/>
      <c r="B55" s="16"/>
      <c r="C55" s="16">
        <f>SUM(C50:C54)</f>
        <v>25</v>
      </c>
      <c r="D55" s="16" t="str">
        <f>CONCATENATE(COUNTIF('Miscelleanous DSA'!E3:E35,TRUE),"/",C55)</f>
        <v>0/25</v>
      </c>
      <c r="E55" s="16">
        <f>COUNTIF('Miscelleanous DSA'!E3:E35,TRUE)</f>
        <v>0</v>
      </c>
      <c r="F55" s="17" t="str">
        <f t="shared" si="4"/>
        <v>Not Started</v>
      </c>
      <c r="G55" s="17"/>
      <c r="H55" s="17"/>
      <c r="I55" s="16"/>
      <c r="J55" s="16"/>
      <c r="K55" s="16"/>
      <c r="L55" s="16"/>
      <c r="M55" s="16"/>
      <c r="N55" s="16"/>
      <c r="O55" s="16"/>
      <c r="P55" s="16"/>
      <c r="Q55" s="16"/>
      <c r="R55" s="16"/>
      <c r="S55" s="16"/>
      <c r="T55" s="16"/>
      <c r="U55" s="16"/>
    </row>
    <row r="56" ht="15.75" customHeight="1">
      <c r="A56" s="27"/>
      <c r="B56" s="16"/>
      <c r="C56" s="16"/>
      <c r="D56" s="16"/>
      <c r="E56" s="16"/>
      <c r="F56" s="16"/>
      <c r="G56" s="16"/>
      <c r="H56" s="16"/>
      <c r="I56" s="16"/>
      <c r="J56" s="16"/>
      <c r="K56" s="16"/>
      <c r="L56" s="16"/>
      <c r="M56" s="16"/>
      <c r="N56" s="16"/>
      <c r="O56" s="16"/>
      <c r="P56" s="16"/>
      <c r="Q56" s="16"/>
      <c r="R56" s="16"/>
      <c r="S56" s="16"/>
      <c r="T56" s="16"/>
      <c r="U56" s="16"/>
    </row>
    <row r="57" ht="15.75" customHeight="1">
      <c r="A57" s="12"/>
      <c r="B57" s="12" t="s">
        <v>54</v>
      </c>
      <c r="C57" s="12">
        <f>C14+C27+C42+C47+C55</f>
        <v>251</v>
      </c>
      <c r="D57" s="12" t="str">
        <f>CONCATENATE(E14+E27+E42+E55+COUNTIF('Overall Roadmap'!F47,TRUE),"/",C57)</f>
        <v>54/251</v>
      </c>
      <c r="E57" s="28"/>
      <c r="F57" s="28"/>
      <c r="G57" s="28"/>
      <c r="H57" s="28"/>
      <c r="I57" s="28"/>
      <c r="J57" s="28"/>
      <c r="K57" s="28"/>
      <c r="L57" s="28"/>
      <c r="M57" s="28"/>
      <c r="N57" s="28"/>
      <c r="O57" s="28"/>
      <c r="P57" s="28"/>
      <c r="Q57" s="28"/>
      <c r="R57" s="28"/>
      <c r="S57" s="28"/>
      <c r="T57" s="28"/>
      <c r="U57" s="28"/>
    </row>
    <row r="58" ht="15.75" customHeight="1">
      <c r="A58" s="16"/>
      <c r="B58" s="16"/>
      <c r="C58" s="16"/>
      <c r="D58" s="16"/>
      <c r="E58" s="16"/>
      <c r="F58" s="16"/>
      <c r="G58" s="16"/>
      <c r="H58" s="16"/>
      <c r="I58" s="16"/>
      <c r="J58" s="16"/>
      <c r="K58" s="16"/>
      <c r="L58" s="16"/>
      <c r="M58" s="16"/>
      <c r="N58" s="16"/>
      <c r="O58" s="16"/>
      <c r="P58" s="16"/>
      <c r="Q58" s="16"/>
      <c r="R58" s="16"/>
      <c r="S58" s="16"/>
      <c r="T58" s="16"/>
      <c r="U58" s="16"/>
    </row>
    <row r="59" ht="15.75" customHeight="1">
      <c r="A59" s="16"/>
      <c r="B59" s="16"/>
      <c r="C59" s="16"/>
      <c r="D59" s="16"/>
      <c r="E59" s="16"/>
      <c r="F59" s="16"/>
      <c r="G59" s="16"/>
      <c r="H59" s="16"/>
      <c r="I59" s="16"/>
      <c r="J59" s="16"/>
      <c r="K59" s="16"/>
      <c r="L59" s="16"/>
      <c r="M59" s="16"/>
      <c r="N59" s="16"/>
      <c r="O59" s="16"/>
      <c r="P59" s="16"/>
      <c r="Q59" s="16"/>
      <c r="R59" s="16"/>
      <c r="S59" s="16"/>
      <c r="T59" s="16"/>
      <c r="U59" s="16"/>
    </row>
    <row r="60" ht="15.75" customHeight="1">
      <c r="A60" s="16"/>
      <c r="B60" s="16"/>
      <c r="C60" s="16"/>
      <c r="D60" s="16"/>
      <c r="E60" s="16"/>
      <c r="F60" s="16"/>
      <c r="G60" s="16"/>
      <c r="H60" s="16"/>
      <c r="I60" s="16"/>
      <c r="J60" s="16"/>
      <c r="K60" s="16"/>
      <c r="L60" s="16"/>
      <c r="M60" s="16"/>
      <c r="N60" s="16"/>
      <c r="O60" s="16"/>
      <c r="P60" s="16"/>
      <c r="Q60" s="16"/>
      <c r="R60" s="16"/>
      <c r="S60" s="16"/>
      <c r="T60" s="16"/>
      <c r="U60" s="16"/>
    </row>
    <row r="61" ht="15.75" customHeight="1">
      <c r="A61" s="16"/>
      <c r="B61" s="16"/>
      <c r="C61" s="16"/>
      <c r="D61" s="16"/>
      <c r="E61" s="16"/>
      <c r="F61" s="16"/>
      <c r="G61" s="16"/>
      <c r="H61" s="16"/>
      <c r="I61" s="16"/>
      <c r="J61" s="16"/>
      <c r="K61" s="16"/>
      <c r="L61" s="16"/>
      <c r="M61" s="16"/>
      <c r="N61" s="16"/>
      <c r="O61" s="16"/>
      <c r="P61" s="16"/>
      <c r="Q61" s="16"/>
      <c r="R61" s="16"/>
      <c r="S61" s="16"/>
      <c r="T61" s="16"/>
      <c r="U61" s="16"/>
    </row>
    <row r="62" ht="15.75" customHeight="1">
      <c r="A62" s="16"/>
      <c r="B62" s="16"/>
      <c r="C62" s="16"/>
      <c r="D62" s="16"/>
      <c r="E62" s="16"/>
      <c r="F62" s="16"/>
      <c r="G62" s="16"/>
      <c r="H62" s="16"/>
      <c r="I62" s="16"/>
      <c r="J62" s="16"/>
      <c r="K62" s="16"/>
      <c r="L62" s="16"/>
      <c r="M62" s="16"/>
      <c r="N62" s="16"/>
      <c r="O62" s="16"/>
      <c r="P62" s="16"/>
      <c r="Q62" s="16"/>
      <c r="R62" s="16"/>
      <c r="S62" s="16"/>
      <c r="T62" s="16"/>
      <c r="U62" s="16"/>
    </row>
    <row r="63" ht="15.75" customHeight="1">
      <c r="A63" s="16"/>
      <c r="B63" s="16"/>
      <c r="C63" s="16"/>
      <c r="D63" s="16"/>
      <c r="E63" s="16"/>
      <c r="F63" s="16"/>
      <c r="G63" s="16"/>
      <c r="H63" s="16"/>
      <c r="I63" s="16"/>
      <c r="J63" s="16"/>
      <c r="K63" s="16"/>
      <c r="L63" s="16"/>
      <c r="M63" s="16"/>
      <c r="N63" s="16"/>
      <c r="O63" s="16"/>
      <c r="P63" s="16"/>
      <c r="Q63" s="16"/>
      <c r="R63" s="16"/>
      <c r="S63" s="16"/>
      <c r="T63" s="16"/>
      <c r="U63" s="16"/>
    </row>
    <row r="64" ht="15.75" customHeight="1">
      <c r="A64" s="16"/>
      <c r="B64" s="16"/>
      <c r="C64" s="16"/>
      <c r="D64" s="16"/>
      <c r="E64" s="16"/>
      <c r="F64" s="16"/>
      <c r="G64" s="16"/>
      <c r="H64" s="16"/>
      <c r="I64" s="16"/>
      <c r="J64" s="16"/>
      <c r="K64" s="16"/>
      <c r="L64" s="16"/>
      <c r="M64" s="16"/>
      <c r="N64" s="16"/>
      <c r="O64" s="16"/>
      <c r="P64" s="16"/>
      <c r="Q64" s="16"/>
      <c r="R64" s="16"/>
      <c r="S64" s="16"/>
      <c r="T64" s="16"/>
      <c r="U64" s="16"/>
    </row>
    <row r="65" ht="15.75" customHeight="1">
      <c r="A65" s="16"/>
      <c r="B65" s="16"/>
      <c r="C65" s="16"/>
      <c r="D65" s="16"/>
      <c r="E65" s="16"/>
      <c r="F65" s="16"/>
      <c r="G65" s="16"/>
      <c r="H65" s="16"/>
      <c r="I65" s="16"/>
      <c r="J65" s="16"/>
      <c r="K65" s="16"/>
      <c r="L65" s="16"/>
      <c r="M65" s="16"/>
      <c r="N65" s="16"/>
      <c r="O65" s="16"/>
      <c r="P65" s="16"/>
      <c r="Q65" s="16"/>
      <c r="R65" s="16"/>
      <c r="S65" s="16"/>
      <c r="T65" s="16"/>
      <c r="U65" s="16"/>
    </row>
    <row r="66" ht="15.75" customHeight="1">
      <c r="A66" s="16"/>
      <c r="B66" s="16"/>
      <c r="C66" s="16"/>
      <c r="D66" s="16"/>
      <c r="E66" s="16"/>
      <c r="F66" s="16"/>
      <c r="G66" s="16"/>
      <c r="H66" s="16"/>
      <c r="I66" s="16"/>
      <c r="J66" s="16"/>
      <c r="K66" s="16"/>
      <c r="L66" s="16"/>
      <c r="M66" s="16"/>
      <c r="N66" s="16"/>
      <c r="O66" s="16"/>
      <c r="P66" s="16"/>
      <c r="Q66" s="16"/>
      <c r="R66" s="16"/>
      <c r="S66" s="16"/>
      <c r="T66" s="16"/>
      <c r="U66" s="16"/>
    </row>
    <row r="67" ht="15.75" customHeight="1">
      <c r="A67" s="16"/>
      <c r="B67" s="16"/>
      <c r="C67" s="16"/>
      <c r="D67" s="16"/>
      <c r="E67" s="16"/>
      <c r="F67" s="16"/>
      <c r="G67" s="16"/>
      <c r="H67" s="16"/>
      <c r="I67" s="16"/>
      <c r="J67" s="16"/>
      <c r="K67" s="16"/>
      <c r="L67" s="16"/>
      <c r="M67" s="16"/>
      <c r="N67" s="16"/>
      <c r="O67" s="16"/>
      <c r="P67" s="16"/>
      <c r="Q67" s="16"/>
      <c r="R67" s="16"/>
      <c r="S67" s="16"/>
      <c r="T67" s="16"/>
      <c r="U67" s="16"/>
    </row>
    <row r="68" ht="15.75" customHeight="1">
      <c r="A68" s="16"/>
      <c r="B68" s="16"/>
      <c r="C68" s="16"/>
      <c r="D68" s="16"/>
      <c r="E68" s="16"/>
      <c r="F68" s="16"/>
      <c r="G68" s="16"/>
      <c r="H68" s="16"/>
      <c r="I68" s="16"/>
      <c r="J68" s="16"/>
      <c r="K68" s="16"/>
      <c r="L68" s="16"/>
      <c r="M68" s="16"/>
      <c r="N68" s="16"/>
      <c r="O68" s="16"/>
      <c r="P68" s="16"/>
      <c r="Q68" s="16"/>
      <c r="R68" s="16"/>
      <c r="S68" s="16"/>
      <c r="T68" s="16"/>
      <c r="U68" s="16"/>
    </row>
    <row r="69" ht="15.75" customHeight="1">
      <c r="A69" s="16"/>
      <c r="B69" s="16"/>
      <c r="C69" s="16"/>
      <c r="D69" s="16"/>
      <c r="E69" s="16"/>
      <c r="F69" s="16"/>
      <c r="G69" s="16"/>
      <c r="H69" s="16"/>
      <c r="I69" s="16"/>
      <c r="J69" s="16"/>
      <c r="K69" s="16"/>
      <c r="L69" s="16"/>
      <c r="M69" s="16"/>
      <c r="N69" s="16"/>
      <c r="O69" s="16"/>
      <c r="P69" s="16"/>
      <c r="Q69" s="16"/>
      <c r="R69" s="16"/>
      <c r="S69" s="16"/>
      <c r="T69" s="16"/>
      <c r="U69" s="16"/>
    </row>
    <row r="70" ht="15.75" customHeight="1">
      <c r="A70" s="16"/>
      <c r="B70" s="16"/>
      <c r="C70" s="16"/>
      <c r="D70" s="16"/>
      <c r="E70" s="16"/>
      <c r="F70" s="16"/>
      <c r="G70" s="16"/>
      <c r="H70" s="16"/>
      <c r="I70" s="16"/>
      <c r="J70" s="16"/>
      <c r="K70" s="16"/>
      <c r="L70" s="16"/>
      <c r="M70" s="16"/>
      <c r="N70" s="16"/>
      <c r="O70" s="16"/>
      <c r="P70" s="16"/>
      <c r="Q70" s="16"/>
      <c r="R70" s="16"/>
      <c r="S70" s="16"/>
      <c r="T70" s="16"/>
      <c r="U70" s="16"/>
    </row>
    <row r="71" ht="15.75" customHeight="1">
      <c r="A71" s="16"/>
      <c r="B71" s="16"/>
      <c r="C71" s="16"/>
      <c r="D71" s="16"/>
      <c r="E71" s="16"/>
      <c r="F71" s="16"/>
      <c r="G71" s="16"/>
      <c r="H71" s="16"/>
      <c r="I71" s="16"/>
      <c r="J71" s="16"/>
      <c r="K71" s="16"/>
      <c r="L71" s="16"/>
      <c r="M71" s="16"/>
      <c r="N71" s="16"/>
      <c r="O71" s="16"/>
      <c r="P71" s="16"/>
      <c r="Q71" s="16"/>
      <c r="R71" s="16"/>
      <c r="S71" s="16"/>
      <c r="T71" s="16"/>
      <c r="U71" s="16"/>
    </row>
    <row r="72" ht="15.75" customHeight="1">
      <c r="A72" s="16"/>
      <c r="B72" s="16"/>
      <c r="C72" s="16"/>
      <c r="D72" s="16"/>
      <c r="E72" s="16"/>
      <c r="F72" s="16"/>
      <c r="G72" s="16"/>
      <c r="H72" s="16"/>
      <c r="I72" s="16"/>
      <c r="J72" s="16"/>
      <c r="K72" s="16"/>
      <c r="L72" s="16"/>
      <c r="M72" s="16"/>
      <c r="N72" s="16"/>
      <c r="O72" s="16"/>
      <c r="P72" s="16"/>
      <c r="Q72" s="16"/>
      <c r="R72" s="16"/>
      <c r="S72" s="16"/>
      <c r="T72" s="16"/>
      <c r="U72" s="16"/>
    </row>
    <row r="73" ht="15.75" customHeight="1">
      <c r="A73" s="16"/>
      <c r="B73" s="16"/>
      <c r="C73" s="16"/>
      <c r="D73" s="16"/>
      <c r="E73" s="16"/>
      <c r="F73" s="16"/>
      <c r="G73" s="16"/>
      <c r="H73" s="16"/>
      <c r="I73" s="16"/>
      <c r="J73" s="16"/>
      <c r="K73" s="16"/>
      <c r="L73" s="16"/>
      <c r="M73" s="16"/>
      <c r="N73" s="16"/>
      <c r="O73" s="16"/>
      <c r="P73" s="16"/>
      <c r="Q73" s="16"/>
      <c r="R73" s="16"/>
      <c r="S73" s="16"/>
      <c r="T73" s="16"/>
      <c r="U73" s="16"/>
    </row>
    <row r="74" ht="15.75" customHeight="1">
      <c r="A74" s="16"/>
      <c r="B74" s="16"/>
      <c r="C74" s="16"/>
      <c r="D74" s="16"/>
      <c r="E74" s="16"/>
      <c r="F74" s="16"/>
      <c r="G74" s="16"/>
      <c r="H74" s="16"/>
      <c r="I74" s="16"/>
      <c r="J74" s="16"/>
      <c r="K74" s="16"/>
      <c r="L74" s="16"/>
      <c r="M74" s="16"/>
      <c r="N74" s="16"/>
      <c r="O74" s="16"/>
      <c r="P74" s="16"/>
      <c r="Q74" s="16"/>
      <c r="R74" s="16"/>
      <c r="S74" s="16"/>
      <c r="T74" s="16"/>
      <c r="U74" s="16"/>
    </row>
    <row r="75" ht="15.75" customHeight="1">
      <c r="A75" s="16"/>
      <c r="B75" s="16"/>
      <c r="C75" s="16"/>
      <c r="D75" s="16"/>
      <c r="E75" s="16"/>
      <c r="F75" s="16"/>
      <c r="G75" s="16"/>
      <c r="H75" s="16"/>
      <c r="I75" s="16"/>
      <c r="J75" s="16"/>
      <c r="K75" s="16"/>
      <c r="L75" s="16"/>
      <c r="M75" s="16"/>
      <c r="N75" s="16"/>
      <c r="O75" s="16"/>
      <c r="P75" s="16"/>
      <c r="Q75" s="16"/>
      <c r="R75" s="16"/>
      <c r="S75" s="16"/>
      <c r="T75" s="16"/>
      <c r="U75" s="16"/>
    </row>
    <row r="76" ht="15.75" customHeight="1">
      <c r="A76" s="16"/>
      <c r="B76" s="16"/>
      <c r="C76" s="16"/>
      <c r="D76" s="16"/>
      <c r="E76" s="16"/>
      <c r="F76" s="16"/>
      <c r="G76" s="16"/>
      <c r="H76" s="16"/>
      <c r="I76" s="16"/>
      <c r="J76" s="16"/>
      <c r="K76" s="16"/>
      <c r="L76" s="16"/>
      <c r="M76" s="16"/>
      <c r="N76" s="16"/>
      <c r="O76" s="16"/>
      <c r="P76" s="16"/>
      <c r="Q76" s="16"/>
      <c r="R76" s="16"/>
      <c r="S76" s="16"/>
      <c r="T76" s="16"/>
      <c r="U76" s="16"/>
    </row>
    <row r="77" ht="15.75" customHeight="1">
      <c r="A77" s="16"/>
      <c r="B77" s="16"/>
      <c r="C77" s="16"/>
      <c r="D77" s="16"/>
      <c r="E77" s="16"/>
      <c r="F77" s="16"/>
      <c r="G77" s="16"/>
      <c r="H77" s="16"/>
      <c r="I77" s="16"/>
      <c r="J77" s="16"/>
      <c r="K77" s="16"/>
      <c r="L77" s="16"/>
      <c r="M77" s="16"/>
      <c r="N77" s="16"/>
      <c r="O77" s="16"/>
      <c r="P77" s="16"/>
      <c r="Q77" s="16"/>
      <c r="R77" s="16"/>
      <c r="S77" s="16"/>
      <c r="T77" s="16"/>
      <c r="U77" s="16"/>
    </row>
    <row r="78" ht="15.75" customHeight="1">
      <c r="A78" s="16"/>
      <c r="B78" s="16"/>
      <c r="C78" s="16"/>
      <c r="D78" s="16"/>
      <c r="E78" s="16"/>
      <c r="F78" s="16"/>
      <c r="G78" s="16"/>
      <c r="H78" s="16"/>
      <c r="I78" s="16"/>
      <c r="J78" s="16"/>
      <c r="K78" s="16"/>
      <c r="L78" s="16"/>
      <c r="M78" s="16"/>
      <c r="N78" s="16"/>
      <c r="O78" s="16"/>
      <c r="P78" s="16"/>
      <c r="Q78" s="16"/>
      <c r="R78" s="16"/>
      <c r="S78" s="16"/>
      <c r="T78" s="16"/>
      <c r="U78" s="16"/>
    </row>
    <row r="79" ht="15.75" customHeight="1">
      <c r="A79" s="16"/>
      <c r="B79" s="16"/>
      <c r="C79" s="16"/>
      <c r="D79" s="16"/>
      <c r="E79" s="16"/>
      <c r="F79" s="16"/>
      <c r="G79" s="16"/>
      <c r="H79" s="16"/>
      <c r="I79" s="16"/>
      <c r="J79" s="16"/>
      <c r="K79" s="16"/>
      <c r="L79" s="16"/>
      <c r="M79" s="16"/>
      <c r="N79" s="16"/>
      <c r="O79" s="16"/>
      <c r="P79" s="16"/>
      <c r="Q79" s="16"/>
      <c r="R79" s="16"/>
      <c r="S79" s="16"/>
      <c r="T79" s="16"/>
      <c r="U79" s="16"/>
    </row>
    <row r="80" ht="15.75" customHeight="1">
      <c r="A80" s="16"/>
      <c r="B80" s="16"/>
      <c r="C80" s="16"/>
      <c r="D80" s="16"/>
      <c r="E80" s="16"/>
      <c r="F80" s="16"/>
      <c r="G80" s="16"/>
      <c r="H80" s="16"/>
      <c r="I80" s="16"/>
      <c r="J80" s="16"/>
      <c r="K80" s="16"/>
      <c r="L80" s="16"/>
      <c r="M80" s="16"/>
      <c r="N80" s="16"/>
      <c r="O80" s="16"/>
      <c r="P80" s="16"/>
      <c r="Q80" s="16"/>
      <c r="R80" s="16"/>
      <c r="S80" s="16"/>
      <c r="T80" s="16"/>
      <c r="U80" s="16"/>
    </row>
    <row r="81" ht="15.75" customHeight="1">
      <c r="A81" s="16"/>
      <c r="B81" s="16"/>
      <c r="C81" s="16"/>
      <c r="D81" s="16"/>
      <c r="E81" s="16"/>
      <c r="F81" s="16"/>
      <c r="G81" s="16"/>
      <c r="H81" s="16"/>
      <c r="I81" s="16"/>
      <c r="J81" s="16"/>
      <c r="K81" s="16"/>
      <c r="L81" s="16"/>
      <c r="M81" s="16"/>
      <c r="N81" s="16"/>
      <c r="O81" s="16"/>
      <c r="P81" s="16"/>
      <c r="Q81" s="16"/>
      <c r="R81" s="16"/>
      <c r="S81" s="16"/>
      <c r="T81" s="16"/>
      <c r="U81" s="16"/>
    </row>
    <row r="82" ht="15.75" customHeight="1">
      <c r="A82" s="16"/>
      <c r="B82" s="16"/>
      <c r="C82" s="16"/>
      <c r="D82" s="16"/>
      <c r="E82" s="16"/>
      <c r="F82" s="16"/>
      <c r="G82" s="16"/>
      <c r="H82" s="16"/>
      <c r="I82" s="16"/>
      <c r="J82" s="16"/>
      <c r="K82" s="16"/>
      <c r="L82" s="16"/>
      <c r="M82" s="16"/>
      <c r="N82" s="16"/>
      <c r="O82" s="16"/>
      <c r="P82" s="16"/>
      <c r="Q82" s="16"/>
      <c r="R82" s="16"/>
      <c r="S82" s="16"/>
      <c r="T82" s="16"/>
      <c r="U82" s="16"/>
    </row>
    <row r="83" ht="15.75" customHeight="1">
      <c r="A83" s="16"/>
      <c r="B83" s="16"/>
      <c r="C83" s="16"/>
      <c r="D83" s="16"/>
      <c r="E83" s="16"/>
      <c r="F83" s="16"/>
      <c r="G83" s="16"/>
      <c r="H83" s="16"/>
      <c r="I83" s="16"/>
      <c r="J83" s="16"/>
      <c r="K83" s="16"/>
      <c r="L83" s="16"/>
      <c r="M83" s="16"/>
      <c r="N83" s="16"/>
      <c r="O83" s="16"/>
      <c r="P83" s="16"/>
      <c r="Q83" s="16"/>
      <c r="R83" s="16"/>
      <c r="S83" s="16"/>
      <c r="T83" s="16"/>
      <c r="U83" s="16"/>
    </row>
    <row r="84" ht="15.75" customHeight="1">
      <c r="A84" s="16"/>
      <c r="B84" s="16"/>
      <c r="C84" s="16"/>
      <c r="D84" s="16"/>
      <c r="E84" s="16"/>
      <c r="F84" s="16"/>
      <c r="G84" s="16"/>
      <c r="H84" s="16"/>
      <c r="I84" s="16"/>
      <c r="J84" s="16"/>
      <c r="K84" s="16"/>
      <c r="L84" s="16"/>
      <c r="M84" s="16"/>
      <c r="N84" s="16"/>
      <c r="O84" s="16"/>
      <c r="P84" s="16"/>
      <c r="Q84" s="16"/>
      <c r="R84" s="16"/>
      <c r="S84" s="16"/>
      <c r="T84" s="16"/>
      <c r="U84" s="16"/>
    </row>
    <row r="85" ht="15.75" customHeight="1">
      <c r="A85" s="16"/>
      <c r="B85" s="16"/>
      <c r="C85" s="16"/>
      <c r="D85" s="16"/>
      <c r="E85" s="16"/>
      <c r="F85" s="16"/>
      <c r="G85" s="16"/>
      <c r="H85" s="16"/>
      <c r="I85" s="16"/>
      <c r="J85" s="16"/>
      <c r="K85" s="16"/>
      <c r="L85" s="16"/>
      <c r="M85" s="16"/>
      <c r="N85" s="16"/>
      <c r="O85" s="16"/>
      <c r="P85" s="16"/>
      <c r="Q85" s="16"/>
      <c r="R85" s="16"/>
      <c r="S85" s="16"/>
      <c r="T85" s="16"/>
      <c r="U85" s="16"/>
    </row>
    <row r="86" ht="15.75" customHeight="1">
      <c r="A86" s="16"/>
      <c r="B86" s="16"/>
      <c r="C86" s="16"/>
      <c r="D86" s="16"/>
      <c r="E86" s="16"/>
      <c r="F86" s="16"/>
      <c r="G86" s="16"/>
      <c r="H86" s="16"/>
      <c r="I86" s="16"/>
      <c r="J86" s="16"/>
      <c r="K86" s="16"/>
      <c r="L86" s="16"/>
      <c r="M86" s="16"/>
      <c r="N86" s="16"/>
      <c r="O86" s="16"/>
      <c r="P86" s="16"/>
      <c r="Q86" s="16"/>
      <c r="R86" s="16"/>
      <c r="S86" s="16"/>
      <c r="T86" s="16"/>
      <c r="U86" s="16"/>
    </row>
    <row r="87" ht="15.75" customHeight="1">
      <c r="A87" s="16"/>
      <c r="B87" s="16"/>
      <c r="C87" s="16"/>
      <c r="D87" s="16"/>
      <c r="E87" s="16"/>
      <c r="F87" s="16"/>
      <c r="G87" s="16"/>
      <c r="H87" s="16"/>
      <c r="I87" s="16"/>
      <c r="J87" s="16"/>
      <c r="K87" s="16"/>
      <c r="L87" s="16"/>
      <c r="M87" s="16"/>
      <c r="N87" s="16"/>
      <c r="O87" s="16"/>
      <c r="P87" s="16"/>
      <c r="Q87" s="16"/>
      <c r="R87" s="16"/>
      <c r="S87" s="16"/>
      <c r="T87" s="16"/>
      <c r="U87" s="16"/>
    </row>
    <row r="88" ht="15.75" customHeight="1">
      <c r="A88" s="16"/>
      <c r="B88" s="16"/>
      <c r="C88" s="16"/>
      <c r="D88" s="16"/>
      <c r="E88" s="16"/>
      <c r="F88" s="16"/>
      <c r="G88" s="16"/>
      <c r="H88" s="16"/>
      <c r="I88" s="16"/>
      <c r="J88" s="16"/>
      <c r="K88" s="16"/>
      <c r="L88" s="16"/>
      <c r="M88" s="16"/>
      <c r="N88" s="16"/>
      <c r="O88" s="16"/>
      <c r="P88" s="16"/>
      <c r="Q88" s="16"/>
      <c r="R88" s="16"/>
      <c r="S88" s="16"/>
      <c r="T88" s="16"/>
      <c r="U88" s="16"/>
    </row>
    <row r="89" ht="15.75" customHeight="1">
      <c r="A89" s="16"/>
      <c r="B89" s="16"/>
      <c r="C89" s="16"/>
      <c r="D89" s="16"/>
      <c r="E89" s="16"/>
      <c r="F89" s="16"/>
      <c r="G89" s="16"/>
      <c r="H89" s="16"/>
      <c r="I89" s="16"/>
      <c r="J89" s="16"/>
      <c r="K89" s="16"/>
      <c r="L89" s="16"/>
      <c r="M89" s="16"/>
      <c r="N89" s="16"/>
      <c r="O89" s="16"/>
      <c r="P89" s="16"/>
      <c r="Q89" s="16"/>
      <c r="R89" s="16"/>
      <c r="S89" s="16"/>
      <c r="T89" s="16"/>
      <c r="U89" s="16"/>
    </row>
    <row r="90" ht="15.75" customHeight="1">
      <c r="A90" s="16"/>
      <c r="B90" s="16"/>
      <c r="C90" s="16"/>
      <c r="D90" s="16"/>
      <c r="E90" s="16"/>
      <c r="F90" s="16"/>
      <c r="G90" s="16"/>
      <c r="H90" s="16"/>
      <c r="I90" s="16"/>
      <c r="J90" s="16"/>
      <c r="K90" s="16"/>
      <c r="L90" s="16"/>
      <c r="M90" s="16"/>
      <c r="N90" s="16"/>
      <c r="O90" s="16"/>
      <c r="P90" s="16"/>
      <c r="Q90" s="16"/>
      <c r="R90" s="16"/>
      <c r="S90" s="16"/>
      <c r="T90" s="16"/>
      <c r="U90" s="16"/>
    </row>
    <row r="91" ht="15.75" customHeight="1">
      <c r="A91" s="16"/>
      <c r="B91" s="16"/>
      <c r="C91" s="16"/>
      <c r="D91" s="16"/>
      <c r="E91" s="16"/>
      <c r="F91" s="16"/>
      <c r="G91" s="16"/>
      <c r="H91" s="16"/>
      <c r="I91" s="16"/>
      <c r="J91" s="16"/>
      <c r="K91" s="16"/>
      <c r="L91" s="16"/>
      <c r="M91" s="16"/>
      <c r="N91" s="16"/>
      <c r="O91" s="16"/>
      <c r="P91" s="16"/>
      <c r="Q91" s="16"/>
      <c r="R91" s="16"/>
      <c r="S91" s="16"/>
      <c r="T91" s="16"/>
      <c r="U91" s="16"/>
    </row>
    <row r="92" ht="15.75" customHeight="1">
      <c r="A92" s="16"/>
      <c r="B92" s="16"/>
      <c r="C92" s="16"/>
      <c r="D92" s="16"/>
      <c r="E92" s="16"/>
      <c r="F92" s="16"/>
      <c r="G92" s="16"/>
      <c r="H92" s="16"/>
      <c r="I92" s="16"/>
      <c r="J92" s="16"/>
      <c r="K92" s="16"/>
      <c r="L92" s="16"/>
      <c r="M92" s="16"/>
      <c r="N92" s="16"/>
      <c r="O92" s="16"/>
      <c r="P92" s="16"/>
      <c r="Q92" s="16"/>
      <c r="R92" s="16"/>
      <c r="S92" s="16"/>
      <c r="T92" s="16"/>
      <c r="U92" s="16"/>
    </row>
    <row r="93" ht="15.75" customHeight="1">
      <c r="A93" s="16"/>
      <c r="B93" s="16"/>
      <c r="C93" s="16"/>
      <c r="D93" s="16"/>
      <c r="E93" s="16"/>
      <c r="F93" s="16"/>
      <c r="G93" s="16"/>
      <c r="H93" s="16"/>
      <c r="I93" s="16"/>
      <c r="J93" s="16"/>
      <c r="K93" s="16"/>
      <c r="L93" s="16"/>
      <c r="M93" s="16"/>
      <c r="N93" s="16"/>
      <c r="O93" s="16"/>
      <c r="P93" s="16"/>
      <c r="Q93" s="16"/>
      <c r="R93" s="16"/>
      <c r="S93" s="16"/>
      <c r="T93" s="16"/>
      <c r="U93" s="16"/>
    </row>
    <row r="94" ht="15.75" customHeight="1">
      <c r="A94" s="16"/>
      <c r="B94" s="16"/>
      <c r="C94" s="16"/>
      <c r="D94" s="16"/>
      <c r="E94" s="16"/>
      <c r="F94" s="16"/>
      <c r="G94" s="16"/>
      <c r="H94" s="16"/>
      <c r="I94" s="16"/>
      <c r="J94" s="16"/>
      <c r="K94" s="16"/>
      <c r="L94" s="16"/>
      <c r="M94" s="16"/>
      <c r="N94" s="16"/>
      <c r="O94" s="16"/>
      <c r="P94" s="16"/>
      <c r="Q94" s="16"/>
      <c r="R94" s="16"/>
      <c r="S94" s="16"/>
      <c r="T94" s="16"/>
      <c r="U94" s="16"/>
    </row>
    <row r="95" ht="15.75" customHeight="1">
      <c r="A95" s="16"/>
      <c r="B95" s="16"/>
      <c r="C95" s="16"/>
      <c r="D95" s="16"/>
      <c r="E95" s="16"/>
      <c r="F95" s="16"/>
      <c r="G95" s="16"/>
      <c r="H95" s="16"/>
      <c r="I95" s="16"/>
      <c r="J95" s="16"/>
      <c r="K95" s="16"/>
      <c r="L95" s="16"/>
      <c r="M95" s="16"/>
      <c r="N95" s="16"/>
      <c r="O95" s="16"/>
      <c r="P95" s="16"/>
      <c r="Q95" s="16"/>
      <c r="R95" s="16"/>
      <c r="S95" s="16"/>
      <c r="T95" s="16"/>
      <c r="U95" s="16"/>
    </row>
    <row r="96" ht="15.75" customHeight="1">
      <c r="A96" s="16"/>
      <c r="B96" s="16"/>
      <c r="C96" s="16"/>
      <c r="D96" s="16"/>
      <c r="E96" s="16"/>
      <c r="F96" s="16"/>
      <c r="G96" s="16"/>
      <c r="H96" s="16"/>
      <c r="I96" s="16"/>
      <c r="J96" s="16"/>
      <c r="K96" s="16"/>
      <c r="L96" s="16"/>
      <c r="M96" s="16"/>
      <c r="N96" s="16"/>
      <c r="O96" s="16"/>
      <c r="P96" s="16"/>
      <c r="Q96" s="16"/>
      <c r="R96" s="16"/>
      <c r="S96" s="16"/>
      <c r="T96" s="16"/>
      <c r="U96" s="16"/>
    </row>
    <row r="97" ht="15.75" customHeight="1">
      <c r="A97" s="16"/>
      <c r="B97" s="16"/>
      <c r="C97" s="16"/>
      <c r="D97" s="16"/>
      <c r="E97" s="16"/>
      <c r="F97" s="16"/>
      <c r="G97" s="16"/>
      <c r="H97" s="16"/>
      <c r="I97" s="16"/>
      <c r="J97" s="16"/>
      <c r="K97" s="16"/>
      <c r="L97" s="16"/>
      <c r="M97" s="16"/>
      <c r="N97" s="16"/>
      <c r="O97" s="16"/>
      <c r="P97" s="16"/>
      <c r="Q97" s="16"/>
      <c r="R97" s="16"/>
      <c r="S97" s="16"/>
      <c r="T97" s="16"/>
      <c r="U97" s="16"/>
    </row>
    <row r="98" ht="15.75" customHeight="1">
      <c r="A98" s="16"/>
      <c r="B98" s="16"/>
      <c r="C98" s="16"/>
      <c r="D98" s="16"/>
      <c r="E98" s="16"/>
      <c r="F98" s="16"/>
      <c r="G98" s="16"/>
      <c r="H98" s="16"/>
      <c r="I98" s="16"/>
      <c r="J98" s="16"/>
      <c r="K98" s="16"/>
      <c r="L98" s="16"/>
      <c r="M98" s="16"/>
      <c r="N98" s="16"/>
      <c r="O98" s="16"/>
      <c r="P98" s="16"/>
      <c r="Q98" s="16"/>
      <c r="R98" s="16"/>
      <c r="S98" s="16"/>
      <c r="T98" s="16"/>
      <c r="U98" s="16"/>
    </row>
    <row r="99" ht="15.75" customHeight="1">
      <c r="A99" s="16"/>
      <c r="B99" s="16"/>
      <c r="C99" s="16"/>
      <c r="D99" s="16"/>
      <c r="E99" s="16"/>
      <c r="F99" s="16"/>
      <c r="G99" s="16"/>
      <c r="H99" s="16"/>
      <c r="I99" s="16"/>
      <c r="J99" s="16"/>
      <c r="K99" s="16"/>
      <c r="L99" s="16"/>
      <c r="M99" s="16"/>
      <c r="N99" s="16"/>
      <c r="O99" s="16"/>
      <c r="P99" s="16"/>
      <c r="Q99" s="16"/>
      <c r="R99" s="16"/>
      <c r="S99" s="16"/>
      <c r="T99" s="16"/>
      <c r="U99" s="16"/>
    </row>
    <row r="100" ht="15.75" customHeight="1">
      <c r="A100" s="16"/>
      <c r="B100" s="16"/>
      <c r="C100" s="16"/>
      <c r="D100" s="16"/>
      <c r="E100" s="16"/>
      <c r="F100" s="16"/>
      <c r="G100" s="16"/>
      <c r="H100" s="16"/>
      <c r="I100" s="16"/>
      <c r="J100" s="16"/>
      <c r="K100" s="16"/>
      <c r="L100" s="16"/>
      <c r="M100" s="16"/>
      <c r="N100" s="16"/>
      <c r="O100" s="16"/>
      <c r="P100" s="16"/>
      <c r="Q100" s="16"/>
      <c r="R100" s="16"/>
      <c r="S100" s="16"/>
      <c r="T100" s="16"/>
      <c r="U100" s="16"/>
    </row>
    <row r="101" ht="15.75" customHeight="1">
      <c r="A101" s="16"/>
      <c r="B101" s="16"/>
      <c r="C101" s="16"/>
      <c r="D101" s="16"/>
      <c r="E101" s="16"/>
      <c r="F101" s="16"/>
      <c r="G101" s="16"/>
      <c r="H101" s="16"/>
      <c r="I101" s="16"/>
      <c r="J101" s="16"/>
      <c r="K101" s="16"/>
      <c r="L101" s="16"/>
      <c r="M101" s="16"/>
      <c r="N101" s="16"/>
      <c r="O101" s="16"/>
      <c r="P101" s="16"/>
      <c r="Q101" s="16"/>
      <c r="R101" s="16"/>
      <c r="S101" s="16"/>
      <c r="T101" s="16"/>
      <c r="U101" s="16"/>
    </row>
    <row r="102" ht="15.75" customHeight="1">
      <c r="A102" s="16"/>
      <c r="B102" s="16"/>
      <c r="C102" s="16"/>
      <c r="D102" s="16"/>
      <c r="E102" s="16"/>
      <c r="F102" s="16"/>
      <c r="G102" s="16"/>
      <c r="H102" s="16"/>
      <c r="I102" s="16"/>
      <c r="J102" s="16"/>
      <c r="K102" s="16"/>
      <c r="L102" s="16"/>
      <c r="M102" s="16"/>
      <c r="N102" s="16"/>
      <c r="O102" s="16"/>
      <c r="P102" s="16"/>
      <c r="Q102" s="16"/>
      <c r="R102" s="16"/>
      <c r="S102" s="16"/>
      <c r="T102" s="16"/>
      <c r="U102" s="16"/>
    </row>
    <row r="103" ht="15.75" customHeight="1">
      <c r="A103" s="16"/>
      <c r="B103" s="16"/>
      <c r="C103" s="16"/>
      <c r="D103" s="16"/>
      <c r="E103" s="16"/>
      <c r="F103" s="16"/>
      <c r="G103" s="16"/>
      <c r="H103" s="16"/>
      <c r="I103" s="16"/>
      <c r="J103" s="16"/>
      <c r="K103" s="16"/>
      <c r="L103" s="16"/>
      <c r="M103" s="16"/>
      <c r="N103" s="16"/>
      <c r="O103" s="16"/>
      <c r="P103" s="16"/>
      <c r="Q103" s="16"/>
      <c r="R103" s="16"/>
      <c r="S103" s="16"/>
      <c r="T103" s="16"/>
      <c r="U103" s="16"/>
    </row>
    <row r="104" ht="15.75" customHeight="1">
      <c r="A104" s="16"/>
      <c r="B104" s="16"/>
      <c r="C104" s="16"/>
      <c r="D104" s="16"/>
      <c r="E104" s="16"/>
      <c r="F104" s="16"/>
      <c r="G104" s="16"/>
      <c r="H104" s="16"/>
      <c r="I104" s="16"/>
      <c r="J104" s="16"/>
      <c r="K104" s="16"/>
      <c r="L104" s="16"/>
      <c r="M104" s="16"/>
      <c r="N104" s="16"/>
      <c r="O104" s="16"/>
      <c r="P104" s="16"/>
      <c r="Q104" s="16"/>
      <c r="R104" s="16"/>
      <c r="S104" s="16"/>
      <c r="T104" s="16"/>
      <c r="U104" s="16"/>
    </row>
    <row r="105" ht="15.75" customHeight="1">
      <c r="A105" s="16"/>
      <c r="B105" s="16"/>
      <c r="C105" s="16"/>
      <c r="D105" s="16"/>
      <c r="E105" s="16"/>
      <c r="F105" s="16"/>
      <c r="G105" s="16"/>
      <c r="H105" s="16"/>
      <c r="I105" s="16"/>
      <c r="J105" s="16"/>
      <c r="K105" s="16"/>
      <c r="L105" s="16"/>
      <c r="M105" s="16"/>
      <c r="N105" s="16"/>
      <c r="O105" s="16"/>
      <c r="P105" s="16"/>
      <c r="Q105" s="16"/>
      <c r="R105" s="16"/>
      <c r="S105" s="16"/>
      <c r="T105" s="16"/>
      <c r="U105" s="16"/>
    </row>
    <row r="106" ht="15.75" customHeight="1">
      <c r="A106" s="16"/>
      <c r="B106" s="16"/>
      <c r="C106" s="16"/>
      <c r="D106" s="16"/>
      <c r="E106" s="16"/>
      <c r="F106" s="16"/>
      <c r="G106" s="16"/>
      <c r="H106" s="16"/>
      <c r="I106" s="16"/>
      <c r="J106" s="16"/>
      <c r="K106" s="16"/>
      <c r="L106" s="16"/>
      <c r="M106" s="16"/>
      <c r="N106" s="16"/>
      <c r="O106" s="16"/>
      <c r="P106" s="16"/>
      <c r="Q106" s="16"/>
      <c r="R106" s="16"/>
      <c r="S106" s="16"/>
      <c r="T106" s="16"/>
      <c r="U106" s="16"/>
    </row>
    <row r="107" ht="15.75" customHeight="1">
      <c r="A107" s="16"/>
      <c r="B107" s="16"/>
      <c r="C107" s="16"/>
      <c r="D107" s="16"/>
      <c r="E107" s="16"/>
      <c r="F107" s="16"/>
      <c r="G107" s="16"/>
      <c r="H107" s="16"/>
      <c r="I107" s="16"/>
      <c r="J107" s="16"/>
      <c r="K107" s="16"/>
      <c r="L107" s="16"/>
      <c r="M107" s="16"/>
      <c r="N107" s="16"/>
      <c r="O107" s="16"/>
      <c r="P107" s="16"/>
      <c r="Q107" s="16"/>
      <c r="R107" s="16"/>
      <c r="S107" s="16"/>
      <c r="T107" s="16"/>
      <c r="U107" s="16"/>
    </row>
    <row r="108" ht="15.75" customHeight="1">
      <c r="A108" s="16"/>
      <c r="B108" s="16"/>
      <c r="C108" s="16"/>
      <c r="D108" s="16"/>
      <c r="E108" s="16"/>
      <c r="F108" s="16"/>
      <c r="G108" s="16"/>
      <c r="H108" s="16"/>
      <c r="I108" s="16"/>
      <c r="J108" s="16"/>
      <c r="K108" s="16"/>
      <c r="L108" s="16"/>
      <c r="M108" s="16"/>
      <c r="N108" s="16"/>
      <c r="O108" s="16"/>
      <c r="P108" s="16"/>
      <c r="Q108" s="16"/>
      <c r="R108" s="16"/>
      <c r="S108" s="16"/>
      <c r="T108" s="16"/>
      <c r="U108" s="16"/>
    </row>
    <row r="109" ht="15.75" customHeight="1">
      <c r="A109" s="16"/>
      <c r="B109" s="16"/>
      <c r="C109" s="16"/>
      <c r="D109" s="16"/>
      <c r="E109" s="16"/>
      <c r="F109" s="16"/>
      <c r="G109" s="16"/>
      <c r="H109" s="16"/>
      <c r="I109" s="16"/>
      <c r="J109" s="16"/>
      <c r="K109" s="16"/>
      <c r="L109" s="16"/>
      <c r="M109" s="16"/>
      <c r="N109" s="16"/>
      <c r="O109" s="16"/>
      <c r="P109" s="16"/>
      <c r="Q109" s="16"/>
      <c r="R109" s="16"/>
      <c r="S109" s="16"/>
      <c r="T109" s="16"/>
      <c r="U109" s="16"/>
    </row>
    <row r="110" ht="15.75" customHeight="1">
      <c r="A110" s="16"/>
      <c r="B110" s="16"/>
      <c r="C110" s="16"/>
      <c r="D110" s="16"/>
      <c r="E110" s="16"/>
      <c r="F110" s="16"/>
      <c r="G110" s="16"/>
      <c r="H110" s="16"/>
      <c r="I110" s="16"/>
      <c r="J110" s="16"/>
      <c r="K110" s="16"/>
      <c r="L110" s="16"/>
      <c r="M110" s="16"/>
      <c r="N110" s="16"/>
      <c r="O110" s="16"/>
      <c r="P110" s="16"/>
      <c r="Q110" s="16"/>
      <c r="R110" s="16"/>
      <c r="S110" s="16"/>
      <c r="T110" s="16"/>
      <c r="U110" s="16"/>
    </row>
    <row r="111" ht="15.75" customHeight="1">
      <c r="A111" s="16"/>
      <c r="B111" s="16"/>
      <c r="C111" s="16"/>
      <c r="D111" s="16"/>
      <c r="E111" s="16"/>
      <c r="F111" s="16"/>
      <c r="G111" s="16"/>
      <c r="H111" s="16"/>
      <c r="I111" s="16"/>
      <c r="J111" s="16"/>
      <c r="K111" s="16"/>
      <c r="L111" s="16"/>
      <c r="M111" s="16"/>
      <c r="N111" s="16"/>
      <c r="O111" s="16"/>
      <c r="P111" s="16"/>
      <c r="Q111" s="16"/>
      <c r="R111" s="16"/>
      <c r="S111" s="16"/>
      <c r="T111" s="16"/>
      <c r="U111" s="16"/>
    </row>
    <row r="112" ht="15.75" customHeight="1">
      <c r="A112" s="16"/>
      <c r="B112" s="16"/>
      <c r="C112" s="16"/>
      <c r="D112" s="16"/>
      <c r="E112" s="16"/>
      <c r="F112" s="16"/>
      <c r="G112" s="16"/>
      <c r="H112" s="16"/>
      <c r="I112" s="16"/>
      <c r="J112" s="16"/>
      <c r="K112" s="16"/>
      <c r="L112" s="16"/>
      <c r="M112" s="16"/>
      <c r="N112" s="16"/>
      <c r="O112" s="16"/>
      <c r="P112" s="16"/>
      <c r="Q112" s="16"/>
      <c r="R112" s="16"/>
      <c r="S112" s="16"/>
      <c r="T112" s="16"/>
      <c r="U112" s="16"/>
    </row>
    <row r="113" ht="15.75" customHeight="1">
      <c r="A113" s="16"/>
      <c r="B113" s="16"/>
      <c r="C113" s="16"/>
      <c r="D113" s="16"/>
      <c r="E113" s="16"/>
      <c r="F113" s="16"/>
      <c r="G113" s="16"/>
      <c r="H113" s="16"/>
      <c r="I113" s="16"/>
      <c r="J113" s="16"/>
      <c r="K113" s="16"/>
      <c r="L113" s="16"/>
      <c r="M113" s="16"/>
      <c r="N113" s="16"/>
      <c r="O113" s="16"/>
      <c r="P113" s="16"/>
      <c r="Q113" s="16"/>
      <c r="R113" s="16"/>
      <c r="S113" s="16"/>
      <c r="T113" s="16"/>
      <c r="U113" s="16"/>
    </row>
    <row r="114" ht="15.75" customHeight="1">
      <c r="A114" s="16"/>
      <c r="B114" s="16"/>
      <c r="C114" s="16"/>
      <c r="D114" s="16"/>
      <c r="E114" s="16"/>
      <c r="F114" s="16"/>
      <c r="G114" s="16"/>
      <c r="H114" s="16"/>
      <c r="I114" s="16"/>
      <c r="J114" s="16"/>
      <c r="K114" s="16"/>
      <c r="L114" s="16"/>
      <c r="M114" s="16"/>
      <c r="N114" s="16"/>
      <c r="O114" s="16"/>
      <c r="P114" s="16"/>
      <c r="Q114" s="16"/>
      <c r="R114" s="16"/>
      <c r="S114" s="16"/>
      <c r="T114" s="16"/>
      <c r="U114" s="16"/>
    </row>
    <row r="115" ht="15.75" customHeight="1">
      <c r="A115" s="16"/>
      <c r="B115" s="16"/>
      <c r="C115" s="16"/>
      <c r="D115" s="16"/>
      <c r="E115" s="16"/>
      <c r="F115" s="16"/>
      <c r="G115" s="16"/>
      <c r="H115" s="16"/>
      <c r="I115" s="16"/>
      <c r="J115" s="16"/>
      <c r="K115" s="16"/>
      <c r="L115" s="16"/>
      <c r="M115" s="16"/>
      <c r="N115" s="16"/>
      <c r="O115" s="16"/>
      <c r="P115" s="16"/>
      <c r="Q115" s="16"/>
      <c r="R115" s="16"/>
      <c r="S115" s="16"/>
      <c r="T115" s="16"/>
      <c r="U115" s="16"/>
    </row>
    <row r="116" ht="15.75" customHeight="1">
      <c r="A116" s="16"/>
      <c r="B116" s="16"/>
      <c r="C116" s="16"/>
      <c r="D116" s="16"/>
      <c r="E116" s="16"/>
      <c r="F116" s="16"/>
      <c r="G116" s="16"/>
      <c r="H116" s="16"/>
      <c r="I116" s="16"/>
      <c r="J116" s="16"/>
      <c r="K116" s="16"/>
      <c r="L116" s="16"/>
      <c r="M116" s="16"/>
      <c r="N116" s="16"/>
      <c r="O116" s="16"/>
      <c r="P116" s="16"/>
      <c r="Q116" s="16"/>
      <c r="R116" s="16"/>
      <c r="S116" s="16"/>
      <c r="T116" s="16"/>
      <c r="U116" s="16"/>
    </row>
    <row r="117" ht="15.75" customHeight="1">
      <c r="A117" s="16"/>
      <c r="B117" s="16"/>
      <c r="C117" s="16"/>
      <c r="D117" s="16"/>
      <c r="E117" s="16"/>
      <c r="F117" s="16"/>
      <c r="G117" s="16"/>
      <c r="H117" s="16"/>
      <c r="I117" s="16"/>
      <c r="J117" s="16"/>
      <c r="K117" s="16"/>
      <c r="L117" s="16"/>
      <c r="M117" s="16"/>
      <c r="N117" s="16"/>
      <c r="O117" s="16"/>
      <c r="P117" s="16"/>
      <c r="Q117" s="16"/>
      <c r="R117" s="16"/>
      <c r="S117" s="16"/>
      <c r="T117" s="16"/>
      <c r="U117" s="16"/>
    </row>
    <row r="118" ht="15.75" customHeight="1">
      <c r="A118" s="16"/>
      <c r="B118" s="16"/>
      <c r="C118" s="16"/>
      <c r="D118" s="16"/>
      <c r="E118" s="16"/>
      <c r="F118" s="16"/>
      <c r="G118" s="16"/>
      <c r="H118" s="16"/>
      <c r="I118" s="16"/>
      <c r="J118" s="16"/>
      <c r="K118" s="16"/>
      <c r="L118" s="16"/>
      <c r="M118" s="16"/>
      <c r="N118" s="16"/>
      <c r="O118" s="16"/>
      <c r="P118" s="16"/>
      <c r="Q118" s="16"/>
      <c r="R118" s="16"/>
      <c r="S118" s="16"/>
      <c r="T118" s="16"/>
      <c r="U118" s="16"/>
    </row>
    <row r="119" ht="15.75" customHeight="1">
      <c r="A119" s="16"/>
      <c r="B119" s="16"/>
      <c r="C119" s="16"/>
      <c r="D119" s="16"/>
      <c r="E119" s="16"/>
      <c r="F119" s="16"/>
      <c r="G119" s="16"/>
      <c r="H119" s="16"/>
      <c r="I119" s="16"/>
      <c r="J119" s="16"/>
      <c r="K119" s="16"/>
      <c r="L119" s="16"/>
      <c r="M119" s="16"/>
      <c r="N119" s="16"/>
      <c r="O119" s="16"/>
      <c r="P119" s="16"/>
      <c r="Q119" s="16"/>
      <c r="R119" s="16"/>
      <c r="S119" s="16"/>
      <c r="T119" s="16"/>
      <c r="U119" s="16"/>
    </row>
    <row r="120" ht="15.75" customHeight="1">
      <c r="A120" s="16"/>
      <c r="B120" s="16"/>
      <c r="C120" s="16"/>
      <c r="D120" s="16"/>
      <c r="E120" s="16"/>
      <c r="F120" s="16"/>
      <c r="G120" s="16"/>
      <c r="H120" s="16"/>
      <c r="I120" s="16"/>
      <c r="J120" s="16"/>
      <c r="K120" s="16"/>
      <c r="L120" s="16"/>
      <c r="M120" s="16"/>
      <c r="N120" s="16"/>
      <c r="O120" s="16"/>
      <c r="P120" s="16"/>
      <c r="Q120" s="16"/>
      <c r="R120" s="16"/>
      <c r="S120" s="16"/>
      <c r="T120" s="16"/>
      <c r="U120" s="16"/>
    </row>
    <row r="121" ht="15.75" customHeight="1">
      <c r="A121" s="16"/>
      <c r="B121" s="16"/>
      <c r="C121" s="16"/>
      <c r="D121" s="16"/>
      <c r="E121" s="16"/>
      <c r="F121" s="16"/>
      <c r="G121" s="16"/>
      <c r="H121" s="16"/>
      <c r="I121" s="16"/>
      <c r="J121" s="16"/>
      <c r="K121" s="16"/>
      <c r="L121" s="16"/>
      <c r="M121" s="16"/>
      <c r="N121" s="16"/>
      <c r="O121" s="16"/>
      <c r="P121" s="16"/>
      <c r="Q121" s="16"/>
      <c r="R121" s="16"/>
      <c r="S121" s="16"/>
      <c r="T121" s="16"/>
      <c r="U121" s="16"/>
    </row>
    <row r="122" ht="15.75" customHeight="1">
      <c r="A122" s="16"/>
      <c r="B122" s="16"/>
      <c r="C122" s="16"/>
      <c r="D122" s="16"/>
      <c r="E122" s="16"/>
      <c r="F122" s="16"/>
      <c r="G122" s="16"/>
      <c r="H122" s="16"/>
      <c r="I122" s="16"/>
      <c r="J122" s="16"/>
      <c r="K122" s="16"/>
      <c r="L122" s="16"/>
      <c r="M122" s="16"/>
      <c r="N122" s="16"/>
      <c r="O122" s="16"/>
      <c r="P122" s="16"/>
      <c r="Q122" s="16"/>
      <c r="R122" s="16"/>
      <c r="S122" s="16"/>
      <c r="T122" s="16"/>
      <c r="U122" s="16"/>
    </row>
    <row r="123" ht="15.75" customHeight="1">
      <c r="A123" s="16"/>
      <c r="B123" s="16"/>
      <c r="C123" s="16"/>
      <c r="D123" s="16"/>
      <c r="E123" s="16"/>
      <c r="F123" s="16"/>
      <c r="G123" s="16"/>
      <c r="H123" s="16"/>
      <c r="I123" s="16"/>
      <c r="J123" s="16"/>
      <c r="K123" s="16"/>
      <c r="L123" s="16"/>
      <c r="M123" s="16"/>
      <c r="N123" s="16"/>
      <c r="O123" s="16"/>
      <c r="P123" s="16"/>
      <c r="Q123" s="16"/>
      <c r="R123" s="16"/>
      <c r="S123" s="16"/>
      <c r="T123" s="16"/>
      <c r="U123" s="16"/>
    </row>
    <row r="124" ht="15.75" customHeight="1">
      <c r="A124" s="16"/>
      <c r="B124" s="16"/>
      <c r="C124" s="16"/>
      <c r="D124" s="16"/>
      <c r="E124" s="16"/>
      <c r="F124" s="16"/>
      <c r="G124" s="16"/>
      <c r="H124" s="16"/>
      <c r="I124" s="16"/>
      <c r="J124" s="16"/>
      <c r="K124" s="16"/>
      <c r="L124" s="16"/>
      <c r="M124" s="16"/>
      <c r="N124" s="16"/>
      <c r="O124" s="16"/>
      <c r="P124" s="16"/>
      <c r="Q124" s="16"/>
      <c r="R124" s="16"/>
      <c r="S124" s="16"/>
      <c r="T124" s="16"/>
      <c r="U124" s="16"/>
    </row>
    <row r="125" ht="15.75" customHeight="1">
      <c r="A125" s="16"/>
      <c r="B125" s="16"/>
      <c r="C125" s="16"/>
      <c r="D125" s="16"/>
      <c r="E125" s="16"/>
      <c r="F125" s="16"/>
      <c r="G125" s="16"/>
      <c r="H125" s="16"/>
      <c r="I125" s="16"/>
      <c r="J125" s="16"/>
      <c r="K125" s="16"/>
      <c r="L125" s="16"/>
      <c r="M125" s="16"/>
      <c r="N125" s="16"/>
      <c r="O125" s="16"/>
      <c r="P125" s="16"/>
      <c r="Q125" s="16"/>
      <c r="R125" s="16"/>
      <c r="S125" s="16"/>
      <c r="T125" s="16"/>
      <c r="U125" s="16"/>
    </row>
    <row r="126" ht="15.75" customHeight="1">
      <c r="A126" s="16"/>
      <c r="B126" s="16"/>
      <c r="C126" s="16"/>
      <c r="D126" s="16"/>
      <c r="E126" s="16"/>
      <c r="F126" s="16"/>
      <c r="G126" s="16"/>
      <c r="H126" s="16"/>
      <c r="I126" s="16"/>
      <c r="J126" s="16"/>
      <c r="K126" s="16"/>
      <c r="L126" s="16"/>
      <c r="M126" s="16"/>
      <c r="N126" s="16"/>
      <c r="O126" s="16"/>
      <c r="P126" s="16"/>
      <c r="Q126" s="16"/>
      <c r="R126" s="16"/>
      <c r="S126" s="16"/>
      <c r="T126" s="16"/>
      <c r="U126" s="16"/>
    </row>
    <row r="127" ht="15.75" customHeight="1">
      <c r="A127" s="16"/>
      <c r="B127" s="16"/>
      <c r="C127" s="16"/>
      <c r="D127" s="16"/>
      <c r="E127" s="16"/>
      <c r="F127" s="16"/>
      <c r="G127" s="16"/>
      <c r="H127" s="16"/>
      <c r="I127" s="16"/>
      <c r="J127" s="16"/>
      <c r="K127" s="16"/>
      <c r="L127" s="16"/>
      <c r="M127" s="16"/>
      <c r="N127" s="16"/>
      <c r="O127" s="16"/>
      <c r="P127" s="16"/>
      <c r="Q127" s="16"/>
      <c r="R127" s="16"/>
      <c r="S127" s="16"/>
      <c r="T127" s="16"/>
      <c r="U127" s="16"/>
    </row>
    <row r="128" ht="15.75" customHeight="1">
      <c r="A128" s="16"/>
      <c r="B128" s="16"/>
      <c r="C128" s="16"/>
      <c r="D128" s="16"/>
      <c r="E128" s="16"/>
      <c r="F128" s="16"/>
      <c r="G128" s="16"/>
      <c r="H128" s="16"/>
      <c r="I128" s="16"/>
      <c r="J128" s="16"/>
      <c r="K128" s="16"/>
      <c r="L128" s="16"/>
      <c r="M128" s="16"/>
      <c r="N128" s="16"/>
      <c r="O128" s="16"/>
      <c r="P128" s="16"/>
      <c r="Q128" s="16"/>
      <c r="R128" s="16"/>
      <c r="S128" s="16"/>
      <c r="T128" s="16"/>
      <c r="U128" s="16"/>
    </row>
    <row r="129" ht="15.75" customHeight="1">
      <c r="A129" s="16"/>
      <c r="B129" s="16"/>
      <c r="C129" s="16"/>
      <c r="D129" s="16"/>
      <c r="E129" s="16"/>
      <c r="F129" s="16"/>
      <c r="G129" s="16"/>
      <c r="H129" s="16"/>
      <c r="I129" s="16"/>
      <c r="J129" s="16"/>
      <c r="K129" s="16"/>
      <c r="L129" s="16"/>
      <c r="M129" s="16"/>
      <c r="N129" s="16"/>
      <c r="O129" s="16"/>
      <c r="P129" s="16"/>
      <c r="Q129" s="16"/>
      <c r="R129" s="16"/>
      <c r="S129" s="16"/>
      <c r="T129" s="16"/>
      <c r="U129" s="16"/>
    </row>
    <row r="130" ht="15.75" customHeight="1">
      <c r="A130" s="16"/>
      <c r="B130" s="16"/>
      <c r="C130" s="16"/>
      <c r="D130" s="16"/>
      <c r="E130" s="16"/>
      <c r="F130" s="16"/>
      <c r="G130" s="16"/>
      <c r="H130" s="16"/>
      <c r="I130" s="16"/>
      <c r="J130" s="16"/>
      <c r="K130" s="16"/>
      <c r="L130" s="16"/>
      <c r="M130" s="16"/>
      <c r="N130" s="16"/>
      <c r="O130" s="16"/>
      <c r="P130" s="16"/>
      <c r="Q130" s="16"/>
      <c r="R130" s="16"/>
      <c r="S130" s="16"/>
      <c r="T130" s="16"/>
      <c r="U130" s="16"/>
    </row>
    <row r="131" ht="15.75" customHeight="1">
      <c r="A131" s="16"/>
      <c r="B131" s="16"/>
      <c r="C131" s="16"/>
      <c r="D131" s="16"/>
      <c r="E131" s="16"/>
      <c r="F131" s="16"/>
      <c r="G131" s="16"/>
      <c r="H131" s="16"/>
      <c r="I131" s="16"/>
      <c r="J131" s="16"/>
      <c r="K131" s="16"/>
      <c r="L131" s="16"/>
      <c r="M131" s="16"/>
      <c r="N131" s="16"/>
      <c r="O131" s="16"/>
      <c r="P131" s="16"/>
      <c r="Q131" s="16"/>
      <c r="R131" s="16"/>
      <c r="S131" s="16"/>
      <c r="T131" s="16"/>
      <c r="U131" s="16"/>
    </row>
    <row r="132" ht="15.75" customHeight="1">
      <c r="A132" s="16"/>
      <c r="B132" s="16"/>
      <c r="C132" s="16"/>
      <c r="D132" s="16"/>
      <c r="E132" s="16"/>
      <c r="F132" s="16"/>
      <c r="G132" s="16"/>
      <c r="H132" s="16"/>
      <c r="I132" s="16"/>
      <c r="J132" s="16"/>
      <c r="K132" s="16"/>
      <c r="L132" s="16"/>
      <c r="M132" s="16"/>
      <c r="N132" s="16"/>
      <c r="O132" s="16"/>
      <c r="P132" s="16"/>
      <c r="Q132" s="16"/>
      <c r="R132" s="16"/>
      <c r="S132" s="16"/>
      <c r="T132" s="16"/>
      <c r="U132" s="16"/>
    </row>
    <row r="133" ht="15.75" customHeight="1">
      <c r="A133" s="16"/>
      <c r="B133" s="16"/>
      <c r="C133" s="16"/>
      <c r="D133" s="16"/>
      <c r="E133" s="16"/>
      <c r="F133" s="16"/>
      <c r="G133" s="16"/>
      <c r="H133" s="16"/>
      <c r="I133" s="16"/>
      <c r="J133" s="16"/>
      <c r="K133" s="16"/>
      <c r="L133" s="16"/>
      <c r="M133" s="16"/>
      <c r="N133" s="16"/>
      <c r="O133" s="16"/>
      <c r="P133" s="16"/>
      <c r="Q133" s="16"/>
      <c r="R133" s="16"/>
      <c r="S133" s="16"/>
      <c r="T133" s="16"/>
      <c r="U133" s="16"/>
    </row>
    <row r="134" ht="15.75" customHeight="1">
      <c r="A134" s="16"/>
      <c r="B134" s="16"/>
      <c r="C134" s="16"/>
      <c r="D134" s="16"/>
      <c r="E134" s="16"/>
      <c r="F134" s="16"/>
      <c r="G134" s="16"/>
      <c r="H134" s="16"/>
      <c r="I134" s="16"/>
      <c r="J134" s="16"/>
      <c r="K134" s="16"/>
      <c r="L134" s="16"/>
      <c r="M134" s="16"/>
      <c r="N134" s="16"/>
      <c r="O134" s="16"/>
      <c r="P134" s="16"/>
      <c r="Q134" s="16"/>
      <c r="R134" s="16"/>
      <c r="S134" s="16"/>
      <c r="T134" s="16"/>
      <c r="U134" s="16"/>
    </row>
    <row r="135" ht="15.75" customHeight="1">
      <c r="A135" s="16"/>
      <c r="B135" s="16"/>
      <c r="C135" s="16"/>
      <c r="D135" s="16"/>
      <c r="E135" s="16"/>
      <c r="F135" s="16"/>
      <c r="G135" s="16"/>
      <c r="H135" s="16"/>
      <c r="I135" s="16"/>
      <c r="J135" s="16"/>
      <c r="K135" s="16"/>
      <c r="L135" s="16"/>
      <c r="M135" s="16"/>
      <c r="N135" s="16"/>
      <c r="O135" s="16"/>
      <c r="P135" s="16"/>
      <c r="Q135" s="16"/>
      <c r="R135" s="16"/>
      <c r="S135" s="16"/>
      <c r="T135" s="16"/>
      <c r="U135" s="16"/>
    </row>
    <row r="136" ht="15.75" customHeight="1">
      <c r="A136" s="16"/>
      <c r="B136" s="16"/>
      <c r="C136" s="16"/>
      <c r="D136" s="16"/>
      <c r="E136" s="16"/>
      <c r="F136" s="16"/>
      <c r="G136" s="16"/>
      <c r="H136" s="16"/>
      <c r="I136" s="16"/>
      <c r="J136" s="16"/>
      <c r="K136" s="16"/>
      <c r="L136" s="16"/>
      <c r="M136" s="16"/>
      <c r="N136" s="16"/>
      <c r="O136" s="16"/>
      <c r="P136" s="16"/>
      <c r="Q136" s="16"/>
      <c r="R136" s="16"/>
      <c r="S136" s="16"/>
      <c r="T136" s="16"/>
      <c r="U136" s="16"/>
    </row>
    <row r="137" ht="15.75" customHeight="1">
      <c r="A137" s="16"/>
      <c r="B137" s="16"/>
      <c r="C137" s="16"/>
      <c r="D137" s="16"/>
      <c r="E137" s="16"/>
      <c r="F137" s="16"/>
      <c r="G137" s="16"/>
      <c r="H137" s="16"/>
      <c r="I137" s="16"/>
      <c r="J137" s="16"/>
      <c r="K137" s="16"/>
      <c r="L137" s="16"/>
      <c r="M137" s="16"/>
      <c r="N137" s="16"/>
      <c r="O137" s="16"/>
      <c r="P137" s="16"/>
      <c r="Q137" s="16"/>
      <c r="R137" s="16"/>
      <c r="S137" s="16"/>
      <c r="T137" s="16"/>
      <c r="U137" s="16"/>
    </row>
    <row r="138" ht="15.75" customHeight="1">
      <c r="A138" s="16"/>
      <c r="B138" s="16"/>
      <c r="C138" s="16"/>
      <c r="D138" s="16"/>
      <c r="E138" s="16"/>
      <c r="F138" s="16"/>
      <c r="G138" s="16"/>
      <c r="H138" s="16"/>
      <c r="I138" s="16"/>
      <c r="J138" s="16"/>
      <c r="K138" s="16"/>
      <c r="L138" s="16"/>
      <c r="M138" s="16"/>
      <c r="N138" s="16"/>
      <c r="O138" s="16"/>
      <c r="P138" s="16"/>
      <c r="Q138" s="16"/>
      <c r="R138" s="16"/>
      <c r="S138" s="16"/>
      <c r="T138" s="16"/>
      <c r="U138" s="16"/>
    </row>
    <row r="139" ht="15.75" customHeight="1">
      <c r="A139" s="16"/>
      <c r="B139" s="16"/>
      <c r="C139" s="16"/>
      <c r="D139" s="16"/>
      <c r="E139" s="16"/>
      <c r="F139" s="16"/>
      <c r="G139" s="16"/>
      <c r="H139" s="16"/>
      <c r="I139" s="16"/>
      <c r="J139" s="16"/>
      <c r="K139" s="16"/>
      <c r="L139" s="16"/>
      <c r="M139" s="16"/>
      <c r="N139" s="16"/>
      <c r="O139" s="16"/>
      <c r="P139" s="16"/>
      <c r="Q139" s="16"/>
      <c r="R139" s="16"/>
      <c r="S139" s="16"/>
      <c r="T139" s="16"/>
      <c r="U139" s="16"/>
    </row>
    <row r="140" ht="15.75" customHeight="1">
      <c r="A140" s="16"/>
      <c r="B140" s="16"/>
      <c r="C140" s="16"/>
      <c r="D140" s="16"/>
      <c r="E140" s="16"/>
      <c r="F140" s="16"/>
      <c r="G140" s="16"/>
      <c r="H140" s="16"/>
      <c r="I140" s="16"/>
      <c r="J140" s="16"/>
      <c r="K140" s="16"/>
      <c r="L140" s="16"/>
      <c r="M140" s="16"/>
      <c r="N140" s="16"/>
      <c r="O140" s="16"/>
      <c r="P140" s="16"/>
      <c r="Q140" s="16"/>
      <c r="R140" s="16"/>
      <c r="S140" s="16"/>
      <c r="T140" s="16"/>
      <c r="U140" s="16"/>
    </row>
    <row r="141" ht="15.75" customHeight="1">
      <c r="A141" s="16"/>
      <c r="B141" s="16"/>
      <c r="C141" s="16"/>
      <c r="D141" s="16"/>
      <c r="E141" s="16"/>
      <c r="F141" s="16"/>
      <c r="G141" s="16"/>
      <c r="H141" s="16"/>
      <c r="I141" s="16"/>
      <c r="J141" s="16"/>
      <c r="K141" s="16"/>
      <c r="L141" s="16"/>
      <c r="M141" s="16"/>
      <c r="N141" s="16"/>
      <c r="O141" s="16"/>
      <c r="P141" s="16"/>
      <c r="Q141" s="16"/>
      <c r="R141" s="16"/>
      <c r="S141" s="16"/>
      <c r="T141" s="16"/>
      <c r="U141" s="16"/>
    </row>
    <row r="142" ht="15.75" customHeight="1">
      <c r="A142" s="16"/>
      <c r="B142" s="16"/>
      <c r="C142" s="16"/>
      <c r="D142" s="16"/>
      <c r="E142" s="16"/>
      <c r="F142" s="16"/>
      <c r="G142" s="16"/>
      <c r="H142" s="16"/>
      <c r="I142" s="16"/>
      <c r="J142" s="16"/>
      <c r="K142" s="16"/>
      <c r="L142" s="16"/>
      <c r="M142" s="16"/>
      <c r="N142" s="16"/>
      <c r="O142" s="16"/>
      <c r="P142" s="16"/>
      <c r="Q142" s="16"/>
      <c r="R142" s="16"/>
      <c r="S142" s="16"/>
      <c r="T142" s="16"/>
      <c r="U142" s="16"/>
    </row>
    <row r="143" ht="15.75" customHeight="1">
      <c r="A143" s="16"/>
      <c r="B143" s="16"/>
      <c r="C143" s="16"/>
      <c r="D143" s="16"/>
      <c r="E143" s="16"/>
      <c r="F143" s="16"/>
      <c r="G143" s="16"/>
      <c r="H143" s="16"/>
      <c r="I143" s="16"/>
      <c r="J143" s="16"/>
      <c r="K143" s="16"/>
      <c r="L143" s="16"/>
      <c r="M143" s="16"/>
      <c r="N143" s="16"/>
      <c r="O143" s="16"/>
      <c r="P143" s="16"/>
      <c r="Q143" s="16"/>
      <c r="R143" s="16"/>
      <c r="S143" s="16"/>
      <c r="T143" s="16"/>
      <c r="U143" s="16"/>
    </row>
    <row r="144" ht="15.75" customHeight="1">
      <c r="A144" s="16"/>
      <c r="B144" s="16"/>
      <c r="C144" s="16"/>
      <c r="D144" s="16"/>
      <c r="E144" s="16"/>
      <c r="F144" s="16"/>
      <c r="G144" s="16"/>
      <c r="H144" s="16"/>
      <c r="I144" s="16"/>
      <c r="J144" s="16"/>
      <c r="K144" s="16"/>
      <c r="L144" s="16"/>
      <c r="M144" s="16"/>
      <c r="N144" s="16"/>
      <c r="O144" s="16"/>
      <c r="P144" s="16"/>
      <c r="Q144" s="16"/>
      <c r="R144" s="16"/>
      <c r="S144" s="16"/>
      <c r="T144" s="16"/>
      <c r="U144" s="16"/>
    </row>
    <row r="145" ht="15.75" customHeight="1">
      <c r="A145" s="16"/>
      <c r="B145" s="16"/>
      <c r="C145" s="16"/>
      <c r="D145" s="16"/>
      <c r="E145" s="16"/>
      <c r="F145" s="16"/>
      <c r="G145" s="16"/>
      <c r="H145" s="16"/>
      <c r="I145" s="16"/>
      <c r="J145" s="16"/>
      <c r="K145" s="16"/>
      <c r="L145" s="16"/>
      <c r="M145" s="16"/>
      <c r="N145" s="16"/>
      <c r="O145" s="16"/>
      <c r="P145" s="16"/>
      <c r="Q145" s="16"/>
      <c r="R145" s="16"/>
      <c r="S145" s="16"/>
      <c r="T145" s="16"/>
      <c r="U145" s="16"/>
    </row>
    <row r="146" ht="15.75" customHeight="1">
      <c r="A146" s="16"/>
      <c r="B146" s="16"/>
      <c r="C146" s="16"/>
      <c r="D146" s="16"/>
      <c r="E146" s="16"/>
      <c r="F146" s="16"/>
      <c r="G146" s="16"/>
      <c r="H146" s="16"/>
      <c r="I146" s="16"/>
      <c r="J146" s="16"/>
      <c r="K146" s="16"/>
      <c r="L146" s="16"/>
      <c r="M146" s="16"/>
      <c r="N146" s="16"/>
      <c r="O146" s="16"/>
      <c r="P146" s="16"/>
      <c r="Q146" s="16"/>
      <c r="R146" s="16"/>
      <c r="S146" s="16"/>
      <c r="T146" s="16"/>
      <c r="U146" s="16"/>
    </row>
    <row r="147" ht="15.75" customHeight="1">
      <c r="A147" s="16"/>
      <c r="B147" s="16"/>
      <c r="C147" s="16"/>
      <c r="D147" s="16"/>
      <c r="E147" s="16"/>
      <c r="F147" s="16"/>
      <c r="G147" s="16"/>
      <c r="H147" s="16"/>
      <c r="I147" s="16"/>
      <c r="J147" s="16"/>
      <c r="K147" s="16"/>
      <c r="L147" s="16"/>
      <c r="M147" s="16"/>
      <c r="N147" s="16"/>
      <c r="O147" s="16"/>
      <c r="P147" s="16"/>
      <c r="Q147" s="16"/>
      <c r="R147" s="16"/>
      <c r="S147" s="16"/>
      <c r="T147" s="16"/>
      <c r="U147" s="16"/>
    </row>
    <row r="148" ht="15.75" customHeight="1">
      <c r="A148" s="16"/>
      <c r="B148" s="16"/>
      <c r="C148" s="16"/>
      <c r="D148" s="16"/>
      <c r="E148" s="16"/>
      <c r="F148" s="16"/>
      <c r="G148" s="16"/>
      <c r="H148" s="16"/>
      <c r="I148" s="16"/>
      <c r="J148" s="16"/>
      <c r="K148" s="16"/>
      <c r="L148" s="16"/>
      <c r="M148" s="16"/>
      <c r="N148" s="16"/>
      <c r="O148" s="16"/>
      <c r="P148" s="16"/>
      <c r="Q148" s="16"/>
      <c r="R148" s="16"/>
      <c r="S148" s="16"/>
      <c r="T148" s="16"/>
      <c r="U148" s="16"/>
    </row>
    <row r="149" ht="15.75" customHeight="1">
      <c r="A149" s="16"/>
      <c r="B149" s="16"/>
      <c r="C149" s="16"/>
      <c r="D149" s="16"/>
      <c r="E149" s="16"/>
      <c r="F149" s="16"/>
      <c r="G149" s="16"/>
      <c r="H149" s="16"/>
      <c r="I149" s="16"/>
      <c r="J149" s="16"/>
      <c r="K149" s="16"/>
      <c r="L149" s="16"/>
      <c r="M149" s="16"/>
      <c r="N149" s="16"/>
      <c r="O149" s="16"/>
      <c r="P149" s="16"/>
      <c r="Q149" s="16"/>
      <c r="R149" s="16"/>
      <c r="S149" s="16"/>
      <c r="T149" s="16"/>
      <c r="U149" s="16"/>
    </row>
    <row r="150" ht="15.75" customHeight="1">
      <c r="A150" s="16"/>
      <c r="B150" s="16"/>
      <c r="C150" s="16"/>
      <c r="D150" s="16"/>
      <c r="E150" s="16"/>
      <c r="F150" s="16"/>
      <c r="G150" s="16"/>
      <c r="H150" s="16"/>
      <c r="I150" s="16"/>
      <c r="J150" s="16"/>
      <c r="K150" s="16"/>
      <c r="L150" s="16"/>
      <c r="M150" s="16"/>
      <c r="N150" s="16"/>
      <c r="O150" s="16"/>
      <c r="P150" s="16"/>
      <c r="Q150" s="16"/>
      <c r="R150" s="16"/>
      <c r="S150" s="16"/>
      <c r="T150" s="16"/>
      <c r="U150" s="16"/>
    </row>
    <row r="151" ht="15.75" customHeight="1">
      <c r="A151" s="16"/>
      <c r="B151" s="16"/>
      <c r="C151" s="16"/>
      <c r="D151" s="16"/>
      <c r="E151" s="16"/>
      <c r="F151" s="16"/>
      <c r="G151" s="16"/>
      <c r="H151" s="16"/>
      <c r="I151" s="16"/>
      <c r="J151" s="16"/>
      <c r="K151" s="16"/>
      <c r="L151" s="16"/>
      <c r="M151" s="16"/>
      <c r="N151" s="16"/>
      <c r="O151" s="16"/>
      <c r="P151" s="16"/>
      <c r="Q151" s="16"/>
      <c r="R151" s="16"/>
      <c r="S151" s="16"/>
      <c r="T151" s="16"/>
      <c r="U151" s="16"/>
    </row>
    <row r="152" ht="15.75" customHeight="1">
      <c r="A152" s="16"/>
      <c r="B152" s="16"/>
      <c r="C152" s="16"/>
      <c r="D152" s="16"/>
      <c r="E152" s="16"/>
      <c r="F152" s="16"/>
      <c r="G152" s="16"/>
      <c r="H152" s="16"/>
      <c r="I152" s="16"/>
      <c r="J152" s="16"/>
      <c r="K152" s="16"/>
      <c r="L152" s="16"/>
      <c r="M152" s="16"/>
      <c r="N152" s="16"/>
      <c r="O152" s="16"/>
      <c r="P152" s="16"/>
      <c r="Q152" s="16"/>
      <c r="R152" s="16"/>
      <c r="S152" s="16"/>
      <c r="T152" s="16"/>
      <c r="U152" s="16"/>
    </row>
    <row r="153" ht="15.75" customHeight="1">
      <c r="A153" s="16"/>
      <c r="B153" s="16"/>
      <c r="C153" s="16"/>
      <c r="D153" s="16"/>
      <c r="E153" s="16"/>
      <c r="F153" s="16"/>
      <c r="G153" s="16"/>
      <c r="H153" s="16"/>
      <c r="I153" s="16"/>
      <c r="J153" s="16"/>
      <c r="K153" s="16"/>
      <c r="L153" s="16"/>
      <c r="M153" s="16"/>
      <c r="N153" s="16"/>
      <c r="O153" s="16"/>
      <c r="P153" s="16"/>
      <c r="Q153" s="16"/>
      <c r="R153" s="16"/>
      <c r="S153" s="16"/>
      <c r="T153" s="16"/>
      <c r="U153" s="16"/>
    </row>
    <row r="154" ht="15.75" customHeight="1">
      <c r="A154" s="16"/>
      <c r="B154" s="16"/>
      <c r="C154" s="16"/>
      <c r="D154" s="16"/>
      <c r="E154" s="16"/>
      <c r="F154" s="16"/>
      <c r="G154" s="16"/>
      <c r="H154" s="16"/>
      <c r="I154" s="16"/>
      <c r="J154" s="16"/>
      <c r="K154" s="16"/>
      <c r="L154" s="16"/>
      <c r="M154" s="16"/>
      <c r="N154" s="16"/>
      <c r="O154" s="16"/>
      <c r="P154" s="16"/>
      <c r="Q154" s="16"/>
      <c r="R154" s="16"/>
      <c r="S154" s="16"/>
      <c r="T154" s="16"/>
      <c r="U154" s="16"/>
    </row>
    <row r="155" ht="15.75" customHeight="1">
      <c r="A155" s="16"/>
      <c r="B155" s="16"/>
      <c r="C155" s="16"/>
      <c r="D155" s="16"/>
      <c r="E155" s="16"/>
      <c r="F155" s="16"/>
      <c r="G155" s="16"/>
      <c r="H155" s="16"/>
      <c r="I155" s="16"/>
      <c r="J155" s="16"/>
      <c r="K155" s="16"/>
      <c r="L155" s="16"/>
      <c r="M155" s="16"/>
      <c r="N155" s="16"/>
      <c r="O155" s="16"/>
      <c r="P155" s="16"/>
      <c r="Q155" s="16"/>
      <c r="R155" s="16"/>
      <c r="S155" s="16"/>
      <c r="T155" s="16"/>
      <c r="U155" s="16"/>
    </row>
    <row r="156" ht="15.75" customHeight="1">
      <c r="A156" s="16"/>
      <c r="B156" s="16"/>
      <c r="C156" s="16"/>
      <c r="D156" s="16"/>
      <c r="E156" s="16"/>
      <c r="F156" s="16"/>
      <c r="G156" s="16"/>
      <c r="H156" s="16"/>
      <c r="I156" s="16"/>
      <c r="J156" s="16"/>
      <c r="K156" s="16"/>
      <c r="L156" s="16"/>
      <c r="M156" s="16"/>
      <c r="N156" s="16"/>
      <c r="O156" s="16"/>
      <c r="P156" s="16"/>
      <c r="Q156" s="16"/>
      <c r="R156" s="16"/>
      <c r="S156" s="16"/>
      <c r="T156" s="16"/>
      <c r="U156" s="16"/>
    </row>
    <row r="157" ht="15.75" customHeight="1">
      <c r="A157" s="16"/>
      <c r="B157" s="16"/>
      <c r="C157" s="16"/>
      <c r="D157" s="16"/>
      <c r="E157" s="16"/>
      <c r="F157" s="16"/>
      <c r="G157" s="16"/>
      <c r="H157" s="16"/>
      <c r="I157" s="16"/>
      <c r="J157" s="16"/>
      <c r="K157" s="16"/>
      <c r="L157" s="16"/>
      <c r="M157" s="16"/>
      <c r="N157" s="16"/>
      <c r="O157" s="16"/>
      <c r="P157" s="16"/>
      <c r="Q157" s="16"/>
      <c r="R157" s="16"/>
      <c r="S157" s="16"/>
      <c r="T157" s="16"/>
      <c r="U157" s="16"/>
    </row>
    <row r="158" ht="15.75" customHeight="1">
      <c r="A158" s="16"/>
      <c r="B158" s="16"/>
      <c r="C158" s="16"/>
      <c r="D158" s="16"/>
      <c r="E158" s="16"/>
      <c r="F158" s="16"/>
      <c r="G158" s="16"/>
      <c r="H158" s="16"/>
      <c r="I158" s="16"/>
      <c r="J158" s="16"/>
      <c r="K158" s="16"/>
      <c r="L158" s="16"/>
      <c r="M158" s="16"/>
      <c r="N158" s="16"/>
      <c r="O158" s="16"/>
      <c r="P158" s="16"/>
      <c r="Q158" s="16"/>
      <c r="R158" s="16"/>
      <c r="S158" s="16"/>
      <c r="T158" s="16"/>
      <c r="U158" s="16"/>
    </row>
    <row r="159" ht="15.75" customHeight="1">
      <c r="A159" s="16"/>
      <c r="B159" s="16"/>
      <c r="C159" s="16"/>
      <c r="D159" s="16"/>
      <c r="E159" s="16"/>
      <c r="F159" s="16"/>
      <c r="G159" s="16"/>
      <c r="H159" s="16"/>
      <c r="I159" s="16"/>
      <c r="J159" s="16"/>
      <c r="K159" s="16"/>
      <c r="L159" s="16"/>
      <c r="M159" s="16"/>
      <c r="N159" s="16"/>
      <c r="O159" s="16"/>
      <c r="P159" s="16"/>
      <c r="Q159" s="16"/>
      <c r="R159" s="16"/>
      <c r="S159" s="16"/>
      <c r="T159" s="16"/>
      <c r="U159" s="16"/>
    </row>
    <row r="160" ht="15.75" customHeight="1">
      <c r="A160" s="16"/>
      <c r="B160" s="16"/>
      <c r="C160" s="16"/>
      <c r="D160" s="16"/>
      <c r="E160" s="16"/>
      <c r="F160" s="16"/>
      <c r="G160" s="16"/>
      <c r="H160" s="16"/>
      <c r="I160" s="16"/>
      <c r="J160" s="16"/>
      <c r="K160" s="16"/>
      <c r="L160" s="16"/>
      <c r="M160" s="16"/>
      <c r="N160" s="16"/>
      <c r="O160" s="16"/>
      <c r="P160" s="16"/>
      <c r="Q160" s="16"/>
      <c r="R160" s="16"/>
      <c r="S160" s="16"/>
      <c r="T160" s="16"/>
      <c r="U160" s="16"/>
    </row>
    <row r="161" ht="15.75" customHeight="1">
      <c r="A161" s="16"/>
      <c r="B161" s="16"/>
      <c r="C161" s="16"/>
      <c r="D161" s="16"/>
      <c r="E161" s="16"/>
      <c r="F161" s="16"/>
      <c r="G161" s="16"/>
      <c r="H161" s="16"/>
      <c r="I161" s="16"/>
      <c r="J161" s="16"/>
      <c r="K161" s="16"/>
      <c r="L161" s="16"/>
      <c r="M161" s="16"/>
      <c r="N161" s="16"/>
      <c r="O161" s="16"/>
      <c r="P161" s="16"/>
      <c r="Q161" s="16"/>
      <c r="R161" s="16"/>
      <c r="S161" s="16"/>
      <c r="T161" s="16"/>
      <c r="U161" s="16"/>
    </row>
    <row r="162" ht="15.75" customHeight="1">
      <c r="A162" s="16"/>
      <c r="B162" s="16"/>
      <c r="C162" s="16"/>
      <c r="D162" s="16"/>
      <c r="E162" s="16"/>
      <c r="F162" s="16"/>
      <c r="G162" s="16"/>
      <c r="H162" s="16"/>
      <c r="I162" s="16"/>
      <c r="J162" s="16"/>
      <c r="K162" s="16"/>
      <c r="L162" s="16"/>
      <c r="M162" s="16"/>
      <c r="N162" s="16"/>
      <c r="O162" s="16"/>
      <c r="P162" s="16"/>
      <c r="Q162" s="16"/>
      <c r="R162" s="16"/>
      <c r="S162" s="16"/>
      <c r="T162" s="16"/>
      <c r="U162" s="16"/>
    </row>
    <row r="163" ht="15.75" customHeight="1">
      <c r="A163" s="16"/>
      <c r="B163" s="16"/>
      <c r="C163" s="16"/>
      <c r="D163" s="16"/>
      <c r="E163" s="16"/>
      <c r="F163" s="16"/>
      <c r="G163" s="16"/>
      <c r="H163" s="16"/>
      <c r="I163" s="16"/>
      <c r="J163" s="16"/>
      <c r="K163" s="16"/>
      <c r="L163" s="16"/>
      <c r="M163" s="16"/>
      <c r="N163" s="16"/>
      <c r="O163" s="16"/>
      <c r="P163" s="16"/>
      <c r="Q163" s="16"/>
      <c r="R163" s="16"/>
      <c r="S163" s="16"/>
      <c r="T163" s="16"/>
      <c r="U163" s="16"/>
    </row>
    <row r="164" ht="15.75" customHeight="1">
      <c r="A164" s="16"/>
      <c r="B164" s="16"/>
      <c r="C164" s="16"/>
      <c r="D164" s="16"/>
      <c r="E164" s="16"/>
      <c r="F164" s="16"/>
      <c r="G164" s="16"/>
      <c r="H164" s="16"/>
      <c r="I164" s="16"/>
      <c r="J164" s="16"/>
      <c r="K164" s="16"/>
      <c r="L164" s="16"/>
      <c r="M164" s="16"/>
      <c r="N164" s="16"/>
      <c r="O164" s="16"/>
      <c r="P164" s="16"/>
      <c r="Q164" s="16"/>
      <c r="R164" s="16"/>
      <c r="S164" s="16"/>
      <c r="T164" s="16"/>
      <c r="U164" s="16"/>
    </row>
    <row r="165" ht="15.75" customHeight="1">
      <c r="A165" s="16"/>
      <c r="B165" s="16"/>
      <c r="C165" s="16"/>
      <c r="D165" s="16"/>
      <c r="E165" s="16"/>
      <c r="F165" s="16"/>
      <c r="G165" s="16"/>
      <c r="H165" s="16"/>
      <c r="I165" s="16"/>
      <c r="J165" s="16"/>
      <c r="K165" s="16"/>
      <c r="L165" s="16"/>
      <c r="M165" s="16"/>
      <c r="N165" s="16"/>
      <c r="O165" s="16"/>
      <c r="P165" s="16"/>
      <c r="Q165" s="16"/>
      <c r="R165" s="16"/>
      <c r="S165" s="16"/>
      <c r="T165" s="16"/>
      <c r="U165" s="16"/>
    </row>
    <row r="166" ht="15.75" customHeight="1">
      <c r="A166" s="16"/>
      <c r="B166" s="16"/>
      <c r="C166" s="16"/>
      <c r="D166" s="16"/>
      <c r="E166" s="16"/>
      <c r="F166" s="16"/>
      <c r="G166" s="16"/>
      <c r="H166" s="16"/>
      <c r="I166" s="16"/>
      <c r="J166" s="16"/>
      <c r="K166" s="16"/>
      <c r="L166" s="16"/>
      <c r="M166" s="16"/>
      <c r="N166" s="16"/>
      <c r="O166" s="16"/>
      <c r="P166" s="16"/>
      <c r="Q166" s="16"/>
      <c r="R166" s="16"/>
      <c r="S166" s="16"/>
      <c r="T166" s="16"/>
      <c r="U166" s="16"/>
    </row>
    <row r="167" ht="15.75" customHeight="1">
      <c r="A167" s="16"/>
      <c r="B167" s="16"/>
      <c r="C167" s="16"/>
      <c r="D167" s="16"/>
      <c r="E167" s="16"/>
      <c r="F167" s="16"/>
      <c r="G167" s="16"/>
      <c r="H167" s="16"/>
      <c r="I167" s="16"/>
      <c r="J167" s="16"/>
      <c r="K167" s="16"/>
      <c r="L167" s="16"/>
      <c r="M167" s="16"/>
      <c r="N167" s="16"/>
      <c r="O167" s="16"/>
      <c r="P167" s="16"/>
      <c r="Q167" s="16"/>
      <c r="R167" s="16"/>
      <c r="S167" s="16"/>
      <c r="T167" s="16"/>
      <c r="U167" s="16"/>
    </row>
    <row r="168" ht="15.75" customHeight="1">
      <c r="A168" s="16"/>
      <c r="B168" s="16"/>
      <c r="C168" s="16"/>
      <c r="D168" s="16"/>
      <c r="E168" s="16"/>
      <c r="F168" s="16"/>
      <c r="G168" s="16"/>
      <c r="H168" s="16"/>
      <c r="I168" s="16"/>
      <c r="J168" s="16"/>
      <c r="K168" s="16"/>
      <c r="L168" s="16"/>
      <c r="M168" s="16"/>
      <c r="N168" s="16"/>
      <c r="O168" s="16"/>
      <c r="P168" s="16"/>
      <c r="Q168" s="16"/>
      <c r="R168" s="16"/>
      <c r="S168" s="16"/>
      <c r="T168" s="16"/>
      <c r="U168" s="16"/>
    </row>
    <row r="169" ht="15.75" customHeight="1">
      <c r="A169" s="16"/>
      <c r="B169" s="16"/>
      <c r="C169" s="16"/>
      <c r="D169" s="16"/>
      <c r="E169" s="16"/>
      <c r="F169" s="16"/>
      <c r="G169" s="16"/>
      <c r="H169" s="16"/>
      <c r="I169" s="16"/>
      <c r="J169" s="16"/>
      <c r="K169" s="16"/>
      <c r="L169" s="16"/>
      <c r="M169" s="16"/>
      <c r="N169" s="16"/>
      <c r="O169" s="16"/>
      <c r="P169" s="16"/>
      <c r="Q169" s="16"/>
      <c r="R169" s="16"/>
      <c r="S169" s="16"/>
      <c r="T169" s="16"/>
      <c r="U169" s="16"/>
    </row>
    <row r="170" ht="15.75" customHeight="1">
      <c r="A170" s="16"/>
      <c r="B170" s="16"/>
      <c r="C170" s="16"/>
      <c r="D170" s="16"/>
      <c r="E170" s="16"/>
      <c r="F170" s="16"/>
      <c r="G170" s="16"/>
      <c r="H170" s="16"/>
      <c r="I170" s="16"/>
      <c r="J170" s="16"/>
      <c r="K170" s="16"/>
      <c r="L170" s="16"/>
      <c r="M170" s="16"/>
      <c r="N170" s="16"/>
      <c r="O170" s="16"/>
      <c r="P170" s="16"/>
      <c r="Q170" s="16"/>
      <c r="R170" s="16"/>
      <c r="S170" s="16"/>
      <c r="T170" s="16"/>
      <c r="U170" s="16"/>
    </row>
    <row r="171" ht="15.75" customHeight="1">
      <c r="A171" s="16"/>
      <c r="B171" s="16"/>
      <c r="C171" s="16"/>
      <c r="D171" s="16"/>
      <c r="E171" s="16"/>
      <c r="F171" s="16"/>
      <c r="G171" s="16"/>
      <c r="H171" s="16"/>
      <c r="I171" s="16"/>
      <c r="J171" s="16"/>
      <c r="K171" s="16"/>
      <c r="L171" s="16"/>
      <c r="M171" s="16"/>
      <c r="N171" s="16"/>
      <c r="O171" s="16"/>
      <c r="P171" s="16"/>
      <c r="Q171" s="16"/>
      <c r="R171" s="16"/>
      <c r="S171" s="16"/>
      <c r="T171" s="16"/>
      <c r="U171" s="16"/>
    </row>
    <row r="172" ht="15.75" customHeight="1">
      <c r="A172" s="16"/>
      <c r="B172" s="16"/>
      <c r="C172" s="16"/>
      <c r="D172" s="16"/>
      <c r="E172" s="16"/>
      <c r="F172" s="16"/>
      <c r="G172" s="16"/>
      <c r="H172" s="16"/>
      <c r="I172" s="16"/>
      <c r="J172" s="16"/>
      <c r="K172" s="16"/>
      <c r="L172" s="16"/>
      <c r="M172" s="16"/>
      <c r="N172" s="16"/>
      <c r="O172" s="16"/>
      <c r="P172" s="16"/>
      <c r="Q172" s="16"/>
      <c r="R172" s="16"/>
      <c r="S172" s="16"/>
      <c r="T172" s="16"/>
      <c r="U172" s="16"/>
    </row>
    <row r="173" ht="15.75" customHeight="1">
      <c r="A173" s="16"/>
      <c r="B173" s="16"/>
      <c r="C173" s="16"/>
      <c r="D173" s="16"/>
      <c r="E173" s="16"/>
      <c r="F173" s="16"/>
      <c r="G173" s="16"/>
      <c r="H173" s="16"/>
      <c r="I173" s="16"/>
      <c r="J173" s="16"/>
      <c r="K173" s="16"/>
      <c r="L173" s="16"/>
      <c r="M173" s="16"/>
      <c r="N173" s="16"/>
      <c r="O173" s="16"/>
      <c r="P173" s="16"/>
      <c r="Q173" s="16"/>
      <c r="R173" s="16"/>
      <c r="S173" s="16"/>
      <c r="T173" s="16"/>
      <c r="U173" s="16"/>
    </row>
    <row r="174" ht="15.75" customHeight="1">
      <c r="A174" s="16"/>
      <c r="B174" s="16"/>
      <c r="C174" s="16"/>
      <c r="D174" s="16"/>
      <c r="E174" s="16"/>
      <c r="F174" s="16"/>
      <c r="G174" s="16"/>
      <c r="H174" s="16"/>
      <c r="I174" s="16"/>
      <c r="J174" s="16"/>
      <c r="K174" s="16"/>
      <c r="L174" s="16"/>
      <c r="M174" s="16"/>
      <c r="N174" s="16"/>
      <c r="O174" s="16"/>
      <c r="P174" s="16"/>
      <c r="Q174" s="16"/>
      <c r="R174" s="16"/>
      <c r="S174" s="16"/>
      <c r="T174" s="16"/>
      <c r="U174" s="16"/>
    </row>
    <row r="175" ht="15.75" customHeight="1">
      <c r="A175" s="16"/>
      <c r="B175" s="16"/>
      <c r="C175" s="16"/>
      <c r="D175" s="16"/>
      <c r="E175" s="16"/>
      <c r="F175" s="16"/>
      <c r="G175" s="16"/>
      <c r="H175" s="16"/>
      <c r="I175" s="16"/>
      <c r="J175" s="16"/>
      <c r="K175" s="16"/>
      <c r="L175" s="16"/>
      <c r="M175" s="16"/>
      <c r="N175" s="16"/>
      <c r="O175" s="16"/>
      <c r="P175" s="16"/>
      <c r="Q175" s="16"/>
      <c r="R175" s="16"/>
      <c r="S175" s="16"/>
      <c r="T175" s="16"/>
      <c r="U175" s="16"/>
    </row>
    <row r="176" ht="15.75" customHeight="1">
      <c r="A176" s="16"/>
      <c r="B176" s="16"/>
      <c r="C176" s="16"/>
      <c r="D176" s="16"/>
      <c r="E176" s="16"/>
      <c r="F176" s="16"/>
      <c r="G176" s="16"/>
      <c r="H176" s="16"/>
      <c r="I176" s="16"/>
      <c r="J176" s="16"/>
      <c r="K176" s="16"/>
      <c r="L176" s="16"/>
      <c r="M176" s="16"/>
      <c r="N176" s="16"/>
      <c r="O176" s="16"/>
      <c r="P176" s="16"/>
      <c r="Q176" s="16"/>
      <c r="R176" s="16"/>
      <c r="S176" s="16"/>
      <c r="T176" s="16"/>
      <c r="U176" s="16"/>
    </row>
    <row r="177" ht="15.75" customHeight="1">
      <c r="A177" s="16"/>
      <c r="B177" s="16"/>
      <c r="C177" s="16"/>
      <c r="D177" s="16"/>
      <c r="E177" s="16"/>
      <c r="F177" s="16"/>
      <c r="G177" s="16"/>
      <c r="H177" s="16"/>
      <c r="I177" s="16"/>
      <c r="J177" s="16"/>
      <c r="K177" s="16"/>
      <c r="L177" s="16"/>
      <c r="M177" s="16"/>
      <c r="N177" s="16"/>
      <c r="O177" s="16"/>
      <c r="P177" s="16"/>
      <c r="Q177" s="16"/>
      <c r="R177" s="16"/>
      <c r="S177" s="16"/>
      <c r="T177" s="16"/>
      <c r="U177" s="16"/>
    </row>
    <row r="178" ht="15.75" customHeight="1">
      <c r="A178" s="16"/>
      <c r="B178" s="16"/>
      <c r="C178" s="16"/>
      <c r="D178" s="16"/>
      <c r="E178" s="16"/>
      <c r="F178" s="16"/>
      <c r="G178" s="16"/>
      <c r="H178" s="16"/>
      <c r="I178" s="16"/>
      <c r="J178" s="16"/>
      <c r="K178" s="16"/>
      <c r="L178" s="16"/>
      <c r="M178" s="16"/>
      <c r="N178" s="16"/>
      <c r="O178" s="16"/>
      <c r="P178" s="16"/>
      <c r="Q178" s="16"/>
      <c r="R178" s="16"/>
      <c r="S178" s="16"/>
      <c r="T178" s="16"/>
      <c r="U178" s="16"/>
    </row>
    <row r="179" ht="15.75" customHeight="1">
      <c r="A179" s="16"/>
      <c r="B179" s="16"/>
      <c r="C179" s="16"/>
      <c r="D179" s="16"/>
      <c r="E179" s="16"/>
      <c r="F179" s="16"/>
      <c r="G179" s="16"/>
      <c r="H179" s="16"/>
      <c r="I179" s="16"/>
      <c r="J179" s="16"/>
      <c r="K179" s="16"/>
      <c r="L179" s="16"/>
      <c r="M179" s="16"/>
      <c r="N179" s="16"/>
      <c r="O179" s="16"/>
      <c r="P179" s="16"/>
      <c r="Q179" s="16"/>
      <c r="R179" s="16"/>
      <c r="S179" s="16"/>
      <c r="T179" s="16"/>
      <c r="U179" s="16"/>
    </row>
    <row r="180" ht="15.75" customHeight="1">
      <c r="A180" s="16"/>
      <c r="B180" s="16"/>
      <c r="C180" s="16"/>
      <c r="D180" s="16"/>
      <c r="E180" s="16"/>
      <c r="F180" s="16"/>
      <c r="G180" s="16"/>
      <c r="H180" s="16"/>
      <c r="I180" s="16"/>
      <c r="J180" s="16"/>
      <c r="K180" s="16"/>
      <c r="L180" s="16"/>
      <c r="M180" s="16"/>
      <c r="N180" s="16"/>
      <c r="O180" s="16"/>
      <c r="P180" s="16"/>
      <c r="Q180" s="16"/>
      <c r="R180" s="16"/>
      <c r="S180" s="16"/>
      <c r="T180" s="16"/>
      <c r="U180" s="16"/>
    </row>
    <row r="181" ht="15.75" customHeight="1">
      <c r="A181" s="16"/>
      <c r="B181" s="16"/>
      <c r="C181" s="16"/>
      <c r="D181" s="16"/>
      <c r="E181" s="16"/>
      <c r="F181" s="16"/>
      <c r="G181" s="16"/>
      <c r="H181" s="16"/>
      <c r="I181" s="16"/>
      <c r="J181" s="16"/>
      <c r="K181" s="16"/>
      <c r="L181" s="16"/>
      <c r="M181" s="16"/>
      <c r="N181" s="16"/>
      <c r="O181" s="16"/>
      <c r="P181" s="16"/>
      <c r="Q181" s="16"/>
      <c r="R181" s="16"/>
      <c r="S181" s="16"/>
      <c r="T181" s="16"/>
      <c r="U181" s="16"/>
    </row>
    <row r="182" ht="15.75" customHeight="1">
      <c r="A182" s="16"/>
      <c r="B182" s="16"/>
      <c r="C182" s="16"/>
      <c r="D182" s="16"/>
      <c r="E182" s="16"/>
      <c r="F182" s="16"/>
      <c r="G182" s="16"/>
      <c r="H182" s="16"/>
      <c r="I182" s="16"/>
      <c r="J182" s="16"/>
      <c r="K182" s="16"/>
      <c r="L182" s="16"/>
      <c r="M182" s="16"/>
      <c r="N182" s="16"/>
      <c r="O182" s="16"/>
      <c r="P182" s="16"/>
      <c r="Q182" s="16"/>
      <c r="R182" s="16"/>
      <c r="S182" s="16"/>
      <c r="T182" s="16"/>
      <c r="U182" s="16"/>
    </row>
    <row r="183" ht="15.75" customHeight="1">
      <c r="A183" s="16"/>
      <c r="B183" s="16"/>
      <c r="C183" s="16"/>
      <c r="D183" s="16"/>
      <c r="E183" s="16"/>
      <c r="F183" s="16"/>
      <c r="G183" s="16"/>
      <c r="H183" s="16"/>
      <c r="I183" s="16"/>
      <c r="J183" s="16"/>
      <c r="K183" s="16"/>
      <c r="L183" s="16"/>
      <c r="M183" s="16"/>
      <c r="N183" s="16"/>
      <c r="O183" s="16"/>
      <c r="P183" s="16"/>
      <c r="Q183" s="16"/>
      <c r="R183" s="16"/>
      <c r="S183" s="16"/>
      <c r="T183" s="16"/>
      <c r="U183" s="16"/>
    </row>
    <row r="184" ht="15.75" customHeight="1">
      <c r="A184" s="16"/>
      <c r="B184" s="16"/>
      <c r="C184" s="16"/>
      <c r="D184" s="16"/>
      <c r="E184" s="16"/>
      <c r="F184" s="16"/>
      <c r="G184" s="16"/>
      <c r="H184" s="16"/>
      <c r="I184" s="16"/>
      <c r="J184" s="16"/>
      <c r="K184" s="16"/>
      <c r="L184" s="16"/>
      <c r="M184" s="16"/>
      <c r="N184" s="16"/>
      <c r="O184" s="16"/>
      <c r="P184" s="16"/>
      <c r="Q184" s="16"/>
      <c r="R184" s="16"/>
      <c r="S184" s="16"/>
      <c r="T184" s="16"/>
      <c r="U184" s="16"/>
    </row>
    <row r="185" ht="15.75" customHeight="1">
      <c r="A185" s="16"/>
      <c r="B185" s="16"/>
      <c r="C185" s="16"/>
      <c r="D185" s="16"/>
      <c r="E185" s="16"/>
      <c r="F185" s="16"/>
      <c r="G185" s="16"/>
      <c r="H185" s="16"/>
      <c r="I185" s="16"/>
      <c r="J185" s="16"/>
      <c r="K185" s="16"/>
      <c r="L185" s="16"/>
      <c r="M185" s="16"/>
      <c r="N185" s="16"/>
      <c r="O185" s="16"/>
      <c r="P185" s="16"/>
      <c r="Q185" s="16"/>
      <c r="R185" s="16"/>
      <c r="S185" s="16"/>
      <c r="T185" s="16"/>
      <c r="U185" s="16"/>
    </row>
    <row r="186" ht="15.75" customHeight="1">
      <c r="A186" s="16"/>
      <c r="B186" s="16"/>
      <c r="C186" s="16"/>
      <c r="D186" s="16"/>
      <c r="E186" s="16"/>
      <c r="F186" s="16"/>
      <c r="G186" s="16"/>
      <c r="H186" s="16"/>
      <c r="I186" s="16"/>
      <c r="J186" s="16"/>
      <c r="K186" s="16"/>
      <c r="L186" s="16"/>
      <c r="M186" s="16"/>
      <c r="N186" s="16"/>
      <c r="O186" s="16"/>
      <c r="P186" s="16"/>
      <c r="Q186" s="16"/>
      <c r="R186" s="16"/>
      <c r="S186" s="16"/>
      <c r="T186" s="16"/>
      <c r="U186" s="16"/>
    </row>
    <row r="187" ht="15.75" customHeight="1">
      <c r="A187" s="16"/>
      <c r="B187" s="16"/>
      <c r="C187" s="16"/>
      <c r="D187" s="16"/>
      <c r="E187" s="16"/>
      <c r="F187" s="16"/>
      <c r="G187" s="16"/>
      <c r="H187" s="16"/>
      <c r="I187" s="16"/>
      <c r="J187" s="16"/>
      <c r="K187" s="16"/>
      <c r="L187" s="16"/>
      <c r="M187" s="16"/>
      <c r="N187" s="16"/>
      <c r="O187" s="16"/>
      <c r="P187" s="16"/>
      <c r="Q187" s="16"/>
      <c r="R187" s="16"/>
      <c r="S187" s="16"/>
      <c r="T187" s="16"/>
      <c r="U187" s="16"/>
    </row>
    <row r="188" ht="15.75" customHeight="1">
      <c r="A188" s="16"/>
      <c r="B188" s="16"/>
      <c r="C188" s="16"/>
      <c r="D188" s="16"/>
      <c r="E188" s="16"/>
      <c r="F188" s="16"/>
      <c r="G188" s="16"/>
      <c r="H188" s="16"/>
      <c r="I188" s="16"/>
      <c r="J188" s="16"/>
      <c r="K188" s="16"/>
      <c r="L188" s="16"/>
      <c r="M188" s="16"/>
      <c r="N188" s="16"/>
      <c r="O188" s="16"/>
      <c r="P188" s="16"/>
      <c r="Q188" s="16"/>
      <c r="R188" s="16"/>
      <c r="S188" s="16"/>
      <c r="T188" s="16"/>
      <c r="U188" s="16"/>
    </row>
    <row r="189" ht="15.75" customHeight="1">
      <c r="A189" s="16"/>
      <c r="B189" s="16"/>
      <c r="C189" s="16"/>
      <c r="D189" s="16"/>
      <c r="E189" s="16"/>
      <c r="F189" s="16"/>
      <c r="G189" s="16"/>
      <c r="H189" s="16"/>
      <c r="I189" s="16"/>
      <c r="J189" s="16"/>
      <c r="K189" s="16"/>
      <c r="L189" s="16"/>
      <c r="M189" s="16"/>
      <c r="N189" s="16"/>
      <c r="O189" s="16"/>
      <c r="P189" s="16"/>
      <c r="Q189" s="16"/>
      <c r="R189" s="16"/>
      <c r="S189" s="16"/>
      <c r="T189" s="16"/>
      <c r="U189" s="16"/>
    </row>
    <row r="190" ht="15.75" customHeight="1">
      <c r="A190" s="16"/>
      <c r="B190" s="16"/>
      <c r="C190" s="16"/>
      <c r="D190" s="16"/>
      <c r="E190" s="16"/>
      <c r="F190" s="16"/>
      <c r="G190" s="16"/>
      <c r="H190" s="16"/>
      <c r="I190" s="16"/>
      <c r="J190" s="16"/>
      <c r="K190" s="16"/>
      <c r="L190" s="16"/>
      <c r="M190" s="16"/>
      <c r="N190" s="16"/>
      <c r="O190" s="16"/>
      <c r="P190" s="16"/>
      <c r="Q190" s="16"/>
      <c r="R190" s="16"/>
      <c r="S190" s="16"/>
      <c r="T190" s="16"/>
      <c r="U190" s="16"/>
    </row>
    <row r="191" ht="15.75" customHeight="1">
      <c r="A191" s="16"/>
      <c r="B191" s="16"/>
      <c r="C191" s="16"/>
      <c r="D191" s="16"/>
      <c r="E191" s="16"/>
      <c r="F191" s="16"/>
      <c r="G191" s="16"/>
      <c r="H191" s="16"/>
      <c r="I191" s="16"/>
      <c r="J191" s="16"/>
      <c r="K191" s="16"/>
      <c r="L191" s="16"/>
      <c r="M191" s="16"/>
      <c r="N191" s="16"/>
      <c r="O191" s="16"/>
      <c r="P191" s="16"/>
      <c r="Q191" s="16"/>
      <c r="R191" s="16"/>
      <c r="S191" s="16"/>
      <c r="T191" s="16"/>
      <c r="U191" s="16"/>
    </row>
    <row r="192" ht="15.75" customHeight="1">
      <c r="A192" s="16"/>
      <c r="B192" s="16"/>
      <c r="C192" s="16"/>
      <c r="D192" s="16"/>
      <c r="E192" s="16"/>
      <c r="F192" s="16"/>
      <c r="G192" s="16"/>
      <c r="H192" s="16"/>
      <c r="I192" s="16"/>
      <c r="J192" s="16"/>
      <c r="K192" s="16"/>
      <c r="L192" s="16"/>
      <c r="M192" s="16"/>
      <c r="N192" s="16"/>
      <c r="O192" s="16"/>
      <c r="P192" s="16"/>
      <c r="Q192" s="16"/>
      <c r="R192" s="16"/>
      <c r="S192" s="16"/>
      <c r="T192" s="16"/>
      <c r="U192" s="16"/>
    </row>
    <row r="193" ht="15.75" customHeight="1">
      <c r="A193" s="16"/>
      <c r="B193" s="16"/>
      <c r="C193" s="16"/>
      <c r="D193" s="16"/>
      <c r="E193" s="16"/>
      <c r="F193" s="16"/>
      <c r="G193" s="16"/>
      <c r="H193" s="16"/>
      <c r="I193" s="16"/>
      <c r="J193" s="16"/>
      <c r="K193" s="16"/>
      <c r="L193" s="16"/>
      <c r="M193" s="16"/>
      <c r="N193" s="16"/>
      <c r="O193" s="16"/>
      <c r="P193" s="16"/>
      <c r="Q193" s="16"/>
      <c r="R193" s="16"/>
      <c r="S193" s="16"/>
      <c r="T193" s="16"/>
      <c r="U193" s="16"/>
    </row>
    <row r="194" ht="15.75" customHeight="1">
      <c r="A194" s="16"/>
      <c r="B194" s="16"/>
      <c r="C194" s="16"/>
      <c r="D194" s="16"/>
      <c r="E194" s="16"/>
      <c r="F194" s="16"/>
      <c r="G194" s="16"/>
      <c r="H194" s="16"/>
      <c r="I194" s="16"/>
      <c r="J194" s="16"/>
      <c r="K194" s="16"/>
      <c r="L194" s="16"/>
      <c r="M194" s="16"/>
      <c r="N194" s="16"/>
      <c r="O194" s="16"/>
      <c r="P194" s="16"/>
      <c r="Q194" s="16"/>
      <c r="R194" s="16"/>
      <c r="S194" s="16"/>
      <c r="T194" s="16"/>
      <c r="U194" s="16"/>
    </row>
    <row r="195" ht="15.75" customHeight="1">
      <c r="A195" s="16"/>
      <c r="B195" s="16"/>
      <c r="C195" s="16"/>
      <c r="D195" s="16"/>
      <c r="E195" s="16"/>
      <c r="F195" s="16"/>
      <c r="G195" s="16"/>
      <c r="H195" s="16"/>
      <c r="I195" s="16"/>
      <c r="J195" s="16"/>
      <c r="K195" s="16"/>
      <c r="L195" s="16"/>
      <c r="M195" s="16"/>
      <c r="N195" s="16"/>
      <c r="O195" s="16"/>
      <c r="P195" s="16"/>
      <c r="Q195" s="16"/>
      <c r="R195" s="16"/>
      <c r="S195" s="16"/>
      <c r="T195" s="16"/>
      <c r="U195" s="16"/>
    </row>
    <row r="196" ht="15.75" customHeight="1">
      <c r="A196" s="16"/>
      <c r="B196" s="16"/>
      <c r="C196" s="16"/>
      <c r="D196" s="16"/>
      <c r="E196" s="16"/>
      <c r="F196" s="16"/>
      <c r="G196" s="16"/>
      <c r="H196" s="16"/>
      <c r="I196" s="16"/>
      <c r="J196" s="16"/>
      <c r="K196" s="16"/>
      <c r="L196" s="16"/>
      <c r="M196" s="16"/>
      <c r="N196" s="16"/>
      <c r="O196" s="16"/>
      <c r="P196" s="16"/>
      <c r="Q196" s="16"/>
      <c r="R196" s="16"/>
      <c r="S196" s="16"/>
      <c r="T196" s="16"/>
      <c r="U196" s="16"/>
    </row>
    <row r="197" ht="15.75" customHeight="1">
      <c r="A197" s="16"/>
      <c r="B197" s="16"/>
      <c r="C197" s="16"/>
      <c r="D197" s="16"/>
      <c r="E197" s="16"/>
      <c r="F197" s="16"/>
      <c r="G197" s="16"/>
      <c r="H197" s="16"/>
      <c r="I197" s="16"/>
      <c r="J197" s="16"/>
      <c r="K197" s="16"/>
      <c r="L197" s="16"/>
      <c r="M197" s="16"/>
      <c r="N197" s="16"/>
      <c r="O197" s="16"/>
      <c r="P197" s="16"/>
      <c r="Q197" s="16"/>
      <c r="R197" s="16"/>
      <c r="S197" s="16"/>
      <c r="T197" s="16"/>
      <c r="U197" s="16"/>
    </row>
    <row r="198" ht="15.75" customHeight="1">
      <c r="A198" s="16"/>
      <c r="B198" s="16"/>
      <c r="C198" s="16"/>
      <c r="D198" s="16"/>
      <c r="E198" s="16"/>
      <c r="F198" s="16"/>
      <c r="G198" s="16"/>
      <c r="H198" s="16"/>
      <c r="I198" s="16"/>
      <c r="J198" s="16"/>
      <c r="K198" s="16"/>
      <c r="L198" s="16"/>
      <c r="M198" s="16"/>
      <c r="N198" s="16"/>
      <c r="O198" s="16"/>
      <c r="P198" s="16"/>
      <c r="Q198" s="16"/>
      <c r="R198" s="16"/>
      <c r="S198" s="16"/>
      <c r="T198" s="16"/>
      <c r="U198" s="16"/>
    </row>
    <row r="199" ht="15.75" customHeight="1">
      <c r="A199" s="16"/>
      <c r="B199" s="16"/>
      <c r="C199" s="16"/>
      <c r="D199" s="16"/>
      <c r="E199" s="16"/>
      <c r="F199" s="16"/>
      <c r="G199" s="16"/>
      <c r="H199" s="16"/>
      <c r="I199" s="16"/>
      <c r="J199" s="16"/>
      <c r="K199" s="16"/>
      <c r="L199" s="16"/>
      <c r="M199" s="16"/>
      <c r="N199" s="16"/>
      <c r="O199" s="16"/>
      <c r="P199" s="16"/>
      <c r="Q199" s="16"/>
      <c r="R199" s="16"/>
      <c r="S199" s="16"/>
      <c r="T199" s="16"/>
      <c r="U199" s="16"/>
    </row>
    <row r="200" ht="15.75" customHeight="1">
      <c r="A200" s="16"/>
      <c r="B200" s="16"/>
      <c r="C200" s="16"/>
      <c r="D200" s="16"/>
      <c r="E200" s="16"/>
      <c r="F200" s="16"/>
      <c r="G200" s="16"/>
      <c r="H200" s="16"/>
      <c r="I200" s="16"/>
      <c r="J200" s="16"/>
      <c r="K200" s="16"/>
      <c r="L200" s="16"/>
      <c r="M200" s="16"/>
      <c r="N200" s="16"/>
      <c r="O200" s="16"/>
      <c r="P200" s="16"/>
      <c r="Q200" s="16"/>
      <c r="R200" s="16"/>
      <c r="S200" s="16"/>
      <c r="T200" s="16"/>
      <c r="U200" s="16"/>
    </row>
    <row r="201" ht="15.75" customHeight="1">
      <c r="A201" s="16"/>
      <c r="B201" s="16"/>
      <c r="C201" s="16"/>
      <c r="D201" s="16"/>
      <c r="E201" s="16"/>
      <c r="F201" s="16"/>
      <c r="G201" s="16"/>
      <c r="H201" s="16"/>
      <c r="I201" s="16"/>
      <c r="J201" s="16"/>
      <c r="K201" s="16"/>
      <c r="L201" s="16"/>
      <c r="M201" s="16"/>
      <c r="N201" s="16"/>
      <c r="O201" s="16"/>
      <c r="P201" s="16"/>
      <c r="Q201" s="16"/>
      <c r="R201" s="16"/>
      <c r="S201" s="16"/>
      <c r="T201" s="16"/>
      <c r="U201" s="16"/>
    </row>
    <row r="202" ht="15.75" customHeight="1">
      <c r="A202" s="16"/>
      <c r="B202" s="16"/>
      <c r="C202" s="16"/>
      <c r="D202" s="16"/>
      <c r="E202" s="16"/>
      <c r="F202" s="16"/>
      <c r="G202" s="16"/>
      <c r="H202" s="16"/>
      <c r="I202" s="16"/>
      <c r="J202" s="16"/>
      <c r="K202" s="16"/>
      <c r="L202" s="16"/>
      <c r="M202" s="16"/>
      <c r="N202" s="16"/>
      <c r="O202" s="16"/>
      <c r="P202" s="16"/>
      <c r="Q202" s="16"/>
      <c r="R202" s="16"/>
      <c r="S202" s="16"/>
      <c r="T202" s="16"/>
      <c r="U202" s="16"/>
    </row>
    <row r="203" ht="15.75" customHeight="1">
      <c r="A203" s="16"/>
      <c r="B203" s="16"/>
      <c r="C203" s="16"/>
      <c r="D203" s="16"/>
      <c r="E203" s="16"/>
      <c r="F203" s="16"/>
      <c r="G203" s="16"/>
      <c r="H203" s="16"/>
      <c r="I203" s="16"/>
      <c r="J203" s="16"/>
      <c r="K203" s="16"/>
      <c r="L203" s="16"/>
      <c r="M203" s="16"/>
      <c r="N203" s="16"/>
      <c r="O203" s="16"/>
      <c r="P203" s="16"/>
      <c r="Q203" s="16"/>
      <c r="R203" s="16"/>
      <c r="S203" s="16"/>
      <c r="T203" s="16"/>
      <c r="U203" s="16"/>
    </row>
    <row r="204" ht="15.75" customHeight="1">
      <c r="A204" s="16"/>
      <c r="B204" s="16"/>
      <c r="C204" s="16"/>
      <c r="D204" s="16"/>
      <c r="E204" s="16"/>
      <c r="F204" s="16"/>
      <c r="G204" s="16"/>
      <c r="H204" s="16"/>
      <c r="I204" s="16"/>
      <c r="J204" s="16"/>
      <c r="K204" s="16"/>
      <c r="L204" s="16"/>
      <c r="M204" s="16"/>
      <c r="N204" s="16"/>
      <c r="O204" s="16"/>
      <c r="P204" s="16"/>
      <c r="Q204" s="16"/>
      <c r="R204" s="16"/>
      <c r="S204" s="16"/>
      <c r="T204" s="16"/>
      <c r="U204" s="16"/>
    </row>
    <row r="205" ht="15.75" customHeight="1">
      <c r="A205" s="16"/>
      <c r="B205" s="16"/>
      <c r="C205" s="16"/>
      <c r="D205" s="16"/>
      <c r="E205" s="16"/>
      <c r="F205" s="16"/>
      <c r="G205" s="16"/>
      <c r="H205" s="16"/>
      <c r="I205" s="16"/>
      <c r="J205" s="16"/>
      <c r="K205" s="16"/>
      <c r="L205" s="16"/>
      <c r="M205" s="16"/>
      <c r="N205" s="16"/>
      <c r="O205" s="16"/>
      <c r="P205" s="16"/>
      <c r="Q205" s="16"/>
      <c r="R205" s="16"/>
      <c r="S205" s="16"/>
      <c r="T205" s="16"/>
      <c r="U205" s="16"/>
    </row>
    <row r="206" ht="15.75" customHeight="1">
      <c r="A206" s="16"/>
      <c r="B206" s="16"/>
      <c r="C206" s="16"/>
      <c r="D206" s="16"/>
      <c r="E206" s="16"/>
      <c r="F206" s="16"/>
      <c r="G206" s="16"/>
      <c r="H206" s="16"/>
      <c r="I206" s="16"/>
      <c r="J206" s="16"/>
      <c r="K206" s="16"/>
      <c r="L206" s="16"/>
      <c r="M206" s="16"/>
      <c r="N206" s="16"/>
      <c r="O206" s="16"/>
      <c r="P206" s="16"/>
      <c r="Q206" s="16"/>
      <c r="R206" s="16"/>
      <c r="S206" s="16"/>
      <c r="T206" s="16"/>
      <c r="U206" s="16"/>
    </row>
    <row r="207" ht="15.75" customHeight="1">
      <c r="A207" s="16"/>
      <c r="B207" s="16"/>
      <c r="C207" s="16"/>
      <c r="D207" s="16"/>
      <c r="E207" s="16"/>
      <c r="F207" s="16"/>
      <c r="G207" s="16"/>
      <c r="H207" s="16"/>
      <c r="I207" s="16"/>
      <c r="J207" s="16"/>
      <c r="K207" s="16"/>
      <c r="L207" s="16"/>
      <c r="M207" s="16"/>
      <c r="N207" s="16"/>
      <c r="O207" s="16"/>
      <c r="P207" s="16"/>
      <c r="Q207" s="16"/>
      <c r="R207" s="16"/>
      <c r="S207" s="16"/>
      <c r="T207" s="16"/>
      <c r="U207" s="16"/>
    </row>
    <row r="208" ht="15.75" customHeight="1">
      <c r="A208" s="16"/>
      <c r="B208" s="16"/>
      <c r="C208" s="16"/>
      <c r="D208" s="16"/>
      <c r="E208" s="16"/>
      <c r="F208" s="16"/>
      <c r="G208" s="16"/>
      <c r="H208" s="16"/>
      <c r="I208" s="16"/>
      <c r="J208" s="16"/>
      <c r="K208" s="16"/>
      <c r="L208" s="16"/>
      <c r="M208" s="16"/>
      <c r="N208" s="16"/>
      <c r="O208" s="16"/>
      <c r="P208" s="16"/>
      <c r="Q208" s="16"/>
      <c r="R208" s="16"/>
      <c r="S208" s="16"/>
      <c r="T208" s="16"/>
      <c r="U208" s="16"/>
    </row>
    <row r="209" ht="15.75" customHeight="1">
      <c r="A209" s="16"/>
      <c r="B209" s="16"/>
      <c r="C209" s="16"/>
      <c r="D209" s="16"/>
      <c r="E209" s="16"/>
      <c r="F209" s="16"/>
      <c r="G209" s="16"/>
      <c r="H209" s="16"/>
      <c r="I209" s="16"/>
      <c r="J209" s="16"/>
      <c r="K209" s="16"/>
      <c r="L209" s="16"/>
      <c r="M209" s="16"/>
      <c r="N209" s="16"/>
      <c r="O209" s="16"/>
      <c r="P209" s="16"/>
      <c r="Q209" s="16"/>
      <c r="R209" s="16"/>
      <c r="S209" s="16"/>
      <c r="T209" s="16"/>
      <c r="U209" s="16"/>
    </row>
    <row r="210" ht="15.75" customHeight="1">
      <c r="A210" s="16"/>
      <c r="B210" s="16"/>
      <c r="C210" s="16"/>
      <c r="D210" s="16"/>
      <c r="E210" s="16"/>
      <c r="F210" s="16"/>
      <c r="G210" s="16"/>
      <c r="H210" s="16"/>
      <c r="I210" s="16"/>
      <c r="J210" s="16"/>
      <c r="K210" s="16"/>
      <c r="L210" s="16"/>
      <c r="M210" s="16"/>
      <c r="N210" s="16"/>
      <c r="O210" s="16"/>
      <c r="P210" s="16"/>
      <c r="Q210" s="16"/>
      <c r="R210" s="16"/>
      <c r="S210" s="16"/>
      <c r="T210" s="16"/>
      <c r="U210" s="16"/>
    </row>
    <row r="211" ht="15.75" customHeight="1">
      <c r="A211" s="16"/>
      <c r="B211" s="16"/>
      <c r="C211" s="16"/>
      <c r="D211" s="16"/>
      <c r="E211" s="16"/>
      <c r="F211" s="16"/>
      <c r="G211" s="16"/>
      <c r="H211" s="16"/>
      <c r="I211" s="16"/>
      <c r="J211" s="16"/>
      <c r="K211" s="16"/>
      <c r="L211" s="16"/>
      <c r="M211" s="16"/>
      <c r="N211" s="16"/>
      <c r="O211" s="16"/>
      <c r="P211" s="16"/>
      <c r="Q211" s="16"/>
      <c r="R211" s="16"/>
      <c r="S211" s="16"/>
      <c r="T211" s="16"/>
      <c r="U211" s="16"/>
    </row>
    <row r="212" ht="15.75" customHeight="1">
      <c r="A212" s="16"/>
      <c r="B212" s="16"/>
      <c r="C212" s="16"/>
      <c r="D212" s="16"/>
      <c r="E212" s="16"/>
      <c r="F212" s="16"/>
      <c r="G212" s="16"/>
      <c r="H212" s="16"/>
      <c r="I212" s="16"/>
      <c r="J212" s="16"/>
      <c r="K212" s="16"/>
      <c r="L212" s="16"/>
      <c r="M212" s="16"/>
      <c r="N212" s="16"/>
      <c r="O212" s="16"/>
      <c r="P212" s="16"/>
      <c r="Q212" s="16"/>
      <c r="R212" s="16"/>
      <c r="S212" s="16"/>
      <c r="T212" s="16"/>
      <c r="U212" s="16"/>
    </row>
    <row r="213" ht="15.75" customHeight="1">
      <c r="A213" s="16"/>
      <c r="B213" s="16"/>
      <c r="C213" s="16"/>
      <c r="D213" s="16"/>
      <c r="E213" s="16"/>
      <c r="F213" s="16"/>
      <c r="G213" s="16"/>
      <c r="H213" s="16"/>
      <c r="I213" s="16"/>
      <c r="J213" s="16"/>
      <c r="K213" s="16"/>
      <c r="L213" s="16"/>
      <c r="M213" s="16"/>
      <c r="N213" s="16"/>
      <c r="O213" s="16"/>
      <c r="P213" s="16"/>
      <c r="Q213" s="16"/>
      <c r="R213" s="16"/>
      <c r="S213" s="16"/>
      <c r="T213" s="16"/>
      <c r="U213" s="16"/>
    </row>
    <row r="214" ht="15.75" customHeight="1">
      <c r="A214" s="16"/>
      <c r="B214" s="16"/>
      <c r="C214" s="16"/>
      <c r="D214" s="16"/>
      <c r="E214" s="16"/>
      <c r="F214" s="16"/>
      <c r="G214" s="16"/>
      <c r="H214" s="16"/>
      <c r="I214" s="16"/>
      <c r="J214" s="16"/>
      <c r="K214" s="16"/>
      <c r="L214" s="16"/>
      <c r="M214" s="16"/>
      <c r="N214" s="16"/>
      <c r="O214" s="16"/>
      <c r="P214" s="16"/>
      <c r="Q214" s="16"/>
      <c r="R214" s="16"/>
      <c r="S214" s="16"/>
      <c r="T214" s="16"/>
      <c r="U214" s="16"/>
    </row>
    <row r="215" ht="15.75" customHeight="1">
      <c r="A215" s="16"/>
      <c r="B215" s="16"/>
      <c r="C215" s="16"/>
      <c r="D215" s="16"/>
      <c r="E215" s="16"/>
      <c r="F215" s="16"/>
      <c r="G215" s="16"/>
      <c r="H215" s="16"/>
      <c r="I215" s="16"/>
      <c r="J215" s="16"/>
      <c r="K215" s="16"/>
      <c r="L215" s="16"/>
      <c r="M215" s="16"/>
      <c r="N215" s="16"/>
      <c r="O215" s="16"/>
      <c r="P215" s="16"/>
      <c r="Q215" s="16"/>
      <c r="R215" s="16"/>
      <c r="S215" s="16"/>
      <c r="T215" s="16"/>
      <c r="U215" s="16"/>
    </row>
    <row r="216" ht="15.75" customHeight="1">
      <c r="A216" s="16"/>
      <c r="B216" s="16"/>
      <c r="C216" s="16"/>
      <c r="D216" s="16"/>
      <c r="E216" s="16"/>
      <c r="F216" s="16"/>
      <c r="G216" s="16"/>
      <c r="H216" s="16"/>
      <c r="I216" s="16"/>
      <c r="J216" s="16"/>
      <c r="K216" s="16"/>
      <c r="L216" s="16"/>
      <c r="M216" s="16"/>
      <c r="N216" s="16"/>
      <c r="O216" s="16"/>
      <c r="P216" s="16"/>
      <c r="Q216" s="16"/>
      <c r="R216" s="16"/>
      <c r="S216" s="16"/>
      <c r="T216" s="16"/>
      <c r="U216" s="16"/>
    </row>
    <row r="217" ht="15.75" customHeight="1">
      <c r="A217" s="16"/>
      <c r="B217" s="16"/>
      <c r="C217" s="16"/>
      <c r="D217" s="16"/>
      <c r="E217" s="16"/>
      <c r="F217" s="16"/>
      <c r="G217" s="16"/>
      <c r="H217" s="16"/>
      <c r="I217" s="16"/>
      <c r="J217" s="16"/>
      <c r="K217" s="16"/>
      <c r="L217" s="16"/>
      <c r="M217" s="16"/>
      <c r="N217" s="16"/>
      <c r="O217" s="16"/>
      <c r="P217" s="16"/>
      <c r="Q217" s="16"/>
      <c r="R217" s="16"/>
      <c r="S217" s="16"/>
      <c r="T217" s="16"/>
      <c r="U217" s="16"/>
    </row>
    <row r="218" ht="15.75" customHeight="1">
      <c r="A218" s="16"/>
      <c r="B218" s="16"/>
      <c r="C218" s="16"/>
      <c r="D218" s="16"/>
      <c r="E218" s="16"/>
      <c r="F218" s="16"/>
      <c r="G218" s="16"/>
      <c r="H218" s="16"/>
      <c r="I218" s="16"/>
      <c r="J218" s="16"/>
      <c r="K218" s="16"/>
      <c r="L218" s="16"/>
      <c r="M218" s="16"/>
      <c r="N218" s="16"/>
      <c r="O218" s="16"/>
      <c r="P218" s="16"/>
      <c r="Q218" s="16"/>
      <c r="R218" s="16"/>
      <c r="S218" s="16"/>
      <c r="T218" s="16"/>
      <c r="U218" s="16"/>
    </row>
    <row r="219" ht="15.75" customHeight="1">
      <c r="A219" s="16"/>
      <c r="B219" s="16"/>
      <c r="C219" s="16"/>
      <c r="D219" s="16"/>
      <c r="E219" s="16"/>
      <c r="F219" s="16"/>
      <c r="G219" s="16"/>
      <c r="H219" s="16"/>
      <c r="I219" s="16"/>
      <c r="J219" s="16"/>
      <c r="K219" s="16"/>
      <c r="L219" s="16"/>
      <c r="M219" s="16"/>
      <c r="N219" s="16"/>
      <c r="O219" s="16"/>
      <c r="P219" s="16"/>
      <c r="Q219" s="16"/>
      <c r="R219" s="16"/>
      <c r="S219" s="16"/>
      <c r="T219" s="16"/>
      <c r="U219" s="16"/>
    </row>
    <row r="220" ht="15.75" customHeight="1">
      <c r="A220" s="16"/>
      <c r="B220" s="16"/>
      <c r="C220" s="16"/>
      <c r="D220" s="16"/>
      <c r="E220" s="16"/>
      <c r="F220" s="16"/>
      <c r="G220" s="16"/>
      <c r="H220" s="16"/>
      <c r="I220" s="16"/>
      <c r="J220" s="16"/>
      <c r="K220" s="16"/>
      <c r="L220" s="16"/>
      <c r="M220" s="16"/>
      <c r="N220" s="16"/>
      <c r="O220" s="16"/>
      <c r="P220" s="16"/>
      <c r="Q220" s="16"/>
      <c r="R220" s="16"/>
      <c r="S220" s="16"/>
      <c r="T220" s="16"/>
      <c r="U220" s="16"/>
    </row>
    <row r="221" ht="15.75" customHeight="1">
      <c r="A221" s="16"/>
      <c r="B221" s="16"/>
      <c r="C221" s="16"/>
      <c r="D221" s="16"/>
      <c r="E221" s="16"/>
      <c r="F221" s="16"/>
      <c r="G221" s="16"/>
      <c r="H221" s="16"/>
      <c r="I221" s="16"/>
      <c r="J221" s="16"/>
      <c r="K221" s="16"/>
      <c r="L221" s="16"/>
      <c r="M221" s="16"/>
      <c r="N221" s="16"/>
      <c r="O221" s="16"/>
      <c r="P221" s="16"/>
      <c r="Q221" s="16"/>
      <c r="R221" s="16"/>
      <c r="S221" s="16"/>
      <c r="T221" s="16"/>
      <c r="U221" s="16"/>
    </row>
    <row r="222" ht="15.75" customHeight="1">
      <c r="A222" s="16"/>
      <c r="B222" s="16"/>
      <c r="C222" s="16"/>
      <c r="D222" s="16"/>
      <c r="E222" s="16"/>
      <c r="F222" s="16"/>
      <c r="G222" s="16"/>
      <c r="H222" s="16"/>
      <c r="I222" s="16"/>
      <c r="J222" s="16"/>
      <c r="K222" s="16"/>
      <c r="L222" s="16"/>
      <c r="M222" s="16"/>
      <c r="N222" s="16"/>
      <c r="O222" s="16"/>
      <c r="P222" s="16"/>
      <c r="Q222" s="16"/>
      <c r="R222" s="16"/>
      <c r="S222" s="16"/>
      <c r="T222" s="16"/>
      <c r="U222" s="16"/>
    </row>
    <row r="223" ht="15.75" customHeight="1">
      <c r="A223" s="16"/>
      <c r="B223" s="16"/>
      <c r="C223" s="16"/>
      <c r="D223" s="16"/>
      <c r="E223" s="16"/>
      <c r="F223" s="16"/>
      <c r="G223" s="16"/>
      <c r="H223" s="16"/>
      <c r="I223" s="16"/>
      <c r="J223" s="16"/>
      <c r="K223" s="16"/>
      <c r="L223" s="16"/>
      <c r="M223" s="16"/>
      <c r="N223" s="16"/>
      <c r="O223" s="16"/>
      <c r="P223" s="16"/>
      <c r="Q223" s="16"/>
      <c r="R223" s="16"/>
      <c r="S223" s="16"/>
      <c r="T223" s="16"/>
      <c r="U223" s="16"/>
    </row>
    <row r="224" ht="15.75" customHeight="1">
      <c r="A224" s="16"/>
      <c r="B224" s="16"/>
      <c r="C224" s="16"/>
      <c r="D224" s="16"/>
      <c r="E224" s="16"/>
      <c r="F224" s="16"/>
      <c r="G224" s="16"/>
      <c r="H224" s="16"/>
      <c r="I224" s="16"/>
      <c r="J224" s="16"/>
      <c r="K224" s="16"/>
      <c r="L224" s="16"/>
      <c r="M224" s="16"/>
      <c r="N224" s="16"/>
      <c r="O224" s="16"/>
      <c r="P224" s="16"/>
      <c r="Q224" s="16"/>
      <c r="R224" s="16"/>
      <c r="S224" s="16"/>
      <c r="T224" s="16"/>
      <c r="U224" s="16"/>
    </row>
    <row r="225" ht="15.75" customHeight="1">
      <c r="A225" s="16"/>
      <c r="B225" s="16"/>
      <c r="C225" s="16"/>
      <c r="D225" s="16"/>
      <c r="E225" s="16"/>
      <c r="F225" s="16"/>
      <c r="G225" s="16"/>
      <c r="H225" s="16"/>
      <c r="I225" s="16"/>
      <c r="J225" s="16"/>
      <c r="K225" s="16"/>
      <c r="L225" s="16"/>
      <c r="M225" s="16"/>
      <c r="N225" s="16"/>
      <c r="O225" s="16"/>
      <c r="P225" s="16"/>
      <c r="Q225" s="16"/>
      <c r="R225" s="16"/>
      <c r="S225" s="16"/>
      <c r="T225" s="16"/>
      <c r="U225" s="16"/>
    </row>
    <row r="226" ht="15.75" customHeight="1">
      <c r="A226" s="16"/>
      <c r="B226" s="16"/>
      <c r="C226" s="16"/>
      <c r="D226" s="16"/>
      <c r="E226" s="16"/>
      <c r="F226" s="16"/>
      <c r="G226" s="16"/>
      <c r="H226" s="16"/>
      <c r="I226" s="16"/>
      <c r="J226" s="16"/>
      <c r="K226" s="16"/>
      <c r="L226" s="16"/>
      <c r="M226" s="16"/>
      <c r="N226" s="16"/>
      <c r="O226" s="16"/>
      <c r="P226" s="16"/>
      <c r="Q226" s="16"/>
      <c r="R226" s="16"/>
      <c r="S226" s="16"/>
      <c r="T226" s="16"/>
      <c r="U226" s="16"/>
    </row>
    <row r="227" ht="15.75" customHeight="1">
      <c r="A227" s="16"/>
      <c r="B227" s="16"/>
      <c r="C227" s="16"/>
      <c r="D227" s="16"/>
      <c r="E227" s="16"/>
      <c r="F227" s="16"/>
      <c r="G227" s="16"/>
      <c r="H227" s="16"/>
      <c r="I227" s="16"/>
      <c r="J227" s="16"/>
      <c r="K227" s="16"/>
      <c r="L227" s="16"/>
      <c r="M227" s="16"/>
      <c r="N227" s="16"/>
      <c r="O227" s="16"/>
      <c r="P227" s="16"/>
      <c r="Q227" s="16"/>
      <c r="R227" s="16"/>
      <c r="S227" s="16"/>
      <c r="T227" s="16"/>
      <c r="U227" s="16"/>
    </row>
    <row r="228" ht="15.75" customHeight="1">
      <c r="A228" s="16"/>
      <c r="B228" s="16"/>
      <c r="C228" s="16"/>
      <c r="D228" s="16"/>
      <c r="E228" s="16"/>
      <c r="F228" s="16"/>
      <c r="G228" s="16"/>
      <c r="H228" s="16"/>
      <c r="I228" s="16"/>
      <c r="J228" s="16"/>
      <c r="K228" s="16"/>
      <c r="L228" s="16"/>
      <c r="M228" s="16"/>
      <c r="N228" s="16"/>
      <c r="O228" s="16"/>
      <c r="P228" s="16"/>
      <c r="Q228" s="16"/>
      <c r="R228" s="16"/>
      <c r="S228" s="16"/>
      <c r="T228" s="16"/>
      <c r="U228" s="16"/>
    </row>
    <row r="229" ht="15.75" customHeight="1">
      <c r="A229" s="16"/>
      <c r="B229" s="16"/>
      <c r="C229" s="16"/>
      <c r="D229" s="16"/>
      <c r="E229" s="16"/>
      <c r="F229" s="16"/>
      <c r="G229" s="16"/>
      <c r="H229" s="16"/>
      <c r="I229" s="16"/>
      <c r="J229" s="16"/>
      <c r="K229" s="16"/>
      <c r="L229" s="16"/>
      <c r="M229" s="16"/>
      <c r="N229" s="16"/>
      <c r="O229" s="16"/>
      <c r="P229" s="16"/>
      <c r="Q229" s="16"/>
      <c r="R229" s="16"/>
      <c r="S229" s="16"/>
      <c r="T229" s="16"/>
      <c r="U229" s="16"/>
    </row>
    <row r="230" ht="15.75" customHeight="1">
      <c r="A230" s="16"/>
      <c r="B230" s="16"/>
      <c r="C230" s="16"/>
      <c r="D230" s="16"/>
      <c r="E230" s="16"/>
      <c r="F230" s="16"/>
      <c r="G230" s="16"/>
      <c r="H230" s="16"/>
      <c r="I230" s="16"/>
      <c r="J230" s="16"/>
      <c r="K230" s="16"/>
      <c r="L230" s="16"/>
      <c r="M230" s="16"/>
      <c r="N230" s="16"/>
      <c r="O230" s="16"/>
      <c r="P230" s="16"/>
      <c r="Q230" s="16"/>
      <c r="R230" s="16"/>
      <c r="S230" s="16"/>
      <c r="T230" s="16"/>
      <c r="U230" s="16"/>
    </row>
    <row r="231" ht="15.75" customHeight="1">
      <c r="A231" s="16"/>
      <c r="B231" s="16"/>
      <c r="C231" s="16"/>
      <c r="D231" s="16"/>
      <c r="E231" s="16"/>
      <c r="F231" s="16"/>
      <c r="G231" s="16"/>
      <c r="H231" s="16"/>
      <c r="I231" s="16"/>
      <c r="J231" s="16"/>
      <c r="K231" s="16"/>
      <c r="L231" s="16"/>
      <c r="M231" s="16"/>
      <c r="N231" s="16"/>
      <c r="O231" s="16"/>
      <c r="P231" s="16"/>
      <c r="Q231" s="16"/>
      <c r="R231" s="16"/>
      <c r="S231" s="16"/>
      <c r="T231" s="16"/>
      <c r="U231" s="16"/>
    </row>
    <row r="232" ht="15.75" customHeight="1">
      <c r="A232" s="16"/>
      <c r="B232" s="16"/>
      <c r="C232" s="16"/>
      <c r="D232" s="16"/>
      <c r="E232" s="16"/>
      <c r="F232" s="16"/>
      <c r="G232" s="16"/>
      <c r="H232" s="16"/>
      <c r="I232" s="16"/>
      <c r="J232" s="16"/>
      <c r="K232" s="16"/>
      <c r="L232" s="16"/>
      <c r="M232" s="16"/>
      <c r="N232" s="16"/>
      <c r="O232" s="16"/>
      <c r="P232" s="16"/>
      <c r="Q232" s="16"/>
      <c r="R232" s="16"/>
      <c r="S232" s="16"/>
      <c r="T232" s="16"/>
      <c r="U232" s="16"/>
    </row>
    <row r="233" ht="15.75" customHeight="1">
      <c r="A233" s="16"/>
      <c r="B233" s="16"/>
      <c r="C233" s="16"/>
      <c r="D233" s="16"/>
      <c r="E233" s="16"/>
      <c r="F233" s="16"/>
      <c r="G233" s="16"/>
      <c r="H233" s="16"/>
      <c r="I233" s="16"/>
      <c r="J233" s="16"/>
      <c r="K233" s="16"/>
      <c r="L233" s="16"/>
      <c r="M233" s="16"/>
      <c r="N233" s="16"/>
      <c r="O233" s="16"/>
      <c r="P233" s="16"/>
      <c r="Q233" s="16"/>
      <c r="R233" s="16"/>
      <c r="S233" s="16"/>
      <c r="T233" s="16"/>
      <c r="U233" s="16"/>
    </row>
    <row r="234" ht="15.75" customHeight="1">
      <c r="A234" s="16"/>
      <c r="B234" s="16"/>
      <c r="C234" s="16"/>
      <c r="D234" s="16"/>
      <c r="E234" s="16"/>
      <c r="F234" s="16"/>
      <c r="G234" s="16"/>
      <c r="H234" s="16"/>
      <c r="I234" s="16"/>
      <c r="J234" s="16"/>
      <c r="K234" s="16"/>
      <c r="L234" s="16"/>
      <c r="M234" s="16"/>
      <c r="N234" s="16"/>
      <c r="O234" s="16"/>
      <c r="P234" s="16"/>
      <c r="Q234" s="16"/>
      <c r="R234" s="16"/>
      <c r="S234" s="16"/>
      <c r="T234" s="16"/>
      <c r="U234" s="16"/>
    </row>
    <row r="235" ht="15.75" customHeight="1">
      <c r="A235" s="16"/>
      <c r="B235" s="16"/>
      <c r="C235" s="16"/>
      <c r="D235" s="16"/>
      <c r="E235" s="16"/>
      <c r="F235" s="16"/>
      <c r="G235" s="16"/>
      <c r="H235" s="16"/>
      <c r="I235" s="16"/>
      <c r="J235" s="16"/>
      <c r="K235" s="16"/>
      <c r="L235" s="16"/>
      <c r="M235" s="16"/>
      <c r="N235" s="16"/>
      <c r="O235" s="16"/>
      <c r="P235" s="16"/>
      <c r="Q235" s="16"/>
      <c r="R235" s="16"/>
      <c r="S235" s="16"/>
      <c r="T235" s="16"/>
      <c r="U235" s="16"/>
    </row>
    <row r="236" ht="15.75" customHeight="1">
      <c r="A236" s="16"/>
      <c r="B236" s="16"/>
      <c r="C236" s="16"/>
      <c r="D236" s="16"/>
      <c r="E236" s="16"/>
      <c r="F236" s="16"/>
      <c r="G236" s="16"/>
      <c r="H236" s="16"/>
      <c r="I236" s="16"/>
      <c r="J236" s="16"/>
      <c r="K236" s="16"/>
      <c r="L236" s="16"/>
      <c r="M236" s="16"/>
      <c r="N236" s="16"/>
      <c r="O236" s="16"/>
      <c r="P236" s="16"/>
      <c r="Q236" s="16"/>
      <c r="R236" s="16"/>
      <c r="S236" s="16"/>
      <c r="T236" s="16"/>
      <c r="U236" s="16"/>
    </row>
    <row r="237" ht="15.75" customHeight="1">
      <c r="A237" s="16"/>
      <c r="B237" s="16"/>
      <c r="C237" s="16"/>
      <c r="D237" s="16"/>
      <c r="E237" s="16"/>
      <c r="F237" s="16"/>
      <c r="G237" s="16"/>
      <c r="H237" s="16"/>
      <c r="I237" s="16"/>
      <c r="J237" s="16"/>
      <c r="K237" s="16"/>
      <c r="L237" s="16"/>
      <c r="M237" s="16"/>
      <c r="N237" s="16"/>
      <c r="O237" s="16"/>
      <c r="P237" s="16"/>
      <c r="Q237" s="16"/>
      <c r="R237" s="16"/>
      <c r="S237" s="16"/>
      <c r="T237" s="16"/>
      <c r="U237" s="16"/>
    </row>
    <row r="238" ht="15.75" customHeight="1">
      <c r="A238" s="16"/>
      <c r="B238" s="16"/>
      <c r="C238" s="16"/>
      <c r="D238" s="16"/>
      <c r="E238" s="16"/>
      <c r="F238" s="16"/>
      <c r="G238" s="16"/>
      <c r="H238" s="16"/>
      <c r="I238" s="16"/>
      <c r="J238" s="16"/>
      <c r="K238" s="16"/>
      <c r="L238" s="16"/>
      <c r="M238" s="16"/>
      <c r="N238" s="16"/>
      <c r="O238" s="16"/>
      <c r="P238" s="16"/>
      <c r="Q238" s="16"/>
      <c r="R238" s="16"/>
      <c r="S238" s="16"/>
      <c r="T238" s="16"/>
      <c r="U238" s="16"/>
    </row>
    <row r="239" ht="15.75" customHeight="1">
      <c r="A239" s="16"/>
      <c r="B239" s="16"/>
      <c r="C239" s="16"/>
      <c r="D239" s="16"/>
      <c r="E239" s="16"/>
      <c r="F239" s="16"/>
      <c r="G239" s="16"/>
      <c r="H239" s="16"/>
      <c r="I239" s="16"/>
      <c r="J239" s="16"/>
      <c r="K239" s="16"/>
      <c r="L239" s="16"/>
      <c r="M239" s="16"/>
      <c r="N239" s="16"/>
      <c r="O239" s="16"/>
      <c r="P239" s="16"/>
      <c r="Q239" s="16"/>
      <c r="R239" s="16"/>
      <c r="S239" s="16"/>
      <c r="T239" s="16"/>
      <c r="U239" s="16"/>
    </row>
    <row r="240" ht="15.75" customHeight="1">
      <c r="A240" s="16"/>
      <c r="B240" s="16"/>
      <c r="C240" s="16"/>
      <c r="D240" s="16"/>
      <c r="E240" s="16"/>
      <c r="F240" s="16"/>
      <c r="G240" s="16"/>
      <c r="H240" s="16"/>
      <c r="I240" s="16"/>
      <c r="J240" s="16"/>
      <c r="K240" s="16"/>
      <c r="L240" s="16"/>
      <c r="M240" s="16"/>
      <c r="N240" s="16"/>
      <c r="O240" s="16"/>
      <c r="P240" s="16"/>
      <c r="Q240" s="16"/>
      <c r="R240" s="16"/>
      <c r="S240" s="16"/>
      <c r="T240" s="16"/>
      <c r="U240" s="16"/>
    </row>
    <row r="241" ht="15.75" customHeight="1">
      <c r="A241" s="16"/>
      <c r="B241" s="16"/>
      <c r="C241" s="16"/>
      <c r="D241" s="16"/>
      <c r="E241" s="16"/>
      <c r="F241" s="16"/>
      <c r="G241" s="16"/>
      <c r="H241" s="16"/>
      <c r="I241" s="16"/>
      <c r="J241" s="16"/>
      <c r="K241" s="16"/>
      <c r="L241" s="16"/>
      <c r="M241" s="16"/>
      <c r="N241" s="16"/>
      <c r="O241" s="16"/>
      <c r="P241" s="16"/>
      <c r="Q241" s="16"/>
      <c r="R241" s="16"/>
      <c r="S241" s="16"/>
      <c r="T241" s="16"/>
      <c r="U241" s="16"/>
    </row>
    <row r="242" ht="15.75" customHeight="1">
      <c r="A242" s="16"/>
      <c r="B242" s="16"/>
      <c r="C242" s="16"/>
      <c r="D242" s="16"/>
      <c r="E242" s="16"/>
      <c r="F242" s="16"/>
      <c r="G242" s="16"/>
      <c r="H242" s="16"/>
      <c r="I242" s="16"/>
      <c r="J242" s="16"/>
      <c r="K242" s="16"/>
      <c r="L242" s="16"/>
      <c r="M242" s="16"/>
      <c r="N242" s="16"/>
      <c r="O242" s="16"/>
      <c r="P242" s="16"/>
      <c r="Q242" s="16"/>
      <c r="R242" s="16"/>
      <c r="S242" s="16"/>
      <c r="T242" s="16"/>
      <c r="U242" s="16"/>
    </row>
    <row r="243" ht="15.75" customHeight="1">
      <c r="A243" s="16"/>
      <c r="B243" s="16"/>
      <c r="C243" s="16"/>
      <c r="D243" s="16"/>
      <c r="E243" s="16"/>
      <c r="F243" s="16"/>
      <c r="G243" s="16"/>
      <c r="H243" s="16"/>
      <c r="I243" s="16"/>
      <c r="J243" s="16"/>
      <c r="K243" s="16"/>
      <c r="L243" s="16"/>
      <c r="M243" s="16"/>
      <c r="N243" s="16"/>
      <c r="O243" s="16"/>
      <c r="P243" s="16"/>
      <c r="Q243" s="16"/>
      <c r="R243" s="16"/>
      <c r="S243" s="16"/>
      <c r="T243" s="16"/>
      <c r="U243" s="16"/>
    </row>
    <row r="244" ht="15.75" customHeight="1">
      <c r="A244" s="16"/>
      <c r="B244" s="16"/>
      <c r="C244" s="16"/>
      <c r="D244" s="16"/>
      <c r="E244" s="16"/>
      <c r="F244" s="16"/>
      <c r="G244" s="16"/>
      <c r="H244" s="16"/>
      <c r="I244" s="16"/>
      <c r="J244" s="16"/>
      <c r="K244" s="16"/>
      <c r="L244" s="16"/>
      <c r="M244" s="16"/>
      <c r="N244" s="16"/>
      <c r="O244" s="16"/>
      <c r="P244" s="16"/>
      <c r="Q244" s="16"/>
      <c r="R244" s="16"/>
      <c r="S244" s="16"/>
      <c r="T244" s="16"/>
      <c r="U244" s="16"/>
    </row>
    <row r="245" ht="15.75" customHeight="1">
      <c r="A245" s="16"/>
      <c r="B245" s="16"/>
      <c r="C245" s="16"/>
      <c r="D245" s="16"/>
      <c r="E245" s="16"/>
      <c r="F245" s="16"/>
      <c r="G245" s="16"/>
      <c r="H245" s="16"/>
      <c r="I245" s="16"/>
      <c r="J245" s="16"/>
      <c r="K245" s="16"/>
      <c r="L245" s="16"/>
      <c r="M245" s="16"/>
      <c r="N245" s="16"/>
      <c r="O245" s="16"/>
      <c r="P245" s="16"/>
      <c r="Q245" s="16"/>
      <c r="R245" s="16"/>
      <c r="S245" s="16"/>
      <c r="T245" s="16"/>
      <c r="U245" s="16"/>
    </row>
    <row r="246" ht="15.75" customHeight="1">
      <c r="A246" s="16"/>
      <c r="B246" s="16"/>
      <c r="C246" s="16"/>
      <c r="D246" s="16"/>
      <c r="E246" s="16"/>
      <c r="F246" s="16"/>
      <c r="G246" s="16"/>
      <c r="H246" s="16"/>
      <c r="I246" s="16"/>
      <c r="J246" s="16"/>
      <c r="K246" s="16"/>
      <c r="L246" s="16"/>
      <c r="M246" s="16"/>
      <c r="N246" s="16"/>
      <c r="O246" s="16"/>
      <c r="P246" s="16"/>
      <c r="Q246" s="16"/>
      <c r="R246" s="16"/>
      <c r="S246" s="16"/>
      <c r="T246" s="16"/>
      <c r="U246" s="16"/>
    </row>
    <row r="247" ht="15.75" customHeight="1">
      <c r="A247" s="16"/>
      <c r="B247" s="16"/>
      <c r="C247" s="16"/>
      <c r="D247" s="16"/>
      <c r="E247" s="16"/>
      <c r="F247" s="16"/>
      <c r="G247" s="16"/>
      <c r="H247" s="16"/>
      <c r="I247" s="16"/>
      <c r="J247" s="16"/>
      <c r="K247" s="16"/>
      <c r="L247" s="16"/>
      <c r="M247" s="16"/>
      <c r="N247" s="16"/>
      <c r="O247" s="16"/>
      <c r="P247" s="16"/>
      <c r="Q247" s="16"/>
      <c r="R247" s="16"/>
      <c r="S247" s="16"/>
      <c r="T247" s="16"/>
      <c r="U247" s="16"/>
    </row>
    <row r="248" ht="15.75" customHeight="1">
      <c r="A248" s="16"/>
      <c r="B248" s="16"/>
      <c r="C248" s="16"/>
      <c r="D248" s="16"/>
      <c r="E248" s="16"/>
      <c r="F248" s="16"/>
      <c r="G248" s="16"/>
      <c r="H248" s="16"/>
      <c r="I248" s="16"/>
      <c r="J248" s="16"/>
      <c r="K248" s="16"/>
      <c r="L248" s="16"/>
      <c r="M248" s="16"/>
      <c r="N248" s="16"/>
      <c r="O248" s="16"/>
      <c r="P248" s="16"/>
      <c r="Q248" s="16"/>
      <c r="R248" s="16"/>
      <c r="S248" s="16"/>
      <c r="T248" s="16"/>
      <c r="U248" s="16"/>
    </row>
    <row r="249" ht="15.75" customHeight="1">
      <c r="A249" s="16"/>
      <c r="B249" s="16"/>
      <c r="C249" s="16"/>
      <c r="D249" s="16"/>
      <c r="E249" s="16"/>
      <c r="F249" s="16"/>
      <c r="G249" s="16"/>
      <c r="H249" s="16"/>
      <c r="I249" s="16"/>
      <c r="J249" s="16"/>
      <c r="K249" s="16"/>
      <c r="L249" s="16"/>
      <c r="M249" s="16"/>
      <c r="N249" s="16"/>
      <c r="O249" s="16"/>
      <c r="P249" s="16"/>
      <c r="Q249" s="16"/>
      <c r="R249" s="16"/>
      <c r="S249" s="16"/>
      <c r="T249" s="16"/>
      <c r="U249" s="16"/>
    </row>
    <row r="250" ht="15.75" customHeight="1">
      <c r="A250" s="16"/>
      <c r="B250" s="16"/>
      <c r="C250" s="16"/>
      <c r="D250" s="16"/>
      <c r="E250" s="16"/>
      <c r="F250" s="16"/>
      <c r="G250" s="16"/>
      <c r="H250" s="16"/>
      <c r="I250" s="16"/>
      <c r="J250" s="16"/>
      <c r="K250" s="16"/>
      <c r="L250" s="16"/>
      <c r="M250" s="16"/>
      <c r="N250" s="16"/>
      <c r="O250" s="16"/>
      <c r="P250" s="16"/>
      <c r="Q250" s="16"/>
      <c r="R250" s="16"/>
      <c r="S250" s="16"/>
      <c r="T250" s="16"/>
      <c r="U250" s="16"/>
    </row>
    <row r="251" ht="15.75" customHeight="1">
      <c r="A251" s="16"/>
      <c r="B251" s="16"/>
      <c r="C251" s="16"/>
      <c r="D251" s="16"/>
      <c r="E251" s="16"/>
      <c r="F251" s="16"/>
      <c r="G251" s="16"/>
      <c r="H251" s="16"/>
      <c r="I251" s="16"/>
      <c r="J251" s="16"/>
      <c r="K251" s="16"/>
      <c r="L251" s="16"/>
      <c r="M251" s="16"/>
      <c r="N251" s="16"/>
      <c r="O251" s="16"/>
      <c r="P251" s="16"/>
      <c r="Q251" s="16"/>
      <c r="R251" s="16"/>
      <c r="S251" s="16"/>
      <c r="T251" s="16"/>
      <c r="U251" s="16"/>
    </row>
    <row r="252" ht="15.75" customHeight="1">
      <c r="A252" s="16"/>
      <c r="B252" s="16"/>
      <c r="C252" s="16"/>
      <c r="D252" s="16"/>
      <c r="E252" s="16"/>
      <c r="F252" s="16"/>
      <c r="G252" s="16"/>
      <c r="H252" s="16"/>
      <c r="I252" s="16"/>
      <c r="J252" s="16"/>
      <c r="K252" s="16"/>
      <c r="L252" s="16"/>
      <c r="M252" s="16"/>
      <c r="N252" s="16"/>
      <c r="O252" s="16"/>
      <c r="P252" s="16"/>
      <c r="Q252" s="16"/>
      <c r="R252" s="16"/>
      <c r="S252" s="16"/>
      <c r="T252" s="16"/>
      <c r="U252" s="16"/>
    </row>
    <row r="253" ht="15.75" customHeight="1">
      <c r="A253" s="16"/>
      <c r="B253" s="16"/>
      <c r="C253" s="16"/>
      <c r="D253" s="16"/>
      <c r="E253" s="16"/>
      <c r="F253" s="16"/>
      <c r="G253" s="16"/>
      <c r="H253" s="16"/>
      <c r="I253" s="16"/>
      <c r="J253" s="16"/>
      <c r="K253" s="16"/>
      <c r="L253" s="16"/>
      <c r="M253" s="16"/>
      <c r="N253" s="16"/>
      <c r="O253" s="16"/>
      <c r="P253" s="16"/>
      <c r="Q253" s="16"/>
      <c r="R253" s="16"/>
      <c r="S253" s="16"/>
      <c r="T253" s="16"/>
      <c r="U253" s="16"/>
    </row>
    <row r="254" ht="15.75" customHeight="1">
      <c r="A254" s="16"/>
      <c r="B254" s="16"/>
      <c r="C254" s="16"/>
      <c r="D254" s="16"/>
      <c r="E254" s="16"/>
      <c r="F254" s="16"/>
      <c r="G254" s="16"/>
      <c r="H254" s="16"/>
      <c r="I254" s="16"/>
      <c r="J254" s="16"/>
      <c r="K254" s="16"/>
      <c r="L254" s="16"/>
      <c r="M254" s="16"/>
      <c r="N254" s="16"/>
      <c r="O254" s="16"/>
      <c r="P254" s="16"/>
      <c r="Q254" s="16"/>
      <c r="R254" s="16"/>
      <c r="S254" s="16"/>
      <c r="T254" s="16"/>
      <c r="U254" s="16"/>
    </row>
    <row r="255" ht="15.75" customHeight="1">
      <c r="A255" s="16"/>
      <c r="B255" s="16"/>
      <c r="C255" s="16"/>
      <c r="D255" s="16"/>
      <c r="E255" s="16"/>
      <c r="F255" s="16"/>
      <c r="G255" s="16"/>
      <c r="H255" s="16"/>
      <c r="I255" s="16"/>
      <c r="J255" s="16"/>
      <c r="K255" s="16"/>
      <c r="L255" s="16"/>
      <c r="M255" s="16"/>
      <c r="N255" s="16"/>
      <c r="O255" s="16"/>
      <c r="P255" s="16"/>
      <c r="Q255" s="16"/>
      <c r="R255" s="16"/>
      <c r="S255" s="16"/>
      <c r="T255" s="16"/>
      <c r="U255" s="16"/>
    </row>
    <row r="256" ht="15.75" customHeight="1">
      <c r="A256" s="16"/>
      <c r="B256" s="16"/>
      <c r="C256" s="16"/>
      <c r="D256" s="16"/>
      <c r="E256" s="16"/>
      <c r="F256" s="16"/>
      <c r="G256" s="16"/>
      <c r="H256" s="16"/>
      <c r="I256" s="16"/>
      <c r="J256" s="16"/>
      <c r="K256" s="16"/>
      <c r="L256" s="16"/>
      <c r="M256" s="16"/>
      <c r="N256" s="16"/>
      <c r="O256" s="16"/>
      <c r="P256" s="16"/>
      <c r="Q256" s="16"/>
      <c r="R256" s="16"/>
      <c r="S256" s="16"/>
      <c r="T256" s="16"/>
      <c r="U256" s="16"/>
    </row>
    <row r="257" ht="15.75" customHeight="1">
      <c r="A257" s="16"/>
      <c r="B257" s="16"/>
      <c r="C257" s="16"/>
      <c r="D257" s="16"/>
      <c r="E257" s="16"/>
      <c r="F257" s="16"/>
      <c r="G257" s="16"/>
      <c r="H257" s="16"/>
      <c r="I257" s="16"/>
      <c r="J257" s="16"/>
      <c r="K257" s="16"/>
      <c r="L257" s="16"/>
      <c r="M257" s="16"/>
      <c r="N257" s="16"/>
      <c r="O257" s="16"/>
      <c r="P257" s="16"/>
      <c r="Q257" s="16"/>
      <c r="R257" s="16"/>
      <c r="S257" s="16"/>
      <c r="T257" s="16"/>
      <c r="U257" s="16"/>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19:A29"/>
    <mergeCell ref="B29:F29"/>
    <mergeCell ref="A31:B31"/>
    <mergeCell ref="A32:A44"/>
    <mergeCell ref="B44:F44"/>
    <mergeCell ref="A46:B46"/>
    <mergeCell ref="A49:B49"/>
    <mergeCell ref="A50:A55"/>
    <mergeCell ref="A1:D1"/>
    <mergeCell ref="F1:H1"/>
    <mergeCell ref="G2:H2"/>
    <mergeCell ref="A4:B4"/>
    <mergeCell ref="A5:A16"/>
    <mergeCell ref="B16:F16"/>
    <mergeCell ref="A18:B18"/>
  </mergeCells>
  <conditionalFormatting sqref="B47">
    <cfRule type="colorScale" priority="1">
      <colorScale>
        <cfvo type="min"/>
        <cfvo type="max"/>
        <color rgb="FF57BB8A"/>
        <color rgb="FFFFFFFF"/>
      </colorScale>
    </cfRule>
  </conditionalFormatting>
  <conditionalFormatting sqref="F5:F10 F12:F14 F19:F23 F25:F27 F32:F42 F50:F55">
    <cfRule type="containsText" dxfId="0" priority="2" operator="containsText" text="Not Started">
      <formula>NOT(ISERROR(SEARCH(("Not Started"),(F5))))</formula>
    </cfRule>
  </conditionalFormatting>
  <conditionalFormatting sqref="F5:F10 F12:F14 F19:F23 F25:F27 F32:F42 F50:F55">
    <cfRule type="containsText" dxfId="1" priority="3" operator="containsText" text="In Progress">
      <formula>NOT(ISERROR(SEARCH(("In Progress"),(F5))))</formula>
    </cfRule>
  </conditionalFormatting>
  <conditionalFormatting sqref="F5:F10 F12:F14 F19:F23 F25:F27 F32:F42 F50:F55">
    <cfRule type="containsText" dxfId="2" priority="4" operator="containsText" text="Completed">
      <formula>NOT(ISERROR(SEARCH(("Completed"),(F5))))</formula>
    </cfRule>
  </conditionalFormatting>
  <dataValidations>
    <dataValidation type="custom" allowBlank="1" showDropDown="1" sqref="C2 H5:H17 H19:H30 H32:H56">
      <formula1>OR(NOT(ISERROR(DATEVALUE(C2))), AND(ISNUMBER(C2), LEFT(CELL("format", C2))="D"))</formula1>
    </dataValidation>
  </dataValidations>
  <hyperlinks>
    <hyperlink r:id="rId1" ref="A2"/>
    <hyperlink display="Must Read This Before Following This Roadmap!" location="'Most Important Things'!A1:D2" ref="A3"/>
    <hyperlink display="Basic DSA" location="'Basic DSA'!A1" ref="A4"/>
    <hyperlink display="Arrays" location="'Basic DSA'!A3" ref="B5"/>
    <hyperlink display="String" location="'Basic DSA'!A10" ref="B6"/>
    <hyperlink display="2d Arrays" location="'Basic DSA'!A17" ref="B7"/>
    <hyperlink display="Maps/Sets" location="'Basic DSA'!A24" ref="B8"/>
    <hyperlink display="Two Pointers" location="'Basic DSA'!A31" ref="B9"/>
    <hyperlink display="Basic Algorithms" location="'Basic DSA'!A37" ref="B10"/>
    <hyperlink display="Mixed Questions - 1" location="'Basic DSA'!A45" ref="B12"/>
    <hyperlink display="Intermediate DSA" location="'Intermediate DSA'!A1" ref="A18"/>
    <hyperlink display="Binary Search" location="'Intermediate DSA'!A2" ref="B19"/>
    <hyperlink display="Recursion Basics" location="'Intermediate DSA'!A9" ref="B20"/>
    <hyperlink display="Linked List" location="'Intermediate DSA'!A16" ref="B21"/>
    <hyperlink display="Stacks &amp; Queues" location="'Intermediate DSA'!A28" ref="B22"/>
    <hyperlink display="Binary Trees &amp; BST" location="'Intermediate DSA'!A40" ref="B23"/>
    <hyperlink display="Mixed Questions - 2" location="'Intermediate DSA'!A57" ref="B25"/>
    <hyperlink display="Advanced DSA" location="'Advanced DSA'!A1" ref="A31"/>
    <hyperlink display="Greedy Techniques" location="'Advanced DSA'!A2" ref="B32"/>
    <hyperlink display="Tries" location="'Advanced DSA'!A9" ref="B33"/>
    <hyperlink display="Silding Window &amp; Dequeue" location="'Advanced DSA'!A16" ref="B34"/>
    <hyperlink display="Priority Queues &amp; Heaps" location="'Advanced DSA'!A25" ref="B35"/>
    <hyperlink display="Advanced Recursion &amp; Backtracking" location="'Advanced DSA'!A34" ref="B36"/>
    <hyperlink display="Dynamic Programming" location="'Advanced DSA'!A44" ref="B37"/>
    <hyperlink display="Graphs" location="'Advanced DSA'!A61" ref="B38"/>
    <hyperlink display="Mixed Questions - 3" location="'Advanced DSA'!A76" ref="B40"/>
    <hyperlink display="Miscelleanous DSA" location="'Miscelleanous DSA'!A1" ref="A49"/>
    <hyperlink display="Bit Manipulation" location="'Miscelleanous DSA'!A2" ref="B50"/>
    <hyperlink display="String Algorithms" location="'Miscelleanous DSA'!A11" ref="B51"/>
    <hyperlink display="Segment Tree" location="'Miscelleanous DSA'!A18" ref="B52"/>
    <hyperlink display="Number Theory" location="'Miscelleanous DSA'!A26" ref="B53"/>
    <hyperlink display="DP With Trees" location="'Miscelleanous DSA'!A33" ref="B5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63"/>
    <col customWidth="1" min="2" max="2" width="37.63"/>
    <col customWidth="1" hidden="1" min="3" max="3" width="27.13"/>
    <col customWidth="1" hidden="1" min="4" max="4" width="18.25"/>
    <col customWidth="1" min="5" max="6" width="12.63"/>
    <col customWidth="1" min="7" max="8" width="31.38"/>
  </cols>
  <sheetData>
    <row r="1" ht="37.5" customHeight="1">
      <c r="A1" s="5" t="s">
        <v>7</v>
      </c>
      <c r="B1" s="5" t="s">
        <v>55</v>
      </c>
      <c r="C1" s="5" t="s">
        <v>56</v>
      </c>
      <c r="D1" s="5" t="s">
        <v>57</v>
      </c>
      <c r="E1" s="5" t="s">
        <v>58</v>
      </c>
      <c r="F1" s="5" t="s">
        <v>59</v>
      </c>
      <c r="G1" s="5" t="s">
        <v>60</v>
      </c>
      <c r="H1" s="5" t="s">
        <v>61</v>
      </c>
      <c r="I1" s="5"/>
      <c r="J1" s="29"/>
      <c r="K1" s="5"/>
      <c r="L1" s="5"/>
      <c r="M1" s="5"/>
      <c r="N1" s="5"/>
      <c r="O1" s="5"/>
      <c r="P1" s="5"/>
      <c r="Q1" s="5"/>
      <c r="R1" s="5"/>
      <c r="S1" s="5"/>
    </row>
    <row r="2" ht="15.75" customHeight="1">
      <c r="A2" s="19"/>
      <c r="B2" s="16"/>
      <c r="C2" s="16"/>
      <c r="D2" s="16"/>
      <c r="E2" s="16"/>
      <c r="F2" s="16"/>
      <c r="G2" s="16"/>
      <c r="H2" s="16"/>
      <c r="I2" s="16"/>
      <c r="J2" s="30"/>
      <c r="K2" s="16"/>
      <c r="L2" s="16"/>
      <c r="M2" s="16"/>
      <c r="N2" s="16"/>
      <c r="O2" s="16"/>
      <c r="P2" s="16"/>
      <c r="Q2" s="16"/>
      <c r="R2" s="16"/>
      <c r="S2" s="16"/>
    </row>
    <row r="3" ht="30.0" customHeight="1">
      <c r="A3" s="31" t="s">
        <v>15</v>
      </c>
      <c r="C3" s="28"/>
      <c r="D3" s="28"/>
      <c r="E3" s="28"/>
      <c r="F3" s="28"/>
      <c r="G3" s="28"/>
      <c r="H3" s="28"/>
      <c r="I3" s="28"/>
      <c r="J3" s="32"/>
      <c r="K3" s="28"/>
      <c r="L3" s="28"/>
      <c r="M3" s="28"/>
      <c r="N3" s="28"/>
      <c r="O3" s="28"/>
      <c r="P3" s="28"/>
      <c r="Q3" s="28"/>
      <c r="R3" s="28"/>
      <c r="S3" s="28"/>
    </row>
    <row r="4" ht="15.75" customHeight="1">
      <c r="A4" s="16"/>
      <c r="B4" s="15" t="str">
        <f>HYPERLINK(CONCATENATE(VLOOKUP(C4,'Basic DSA'!C:D,2,FALSE)),C4)</f>
        <v>Second Largest Element</v>
      </c>
      <c r="C4" s="16" t="s">
        <v>62</v>
      </c>
      <c r="D4" s="15" t="s">
        <v>63</v>
      </c>
      <c r="E4" s="18" t="b">
        <v>1</v>
      </c>
      <c r="F4" s="16" t="b">
        <v>0</v>
      </c>
      <c r="G4" s="16"/>
      <c r="H4" s="16"/>
      <c r="I4" s="16"/>
      <c r="J4" s="16"/>
      <c r="K4" s="16"/>
      <c r="L4" s="16"/>
      <c r="M4" s="16"/>
      <c r="N4" s="16"/>
      <c r="O4" s="16"/>
      <c r="P4" s="16"/>
      <c r="Q4" s="16"/>
      <c r="R4" s="16"/>
      <c r="S4" s="16"/>
    </row>
    <row r="5" ht="15.75" customHeight="1">
      <c r="A5" s="19"/>
      <c r="B5" s="15" t="str">
        <f>HYPERLINK(CONCATENATE(VLOOKUP(C5,'Basic DSA'!C:D,2,FALSE)),C5)</f>
        <v>Rotate An Array By K</v>
      </c>
      <c r="C5" s="16" t="s">
        <v>64</v>
      </c>
      <c r="D5" s="15" t="s">
        <v>65</v>
      </c>
      <c r="E5" s="18" t="b">
        <v>1</v>
      </c>
      <c r="F5" s="18" t="b">
        <v>1</v>
      </c>
      <c r="G5" s="16"/>
      <c r="H5" s="16"/>
      <c r="I5" s="16"/>
      <c r="J5" s="16"/>
      <c r="K5" s="16"/>
      <c r="L5" s="16"/>
      <c r="M5" s="16"/>
      <c r="N5" s="16"/>
      <c r="O5" s="16"/>
      <c r="P5" s="16"/>
      <c r="Q5" s="16"/>
      <c r="R5" s="16"/>
      <c r="S5" s="16"/>
    </row>
    <row r="6" ht="15.75" customHeight="1">
      <c r="A6" s="19"/>
      <c r="B6" s="15" t="str">
        <f>HYPERLINK(CONCATENATE(VLOOKUP(C6,'Basic DSA'!C:D,2,FALSE)),C6)</f>
        <v>Non Decreasing Array</v>
      </c>
      <c r="C6" s="16" t="s">
        <v>66</v>
      </c>
      <c r="D6" s="15" t="s">
        <v>67</v>
      </c>
      <c r="E6" s="18" t="b">
        <v>1</v>
      </c>
      <c r="F6" s="16" t="b">
        <v>0</v>
      </c>
      <c r="G6" s="16"/>
      <c r="H6" s="16"/>
      <c r="I6" s="16"/>
      <c r="J6" s="16"/>
      <c r="K6" s="16"/>
      <c r="L6" s="16"/>
      <c r="M6" s="16"/>
      <c r="N6" s="16"/>
      <c r="O6" s="16"/>
      <c r="P6" s="16"/>
      <c r="Q6" s="16"/>
      <c r="R6" s="16"/>
      <c r="S6" s="16"/>
    </row>
    <row r="7" ht="15.75" customHeight="1">
      <c r="A7" s="19"/>
      <c r="B7" s="15" t="str">
        <f>HYPERLINK(CONCATENATE(VLOOKUP(C7,'Basic DSA'!C:D,2,FALSE)),C7)</f>
        <v>Equilibrium Index</v>
      </c>
      <c r="C7" s="16" t="s">
        <v>68</v>
      </c>
      <c r="D7" s="15" t="s">
        <v>69</v>
      </c>
      <c r="E7" s="18" t="b">
        <v>1</v>
      </c>
      <c r="F7" s="16" t="b">
        <v>0</v>
      </c>
      <c r="G7" s="16"/>
      <c r="H7" s="16"/>
      <c r="I7" s="16"/>
      <c r="J7" s="16"/>
      <c r="K7" s="16"/>
      <c r="L7" s="16"/>
      <c r="M7" s="16"/>
      <c r="N7" s="16"/>
      <c r="O7" s="16"/>
      <c r="P7" s="16"/>
      <c r="Q7" s="16"/>
      <c r="R7" s="16"/>
      <c r="S7" s="16"/>
    </row>
    <row r="8" ht="15.75" customHeight="1">
      <c r="A8" s="19"/>
      <c r="B8" s="15" t="str">
        <f>HYPERLINK(CONCATENATE(VLOOKUP(C8,'Basic DSA'!C:D,2,FALSE)),C8)</f>
        <v>First Missing Positive</v>
      </c>
      <c r="C8" s="33" t="s">
        <v>70</v>
      </c>
      <c r="D8" s="15" t="s">
        <v>71</v>
      </c>
      <c r="E8" s="18" t="b">
        <v>1</v>
      </c>
      <c r="F8" s="16" t="b">
        <v>0</v>
      </c>
      <c r="G8" s="16"/>
      <c r="H8" s="16"/>
      <c r="I8" s="16"/>
      <c r="J8" s="16"/>
      <c r="K8" s="16"/>
      <c r="L8" s="16"/>
      <c r="M8" s="16"/>
      <c r="N8" s="16"/>
      <c r="O8" s="16"/>
      <c r="P8" s="16"/>
      <c r="Q8" s="16"/>
      <c r="R8" s="16"/>
      <c r="S8" s="16"/>
    </row>
    <row r="9" ht="15.75" customHeight="1">
      <c r="A9" s="19"/>
      <c r="B9" s="16"/>
      <c r="C9" s="16"/>
      <c r="D9" s="16"/>
      <c r="E9" s="16"/>
      <c r="F9" s="16"/>
      <c r="G9" s="16"/>
      <c r="H9" s="16"/>
      <c r="I9" s="16"/>
      <c r="J9" s="30"/>
      <c r="K9" s="16"/>
      <c r="L9" s="16"/>
      <c r="M9" s="16"/>
      <c r="N9" s="16"/>
      <c r="O9" s="16"/>
      <c r="P9" s="16"/>
      <c r="Q9" s="16"/>
      <c r="R9" s="16"/>
      <c r="S9" s="16"/>
    </row>
    <row r="10" ht="30.0" customHeight="1">
      <c r="A10" s="31" t="s">
        <v>16</v>
      </c>
      <c r="C10" s="28"/>
      <c r="D10" s="28"/>
      <c r="E10" s="28"/>
      <c r="F10" s="28"/>
      <c r="G10" s="28"/>
      <c r="H10" s="28"/>
      <c r="I10" s="28"/>
      <c r="J10" s="32"/>
      <c r="K10" s="28"/>
      <c r="L10" s="28"/>
      <c r="M10" s="28"/>
      <c r="N10" s="28"/>
      <c r="O10" s="28"/>
      <c r="P10" s="28"/>
      <c r="Q10" s="28"/>
      <c r="R10" s="28"/>
      <c r="S10" s="28"/>
    </row>
    <row r="11" ht="15.75" customHeight="1">
      <c r="A11" s="19"/>
      <c r="B11" s="15" t="str">
        <f>HYPERLINK(CONCATENATE(VLOOKUP(C11,'Basic DSA'!C:D,2,FALSE)),C11)</f>
        <v>Reverse String Word Wise</v>
      </c>
      <c r="C11" s="16" t="s">
        <v>72</v>
      </c>
      <c r="D11" s="15" t="s">
        <v>73</v>
      </c>
      <c r="E11" s="18" t="b">
        <v>1</v>
      </c>
      <c r="F11" s="16" t="b">
        <v>0</v>
      </c>
      <c r="G11" s="16"/>
      <c r="H11" s="16"/>
      <c r="I11" s="16"/>
      <c r="J11" s="30"/>
      <c r="K11" s="16"/>
      <c r="L11" s="16"/>
      <c r="M11" s="16"/>
      <c r="N11" s="16"/>
      <c r="O11" s="16"/>
      <c r="P11" s="16"/>
      <c r="Q11" s="16"/>
      <c r="R11" s="16"/>
      <c r="S11" s="16"/>
    </row>
    <row r="12" ht="15.75" customHeight="1">
      <c r="A12" s="19"/>
      <c r="B12" s="15" t="str">
        <f>HYPERLINK(CONCATENATE(VLOOKUP(C12,'Basic DSA'!C:D,2,FALSE)),C12)</f>
        <v>String encoding</v>
      </c>
      <c r="C12" s="16" t="s">
        <v>74</v>
      </c>
      <c r="D12" s="15" t="s">
        <v>75</v>
      </c>
      <c r="E12" s="18" t="b">
        <v>1</v>
      </c>
      <c r="F12" s="16" t="b">
        <v>0</v>
      </c>
      <c r="G12" s="16"/>
      <c r="H12" s="16"/>
      <c r="I12" s="16"/>
      <c r="J12" s="30"/>
      <c r="K12" s="16"/>
      <c r="L12" s="16"/>
      <c r="M12" s="16"/>
      <c r="N12" s="16"/>
      <c r="O12" s="16"/>
      <c r="P12" s="16"/>
      <c r="Q12" s="16"/>
      <c r="R12" s="16"/>
      <c r="S12" s="16"/>
    </row>
    <row r="13" ht="15.75" customHeight="1">
      <c r="A13" s="19"/>
      <c r="B13" s="15" t="str">
        <f>HYPERLINK(CONCATENATE(VLOOKUP(C13,'Basic DSA'!C:D,2,FALSE)),C13)</f>
        <v>Minimum Paranthesis</v>
      </c>
      <c r="C13" s="16" t="s">
        <v>76</v>
      </c>
      <c r="D13" s="15" t="s">
        <v>77</v>
      </c>
      <c r="E13" s="18" t="b">
        <v>1</v>
      </c>
      <c r="F13" s="16" t="b">
        <v>0</v>
      </c>
      <c r="G13" s="16"/>
      <c r="H13" s="16"/>
      <c r="I13" s="16"/>
      <c r="J13" s="30"/>
      <c r="K13" s="16"/>
      <c r="L13" s="16"/>
      <c r="M13" s="16"/>
      <c r="N13" s="16"/>
      <c r="O13" s="16"/>
      <c r="P13" s="16"/>
      <c r="Q13" s="16"/>
      <c r="R13" s="16"/>
      <c r="S13" s="16"/>
    </row>
    <row r="14" ht="15.75" customHeight="1">
      <c r="A14" s="19"/>
      <c r="B14" s="15" t="str">
        <f>HYPERLINK(CONCATENATE(VLOOKUP(C14,'Basic DSA'!C:D,2,FALSE)),C14)</f>
        <v>Beautiful Strings</v>
      </c>
      <c r="C14" s="16" t="s">
        <v>78</v>
      </c>
      <c r="D14" s="15" t="s">
        <v>79</v>
      </c>
      <c r="E14" s="18" t="b">
        <v>1</v>
      </c>
      <c r="F14" s="18" t="b">
        <v>1</v>
      </c>
      <c r="G14" s="16"/>
      <c r="H14" s="16"/>
      <c r="I14" s="16"/>
      <c r="J14" s="30"/>
      <c r="K14" s="16"/>
      <c r="L14" s="16"/>
      <c r="M14" s="16"/>
      <c r="N14" s="16"/>
      <c r="O14" s="16"/>
      <c r="P14" s="16"/>
      <c r="Q14" s="16"/>
      <c r="R14" s="16"/>
      <c r="S14" s="16"/>
    </row>
    <row r="15" ht="15.75" customHeight="1">
      <c r="A15" s="19"/>
      <c r="B15" s="15" t="str">
        <f>HYPERLINK(CONCATENATE(VLOOKUP(C15,'Basic DSA'!C:D,2,FALSE)),C15)</f>
        <v>Next smallest palindrome</v>
      </c>
      <c r="C15" s="16" t="s">
        <v>80</v>
      </c>
      <c r="D15" s="15" t="s">
        <v>81</v>
      </c>
      <c r="E15" s="18" t="b">
        <v>1</v>
      </c>
      <c r="F15" s="16" t="b">
        <v>0</v>
      </c>
      <c r="G15" s="16"/>
      <c r="H15" s="16"/>
      <c r="I15" s="16"/>
      <c r="J15" s="30"/>
      <c r="K15" s="16"/>
      <c r="L15" s="16"/>
      <c r="M15" s="16"/>
      <c r="N15" s="16"/>
      <c r="O15" s="16"/>
      <c r="P15" s="16"/>
      <c r="Q15" s="16"/>
      <c r="R15" s="16"/>
      <c r="S15" s="16"/>
    </row>
    <row r="16" ht="15.75" customHeight="1">
      <c r="A16" s="19"/>
      <c r="B16" s="16"/>
      <c r="C16" s="16"/>
      <c r="D16" s="16"/>
      <c r="E16" s="16"/>
      <c r="F16" s="16"/>
      <c r="G16" s="16"/>
      <c r="H16" s="16"/>
      <c r="I16" s="16"/>
      <c r="J16" s="30"/>
      <c r="K16" s="16"/>
      <c r="L16" s="16"/>
      <c r="M16" s="16"/>
      <c r="N16" s="16"/>
      <c r="O16" s="16"/>
      <c r="P16" s="16"/>
      <c r="Q16" s="16"/>
      <c r="R16" s="16"/>
      <c r="S16" s="16"/>
    </row>
    <row r="17" ht="30.0" customHeight="1">
      <c r="A17" s="31" t="s">
        <v>82</v>
      </c>
      <c r="C17" s="28"/>
      <c r="D17" s="28"/>
      <c r="E17" s="28"/>
      <c r="F17" s="28"/>
      <c r="G17" s="28"/>
      <c r="H17" s="28"/>
      <c r="I17" s="28"/>
      <c r="J17" s="32"/>
      <c r="K17" s="28"/>
      <c r="L17" s="28"/>
      <c r="M17" s="28"/>
      <c r="N17" s="28"/>
      <c r="O17" s="28"/>
      <c r="P17" s="28"/>
      <c r="Q17" s="28"/>
      <c r="R17" s="28"/>
      <c r="S17" s="28"/>
    </row>
    <row r="18" ht="15.75" customHeight="1">
      <c r="A18" s="19"/>
      <c r="B18" s="15" t="str">
        <f>HYPERLINK(CONCATENATE(VLOOKUP(C18,'Basic DSA'!C:D,2,FALSE)),C18)</f>
        <v>Sum of zeroes</v>
      </c>
      <c r="C18" s="16" t="s">
        <v>83</v>
      </c>
      <c r="D18" s="15" t="s">
        <v>84</v>
      </c>
      <c r="E18" s="18" t="b">
        <v>1</v>
      </c>
      <c r="F18" s="18" t="b">
        <v>1</v>
      </c>
      <c r="G18" s="18" t="s">
        <v>85</v>
      </c>
      <c r="H18" s="16"/>
      <c r="I18" s="16"/>
      <c r="J18" s="30"/>
      <c r="K18" s="16"/>
      <c r="L18" s="16"/>
      <c r="M18" s="16"/>
      <c r="N18" s="16"/>
      <c r="O18" s="16"/>
      <c r="P18" s="16"/>
      <c r="Q18" s="16"/>
      <c r="R18" s="16"/>
      <c r="S18" s="16"/>
    </row>
    <row r="19" ht="15.75" customHeight="1">
      <c r="A19" s="19"/>
      <c r="B19" s="15" t="str">
        <f>HYPERLINK(CONCATENATE(VLOOKUP(C19,'Basic DSA'!C:D,2,FALSE)),C19)</f>
        <v>Matrix Symmetric</v>
      </c>
      <c r="C19" s="16" t="s">
        <v>86</v>
      </c>
      <c r="D19" s="15" t="s">
        <v>87</v>
      </c>
      <c r="E19" s="18" t="b">
        <v>1</v>
      </c>
      <c r="F19" s="16" t="b">
        <v>0</v>
      </c>
      <c r="G19" s="16"/>
      <c r="H19" s="16"/>
      <c r="I19" s="16"/>
      <c r="J19" s="30"/>
      <c r="K19" s="16"/>
      <c r="L19" s="16"/>
      <c r="M19" s="16"/>
      <c r="N19" s="16"/>
      <c r="O19" s="16"/>
      <c r="P19" s="16"/>
      <c r="Q19" s="16"/>
      <c r="R19" s="16"/>
      <c r="S19" s="16"/>
    </row>
    <row r="20" ht="15.75" customHeight="1">
      <c r="A20" s="19"/>
      <c r="B20" s="15" t="str">
        <f>HYPERLINK(CONCATENATE(VLOOKUP(C20,'Basic DSA'!C:D,2,FALSE)),C20)</f>
        <v>Inplace rotate matrix 90 degree</v>
      </c>
      <c r="C20" s="16" t="s">
        <v>88</v>
      </c>
      <c r="D20" s="15" t="s">
        <v>89</v>
      </c>
      <c r="E20" s="18" t="b">
        <v>1</v>
      </c>
      <c r="F20" s="16" t="b">
        <v>0</v>
      </c>
      <c r="G20" s="16"/>
      <c r="H20" s="16"/>
      <c r="I20" s="16"/>
      <c r="J20" s="30"/>
      <c r="K20" s="16"/>
      <c r="L20" s="16"/>
      <c r="M20" s="16"/>
      <c r="N20" s="16"/>
      <c r="O20" s="16"/>
      <c r="P20" s="16"/>
      <c r="Q20" s="16"/>
      <c r="R20" s="16"/>
      <c r="S20" s="16"/>
    </row>
    <row r="21" ht="15.75" customHeight="1">
      <c r="A21" s="19"/>
      <c r="B21" s="15" t="str">
        <f>HYPERLINK(CONCATENATE(VLOOKUP(C21,'Basic DSA'!C:D,2,FALSE)),C21)</f>
        <v>Set Matrix Zeroes</v>
      </c>
      <c r="C21" s="16" t="s">
        <v>90</v>
      </c>
      <c r="D21" s="15" t="s">
        <v>91</v>
      </c>
      <c r="E21" s="18" t="b">
        <v>1</v>
      </c>
      <c r="F21" s="16" t="b">
        <v>0</v>
      </c>
      <c r="G21" s="16"/>
      <c r="H21" s="16"/>
      <c r="I21" s="16"/>
      <c r="J21" s="30"/>
      <c r="K21" s="16"/>
      <c r="L21" s="16"/>
      <c r="M21" s="16"/>
      <c r="N21" s="16"/>
      <c r="O21" s="16"/>
      <c r="P21" s="16"/>
      <c r="Q21" s="16"/>
      <c r="R21" s="16"/>
      <c r="S21" s="16"/>
    </row>
    <row r="22" ht="15.75" customHeight="1">
      <c r="A22" s="19"/>
      <c r="B22" s="15" t="str">
        <f>HYPERLINK(CONCATENATE(VLOOKUP(C22,'Basic DSA'!C:D,2,FALSE)),C22)</f>
        <v>Spiral Order</v>
      </c>
      <c r="C22" s="16" t="s">
        <v>92</v>
      </c>
      <c r="D22" s="15" t="s">
        <v>93</v>
      </c>
      <c r="E22" s="18" t="b">
        <v>1</v>
      </c>
      <c r="F22" s="16" t="b">
        <v>0</v>
      </c>
      <c r="G22" s="16"/>
      <c r="H22" s="16"/>
      <c r="I22" s="16"/>
      <c r="J22" s="30"/>
      <c r="K22" s="16"/>
      <c r="L22" s="16"/>
      <c r="M22" s="16"/>
      <c r="N22" s="16"/>
      <c r="O22" s="16"/>
      <c r="P22" s="16"/>
      <c r="Q22" s="16"/>
      <c r="R22" s="16"/>
      <c r="S22" s="16"/>
    </row>
    <row r="23" ht="15.75" customHeight="1">
      <c r="A23" s="19"/>
      <c r="B23" s="16"/>
      <c r="C23" s="16"/>
      <c r="D23" s="16"/>
      <c r="E23" s="16"/>
      <c r="F23" s="16"/>
      <c r="G23" s="16"/>
      <c r="H23" s="16"/>
      <c r="I23" s="16"/>
      <c r="J23" s="30"/>
      <c r="K23" s="16"/>
      <c r="L23" s="16"/>
      <c r="M23" s="16"/>
      <c r="N23" s="16"/>
      <c r="O23" s="16"/>
      <c r="P23" s="16"/>
      <c r="Q23" s="16"/>
      <c r="R23" s="16"/>
      <c r="S23" s="16"/>
    </row>
    <row r="24" ht="30.0" customHeight="1">
      <c r="A24" s="31" t="s">
        <v>18</v>
      </c>
      <c r="C24" s="28"/>
      <c r="D24" s="28"/>
      <c r="E24" s="28"/>
      <c r="F24" s="28"/>
      <c r="G24" s="28"/>
      <c r="H24" s="28"/>
      <c r="I24" s="28"/>
      <c r="J24" s="32"/>
      <c r="K24" s="28"/>
      <c r="L24" s="28"/>
      <c r="M24" s="28"/>
      <c r="N24" s="28"/>
      <c r="O24" s="28"/>
      <c r="P24" s="28"/>
      <c r="Q24" s="28"/>
      <c r="R24" s="28"/>
      <c r="S24" s="28"/>
    </row>
    <row r="25" ht="15.75" customHeight="1">
      <c r="A25" s="19"/>
      <c r="B25" s="15" t="str">
        <f>HYPERLINK(CONCATENATE(VLOOKUP(C25,'Basic DSA'!C:D,2,FALSE)),C25)</f>
        <v>Make Unique Array</v>
      </c>
      <c r="C25" s="16" t="s">
        <v>94</v>
      </c>
      <c r="D25" s="15" t="s">
        <v>95</v>
      </c>
      <c r="E25" s="18" t="b">
        <v>1</v>
      </c>
      <c r="F25" s="16" t="b">
        <v>0</v>
      </c>
      <c r="G25" s="16"/>
      <c r="H25" s="16"/>
      <c r="I25" s="16"/>
      <c r="J25" s="30"/>
      <c r="K25" s="16"/>
      <c r="L25" s="16"/>
      <c r="M25" s="16"/>
      <c r="N25" s="16"/>
      <c r="O25" s="16"/>
      <c r="P25" s="16"/>
      <c r="Q25" s="16"/>
      <c r="R25" s="16"/>
      <c r="S25" s="16"/>
    </row>
    <row r="26" ht="15.75" customHeight="1">
      <c r="A26" s="19"/>
      <c r="B26" s="15" t="str">
        <f>HYPERLINK(CONCATENATE(VLOOKUP(C26,'Basic DSA'!C:D,2,FALSE)),C26)</f>
        <v>First Non Repeating Character in String</v>
      </c>
      <c r="C26" s="16" t="s">
        <v>96</v>
      </c>
      <c r="D26" s="15" t="s">
        <v>97</v>
      </c>
      <c r="E26" s="18" t="b">
        <v>1</v>
      </c>
      <c r="F26" s="16" t="b">
        <v>0</v>
      </c>
      <c r="G26" s="16"/>
      <c r="H26" s="16"/>
      <c r="I26" s="16"/>
      <c r="J26" s="30"/>
      <c r="K26" s="16"/>
      <c r="L26" s="16"/>
      <c r="M26" s="16"/>
      <c r="N26" s="16"/>
      <c r="O26" s="16"/>
      <c r="P26" s="16"/>
      <c r="Q26" s="16"/>
      <c r="R26" s="16"/>
      <c r="S26" s="16"/>
    </row>
    <row r="27" ht="15.75" customHeight="1">
      <c r="A27" s="19"/>
      <c r="B27" s="15" t="str">
        <f>HYPERLINK(CONCATENATE(VLOOKUP(C27,'Basic DSA'!C:D,2,FALSE)),C27)</f>
        <v>Longest Subarray Zero Sum</v>
      </c>
      <c r="C27" s="16" t="s">
        <v>98</v>
      </c>
      <c r="D27" s="15" t="s">
        <v>99</v>
      </c>
      <c r="E27" s="18" t="b">
        <v>1</v>
      </c>
      <c r="F27" s="16" t="b">
        <v>0</v>
      </c>
      <c r="G27" s="16"/>
      <c r="H27" s="16"/>
      <c r="I27" s="16"/>
      <c r="J27" s="30"/>
      <c r="K27" s="16"/>
      <c r="L27" s="16"/>
      <c r="M27" s="16"/>
      <c r="N27" s="16"/>
      <c r="O27" s="16"/>
      <c r="P27" s="16"/>
      <c r="Q27" s="16"/>
      <c r="R27" s="16"/>
      <c r="S27" s="16"/>
    </row>
    <row r="28" ht="15.75" customHeight="1">
      <c r="A28" s="19"/>
      <c r="B28" s="15" t="str">
        <f>HYPERLINK(CONCATENATE(VLOOKUP(C28,'Basic DSA'!C:D,2,FALSE)),C28)</f>
        <v>Count all sub-arrays having sum divisible by k</v>
      </c>
      <c r="C28" s="16" t="s">
        <v>100</v>
      </c>
      <c r="D28" s="15" t="s">
        <v>101</v>
      </c>
      <c r="E28" s="18" t="b">
        <v>1</v>
      </c>
      <c r="F28" s="16" t="b">
        <v>0</v>
      </c>
      <c r="G28" s="16"/>
      <c r="H28" s="16"/>
      <c r="I28" s="16"/>
      <c r="J28" s="30"/>
      <c r="K28" s="16"/>
      <c r="L28" s="16"/>
      <c r="M28" s="16"/>
      <c r="N28" s="16"/>
      <c r="O28" s="16"/>
      <c r="P28" s="16"/>
      <c r="Q28" s="16"/>
      <c r="R28" s="16"/>
      <c r="S28" s="16"/>
    </row>
    <row r="29" ht="15.75" customHeight="1">
      <c r="A29" s="19"/>
      <c r="B29" s="15" t="str">
        <f>HYPERLINK(CONCATENATE(VLOOKUP(C29,'Basic DSA'!C:D,2,FALSE)),C29)</f>
        <v>Group Anagrams</v>
      </c>
      <c r="C29" s="16" t="s">
        <v>102</v>
      </c>
      <c r="D29" s="15" t="s">
        <v>103</v>
      </c>
      <c r="E29" s="18" t="b">
        <v>1</v>
      </c>
      <c r="F29" s="16" t="b">
        <v>0</v>
      </c>
      <c r="G29" s="16"/>
      <c r="H29" s="16"/>
      <c r="I29" s="16"/>
      <c r="J29" s="30"/>
      <c r="K29" s="16"/>
      <c r="L29" s="16"/>
      <c r="M29" s="16"/>
      <c r="N29" s="16"/>
      <c r="O29" s="16"/>
      <c r="P29" s="16"/>
      <c r="Q29" s="16"/>
      <c r="R29" s="16"/>
      <c r="S29" s="16"/>
    </row>
    <row r="30" ht="15.75" customHeight="1">
      <c r="A30" s="19"/>
      <c r="B30" s="16"/>
      <c r="C30" s="16"/>
      <c r="D30" s="16"/>
      <c r="E30" s="16"/>
      <c r="F30" s="16"/>
      <c r="G30" s="16"/>
      <c r="H30" s="16"/>
      <c r="I30" s="16"/>
      <c r="J30" s="30"/>
      <c r="K30" s="16"/>
      <c r="L30" s="16"/>
      <c r="M30" s="16"/>
      <c r="N30" s="16"/>
      <c r="O30" s="16"/>
      <c r="P30" s="16"/>
      <c r="Q30" s="16"/>
      <c r="R30" s="16"/>
      <c r="S30" s="16"/>
    </row>
    <row r="31" ht="30.0" customHeight="1">
      <c r="A31" s="31" t="s">
        <v>19</v>
      </c>
      <c r="C31" s="28"/>
      <c r="D31" s="28"/>
      <c r="E31" s="28"/>
      <c r="F31" s="28"/>
      <c r="G31" s="28"/>
      <c r="H31" s="28"/>
      <c r="I31" s="28"/>
      <c r="J31" s="32"/>
      <c r="K31" s="28"/>
      <c r="L31" s="28"/>
      <c r="M31" s="28"/>
      <c r="N31" s="28"/>
      <c r="O31" s="28"/>
      <c r="P31" s="28"/>
      <c r="Q31" s="28"/>
      <c r="R31" s="28"/>
      <c r="S31" s="28"/>
    </row>
    <row r="32" ht="15.75" customHeight="1">
      <c r="A32" s="19"/>
      <c r="B32" s="15" t="str">
        <f>HYPERLINK(CONCATENATE(VLOOKUP(C32,'Basic DSA'!C:D,2,FALSE)),C32)</f>
        <v>Pair Sum</v>
      </c>
      <c r="C32" s="16" t="s">
        <v>104</v>
      </c>
      <c r="D32" s="15" t="s">
        <v>105</v>
      </c>
      <c r="E32" s="18" t="b">
        <v>1</v>
      </c>
      <c r="F32" s="16" t="b">
        <v>0</v>
      </c>
      <c r="G32" s="16"/>
      <c r="H32" s="16"/>
      <c r="I32" s="16"/>
      <c r="J32" s="30"/>
      <c r="K32" s="16"/>
      <c r="L32" s="16"/>
      <c r="M32" s="16"/>
      <c r="N32" s="16"/>
      <c r="O32" s="16"/>
      <c r="P32" s="16"/>
      <c r="Q32" s="16"/>
      <c r="R32" s="16"/>
      <c r="S32" s="16"/>
    </row>
    <row r="33" ht="15.75" customHeight="1">
      <c r="A33" s="19"/>
      <c r="B33" s="15" t="str">
        <f>HYPERLINK(CONCATENATE(VLOOKUP(C33,'Basic DSA'!C:D,2,FALSE)),C33)</f>
        <v>Move Negative Number To Start</v>
      </c>
      <c r="C33" s="16" t="s">
        <v>106</v>
      </c>
      <c r="D33" s="15" t="s">
        <v>107</v>
      </c>
      <c r="E33" s="18" t="b">
        <v>1</v>
      </c>
      <c r="F33" s="16" t="b">
        <v>0</v>
      </c>
      <c r="G33" s="18" t="s">
        <v>108</v>
      </c>
      <c r="H33" s="16"/>
      <c r="I33" s="16"/>
      <c r="J33" s="30"/>
      <c r="K33" s="16"/>
      <c r="L33" s="16"/>
      <c r="M33" s="16"/>
      <c r="N33" s="16"/>
      <c r="O33" s="16"/>
      <c r="P33" s="16"/>
      <c r="Q33" s="16"/>
      <c r="R33" s="16"/>
      <c r="S33" s="16"/>
    </row>
    <row r="34" ht="15.75" customHeight="1">
      <c r="A34" s="19"/>
      <c r="B34" s="15" t="str">
        <f>HYPERLINK(CONCATENATE(VLOOKUP(C34,'Basic DSA'!C:D,2,FALSE)),C34)</f>
        <v>Container With Most Water</v>
      </c>
      <c r="C34" s="16" t="s">
        <v>109</v>
      </c>
      <c r="D34" s="15" t="s">
        <v>110</v>
      </c>
      <c r="E34" s="18" t="b">
        <v>1</v>
      </c>
      <c r="F34" s="16" t="b">
        <v>0</v>
      </c>
      <c r="G34" s="16"/>
      <c r="H34" s="16"/>
      <c r="I34" s="16"/>
      <c r="J34" s="30"/>
      <c r="K34" s="16"/>
      <c r="L34" s="16"/>
      <c r="M34" s="16"/>
      <c r="N34" s="16"/>
      <c r="O34" s="16"/>
      <c r="P34" s="16"/>
      <c r="Q34" s="16"/>
      <c r="R34" s="16"/>
      <c r="S34" s="16"/>
    </row>
    <row r="35" ht="15.75" customHeight="1">
      <c r="A35" s="19"/>
      <c r="B35" s="15" t="str">
        <f>HYPERLINK(CONCATENATE(VLOOKUP(C35,'Basic DSA'!C:D,2,FALSE)),C35)</f>
        <v>Check subsequence</v>
      </c>
      <c r="C35" s="16" t="s">
        <v>111</v>
      </c>
      <c r="D35" s="15" t="s">
        <v>112</v>
      </c>
      <c r="E35" s="18" t="b">
        <v>1</v>
      </c>
      <c r="F35" s="16" t="b">
        <v>0</v>
      </c>
      <c r="G35" s="16"/>
      <c r="H35" s="16"/>
      <c r="I35" s="16"/>
      <c r="J35" s="30"/>
      <c r="K35" s="16"/>
      <c r="L35" s="16"/>
      <c r="M35" s="16"/>
      <c r="N35" s="16"/>
      <c r="O35" s="16"/>
      <c r="P35" s="16"/>
      <c r="Q35" s="16"/>
      <c r="R35" s="16"/>
      <c r="S35" s="16"/>
    </row>
    <row r="36" ht="15.75" customHeight="1">
      <c r="A36" s="19"/>
      <c r="B36" s="16"/>
      <c r="C36" s="16"/>
      <c r="D36" s="16"/>
      <c r="E36" s="16"/>
      <c r="F36" s="16"/>
      <c r="G36" s="16"/>
      <c r="H36" s="16"/>
      <c r="I36" s="16"/>
      <c r="J36" s="30"/>
      <c r="K36" s="16"/>
      <c r="L36" s="16"/>
      <c r="M36" s="16"/>
      <c r="N36" s="16"/>
      <c r="O36" s="16"/>
      <c r="P36" s="16"/>
      <c r="Q36" s="16"/>
      <c r="R36" s="16"/>
      <c r="S36" s="16"/>
    </row>
    <row r="37" ht="30.0" customHeight="1">
      <c r="A37" s="31" t="s">
        <v>20</v>
      </c>
      <c r="C37" s="28"/>
      <c r="D37" s="28"/>
      <c r="E37" s="28"/>
      <c r="F37" s="28"/>
      <c r="G37" s="28"/>
      <c r="H37" s="28"/>
      <c r="I37" s="28"/>
      <c r="J37" s="32"/>
      <c r="K37" s="28"/>
      <c r="L37" s="28"/>
      <c r="M37" s="28"/>
      <c r="N37" s="28"/>
      <c r="O37" s="28"/>
      <c r="P37" s="28"/>
      <c r="Q37" s="28"/>
      <c r="R37" s="28"/>
      <c r="S37" s="28"/>
    </row>
    <row r="38" ht="15.75" customHeight="1">
      <c r="A38" s="19"/>
      <c r="B38" s="15" t="str">
        <f>HYPERLINK(CONCATENATE(VLOOKUP(C38,'Basic DSA'!C:D,2,FALSE)),C38)</f>
        <v>Insertion Sort</v>
      </c>
      <c r="C38" s="16" t="s">
        <v>113</v>
      </c>
      <c r="D38" s="15" t="s">
        <v>114</v>
      </c>
      <c r="E38" s="18" t="b">
        <v>1</v>
      </c>
      <c r="F38" s="16" t="b">
        <v>0</v>
      </c>
      <c r="G38" s="16"/>
      <c r="H38" s="16"/>
      <c r="I38" s="16"/>
      <c r="J38" s="30"/>
      <c r="K38" s="16"/>
      <c r="L38" s="16"/>
      <c r="M38" s="16"/>
      <c r="N38" s="16"/>
      <c r="O38" s="16"/>
      <c r="P38" s="16"/>
      <c r="Q38" s="16"/>
      <c r="R38" s="16"/>
      <c r="S38" s="16"/>
    </row>
    <row r="39" ht="15.75" customHeight="1">
      <c r="A39" s="19"/>
      <c r="B39" s="15" t="str">
        <f>HYPERLINK(CONCATENATE(VLOOKUP(C39,'Basic DSA'!C:D,2,FALSE)),C39)</f>
        <v>Selection Sort</v>
      </c>
      <c r="C39" s="16" t="s">
        <v>115</v>
      </c>
      <c r="D39" s="15" t="s">
        <v>116</v>
      </c>
      <c r="E39" s="18" t="b">
        <v>1</v>
      </c>
      <c r="F39" s="16" t="b">
        <v>0</v>
      </c>
      <c r="G39" s="16"/>
      <c r="H39" s="16"/>
      <c r="I39" s="16"/>
      <c r="J39" s="30"/>
      <c r="K39" s="16"/>
      <c r="L39" s="16"/>
      <c r="M39" s="16"/>
      <c r="N39" s="16"/>
      <c r="O39" s="16"/>
      <c r="P39" s="16"/>
      <c r="Q39" s="16"/>
      <c r="R39" s="16"/>
      <c r="S39" s="16"/>
    </row>
    <row r="40" ht="15.75" customHeight="1">
      <c r="A40" s="19"/>
      <c r="B40" s="15" t="str">
        <f>HYPERLINK(CONCATENATE(VLOOKUP(C40,'Basic DSA'!C:D,2,FALSE)),C40)</f>
        <v>Bubble Sort</v>
      </c>
      <c r="C40" s="16" t="s">
        <v>117</v>
      </c>
      <c r="D40" s="15" t="s">
        <v>118</v>
      </c>
      <c r="E40" s="18" t="b">
        <v>1</v>
      </c>
      <c r="F40" s="16" t="b">
        <v>0</v>
      </c>
      <c r="G40" s="16"/>
      <c r="H40" s="16"/>
      <c r="I40" s="16"/>
      <c r="J40" s="30"/>
      <c r="K40" s="16"/>
      <c r="L40" s="16"/>
      <c r="M40" s="16"/>
      <c r="N40" s="16"/>
      <c r="O40" s="16"/>
      <c r="P40" s="16"/>
      <c r="Q40" s="16"/>
      <c r="R40" s="16"/>
      <c r="S40" s="16"/>
    </row>
    <row r="41" ht="15.75" customHeight="1">
      <c r="A41" s="19"/>
      <c r="B41" s="15" t="str">
        <f>HYPERLINK(CONCATENATE(VLOOKUP(C41,'Basic DSA'!C:D,2,FALSE)),C41)</f>
        <v>Kadane’s Algoritm</v>
      </c>
      <c r="C41" s="16" t="s">
        <v>119</v>
      </c>
      <c r="D41" s="15" t="s">
        <v>120</v>
      </c>
      <c r="E41" s="18" t="b">
        <v>1</v>
      </c>
      <c r="F41" s="18" t="b">
        <v>1</v>
      </c>
      <c r="G41" s="16"/>
      <c r="H41" s="16"/>
      <c r="I41" s="16"/>
      <c r="J41" s="30"/>
      <c r="K41" s="16"/>
      <c r="L41" s="16"/>
      <c r="M41" s="16"/>
      <c r="N41" s="16"/>
      <c r="O41" s="16"/>
      <c r="P41" s="16"/>
      <c r="Q41" s="16"/>
      <c r="R41" s="16"/>
      <c r="S41" s="16"/>
    </row>
    <row r="42" ht="15.75" customHeight="1">
      <c r="A42" s="19"/>
      <c r="B42" s="15" t="str">
        <f>HYPERLINK(CONCATENATE(VLOOKUP(C42,'Basic DSA'!C:D,2,FALSE)),C42)</f>
        <v>Dutch National Flag Algorithm</v>
      </c>
      <c r="C42" s="16" t="s">
        <v>121</v>
      </c>
      <c r="D42" s="15" t="s">
        <v>122</v>
      </c>
      <c r="E42" s="18" t="b">
        <v>1</v>
      </c>
      <c r="F42" s="18" t="b">
        <v>1</v>
      </c>
      <c r="G42" s="16"/>
      <c r="H42" s="16"/>
      <c r="I42" s="16"/>
      <c r="J42" s="30"/>
      <c r="K42" s="16"/>
      <c r="L42" s="16"/>
      <c r="M42" s="16"/>
      <c r="N42" s="16"/>
      <c r="O42" s="16"/>
      <c r="P42" s="16"/>
      <c r="Q42" s="16"/>
      <c r="R42" s="16"/>
      <c r="S42" s="16"/>
    </row>
    <row r="43" ht="15.75" customHeight="1">
      <c r="A43" s="19"/>
      <c r="B43" s="15" t="str">
        <f>HYPERLINK(CONCATENATE(VLOOKUP(C43,'Basic DSA'!C:D,2,FALSE)),C43)</f>
        <v>Moore’s Voting Algorithm</v>
      </c>
      <c r="C43" s="16" t="s">
        <v>123</v>
      </c>
      <c r="D43" s="15" t="s">
        <v>124</v>
      </c>
      <c r="E43" s="18" t="b">
        <v>1</v>
      </c>
      <c r="F43" s="16" t="b">
        <v>0</v>
      </c>
      <c r="G43" s="16"/>
      <c r="H43" s="16"/>
      <c r="I43" s="16"/>
      <c r="J43" s="30"/>
      <c r="K43" s="16"/>
      <c r="L43" s="16"/>
      <c r="M43" s="16"/>
      <c r="N43" s="16"/>
      <c r="O43" s="16"/>
      <c r="P43" s="16"/>
      <c r="Q43" s="16"/>
      <c r="R43" s="16"/>
      <c r="S43" s="16"/>
    </row>
    <row r="44" ht="15.75" customHeight="1">
      <c r="A44" s="19"/>
      <c r="B44" s="16"/>
      <c r="C44" s="16"/>
      <c r="D44" s="16"/>
      <c r="E44" s="16"/>
      <c r="F44" s="16"/>
      <c r="G44" s="16"/>
      <c r="H44" s="16"/>
      <c r="I44" s="16"/>
      <c r="J44" s="30"/>
      <c r="K44" s="16"/>
      <c r="L44" s="16"/>
      <c r="M44" s="16"/>
      <c r="N44" s="16"/>
      <c r="O44" s="16"/>
      <c r="P44" s="16"/>
      <c r="Q44" s="16"/>
      <c r="R44" s="16"/>
      <c r="S44" s="16"/>
    </row>
    <row r="45" ht="58.5" customHeight="1">
      <c r="A45" s="34" t="s">
        <v>125</v>
      </c>
      <c r="G45" s="35"/>
      <c r="H45" s="35"/>
      <c r="I45" s="35"/>
      <c r="J45" s="36"/>
      <c r="K45" s="35"/>
      <c r="L45" s="35"/>
      <c r="M45" s="35"/>
      <c r="N45" s="35"/>
      <c r="O45" s="35"/>
      <c r="P45" s="35"/>
      <c r="Q45" s="35"/>
      <c r="R45" s="35"/>
      <c r="S45" s="35"/>
    </row>
    <row r="46" ht="15.75" customHeight="1">
      <c r="A46" s="19"/>
      <c r="B46" s="15" t="str">
        <f>HYPERLINK(CONCATENATE(VLOOKUP(C46,'Basic DSA'!C:D,2,FALSE)),C46)</f>
        <v>Check permutation</v>
      </c>
      <c r="C46" s="16" t="s">
        <v>126</v>
      </c>
      <c r="D46" s="15" t="s">
        <v>127</v>
      </c>
      <c r="E46" s="18" t="b">
        <v>1</v>
      </c>
      <c r="F46" s="16" t="b">
        <v>0</v>
      </c>
      <c r="G46" s="16"/>
      <c r="H46" s="16"/>
      <c r="I46" s="16"/>
      <c r="J46" s="30"/>
      <c r="K46" s="16"/>
      <c r="L46" s="16"/>
      <c r="M46" s="16"/>
      <c r="N46" s="16"/>
      <c r="O46" s="16"/>
      <c r="P46" s="16"/>
      <c r="Q46" s="16"/>
      <c r="R46" s="16"/>
      <c r="S46" s="16"/>
    </row>
    <row r="47" ht="15.75" customHeight="1">
      <c r="A47" s="19"/>
      <c r="B47" s="15" t="str">
        <f>HYPERLINK(CONCATENATE(VLOOKUP(C47,'Basic DSA'!C:D,2,FALSE)),C47)</f>
        <v>Intersection Of Two Arrays</v>
      </c>
      <c r="C47" s="16" t="s">
        <v>128</v>
      </c>
      <c r="D47" s="15" t="s">
        <v>129</v>
      </c>
      <c r="E47" s="18" t="b">
        <v>1</v>
      </c>
      <c r="F47" s="16" t="b">
        <v>0</v>
      </c>
      <c r="G47" s="18" t="s">
        <v>130</v>
      </c>
      <c r="H47" s="16"/>
      <c r="I47" s="16"/>
      <c r="J47" s="30"/>
      <c r="K47" s="16"/>
      <c r="L47" s="16"/>
      <c r="M47" s="16"/>
      <c r="N47" s="16"/>
      <c r="O47" s="16"/>
      <c r="P47" s="16"/>
      <c r="Q47" s="16"/>
      <c r="R47" s="16"/>
      <c r="S47" s="16"/>
    </row>
    <row r="48" ht="15.75" customHeight="1">
      <c r="A48" s="19"/>
      <c r="B48" s="15" t="str">
        <f>HYPERLINK(CONCATENATE(VLOOKUP(C48,'Basic DSA'!C:D,2,FALSE)),C48)</f>
        <v>N/3 repeated number in array</v>
      </c>
      <c r="C48" s="16" t="s">
        <v>131</v>
      </c>
      <c r="D48" s="15" t="s">
        <v>132</v>
      </c>
      <c r="E48" s="18" t="b">
        <v>1</v>
      </c>
      <c r="F48" s="16" t="b">
        <v>0</v>
      </c>
      <c r="G48" s="16"/>
      <c r="H48" s="16"/>
      <c r="I48" s="16"/>
      <c r="J48" s="30"/>
      <c r="K48" s="16"/>
      <c r="L48" s="16"/>
      <c r="M48" s="16"/>
      <c r="N48" s="16"/>
      <c r="O48" s="16"/>
      <c r="P48" s="16"/>
      <c r="Q48" s="16"/>
      <c r="R48" s="16"/>
      <c r="S48" s="16"/>
    </row>
    <row r="49" ht="15.75" customHeight="1">
      <c r="A49" s="19"/>
      <c r="B49" s="15" t="str">
        <f>HYPERLINK(CONCATENATE(VLOOKUP(C49,'Basic DSA'!C:D,2,FALSE)),C49)</f>
        <v>Counting Sort</v>
      </c>
      <c r="C49" s="16" t="s">
        <v>133</v>
      </c>
      <c r="D49" s="15" t="s">
        <v>134</v>
      </c>
      <c r="E49" s="16" t="b">
        <v>0</v>
      </c>
      <c r="F49" s="16" t="b">
        <v>0</v>
      </c>
      <c r="G49" s="16"/>
      <c r="H49" s="16"/>
      <c r="I49" s="16"/>
      <c r="J49" s="30"/>
      <c r="K49" s="16"/>
      <c r="L49" s="16"/>
      <c r="M49" s="16"/>
      <c r="N49" s="16"/>
      <c r="O49" s="16"/>
      <c r="P49" s="16"/>
      <c r="Q49" s="16"/>
      <c r="R49" s="16"/>
      <c r="S49" s="16"/>
    </row>
    <row r="50" ht="15.75" customHeight="1">
      <c r="A50" s="19"/>
      <c r="B50" s="15" t="str">
        <f>HYPERLINK(CONCATENATE(VLOOKUP(C50,'Basic DSA'!C:D,2,FALSE)),C50)</f>
        <v>Rotate Matrix To Right</v>
      </c>
      <c r="C50" s="16" t="s">
        <v>135</v>
      </c>
      <c r="D50" s="15" t="s">
        <v>136</v>
      </c>
      <c r="E50" s="18" t="b">
        <v>1</v>
      </c>
      <c r="F50" s="16" t="b">
        <v>0</v>
      </c>
      <c r="G50" s="16"/>
      <c r="H50" s="16"/>
      <c r="I50" s="16"/>
      <c r="J50" s="30"/>
      <c r="K50" s="16"/>
      <c r="L50" s="16"/>
      <c r="M50" s="16"/>
      <c r="N50" s="16"/>
      <c r="O50" s="16"/>
      <c r="P50" s="16"/>
      <c r="Q50" s="16"/>
      <c r="R50" s="16"/>
      <c r="S50" s="16"/>
    </row>
    <row r="51" ht="15.75" customHeight="1">
      <c r="A51" s="19"/>
      <c r="B51" s="15" t="str">
        <f>HYPERLINK(CONCATENATE(VLOOKUP(C51,'Basic DSA'!C:D,2,FALSE)),C51)</f>
        <v>FInd Kth Character of Decrypted String</v>
      </c>
      <c r="C51" s="16" t="s">
        <v>137</v>
      </c>
      <c r="D51" s="15" t="s">
        <v>138</v>
      </c>
      <c r="E51" s="18" t="b">
        <v>1</v>
      </c>
      <c r="F51" s="16" t="b">
        <v>0</v>
      </c>
      <c r="G51" s="18" t="s">
        <v>139</v>
      </c>
      <c r="H51" s="16"/>
      <c r="I51" s="16"/>
      <c r="J51" s="30"/>
      <c r="K51" s="16"/>
      <c r="L51" s="16"/>
      <c r="M51" s="16"/>
      <c r="N51" s="16"/>
      <c r="O51" s="16"/>
      <c r="P51" s="16"/>
      <c r="Q51" s="16"/>
      <c r="R51" s="16"/>
      <c r="S51" s="16"/>
    </row>
    <row r="52" ht="15.75" customHeight="1">
      <c r="A52" s="19"/>
      <c r="B52" s="15" t="str">
        <f>HYPERLINK(CONCATENATE(VLOOKUP(C52,'Basic DSA'!C:D,2,FALSE)),C52)</f>
        <v>Move Zeroes To End</v>
      </c>
      <c r="C52" s="16" t="s">
        <v>140</v>
      </c>
      <c r="D52" s="15" t="s">
        <v>141</v>
      </c>
      <c r="E52" s="18" t="b">
        <v>1</v>
      </c>
      <c r="F52" s="16" t="b">
        <v>0</v>
      </c>
      <c r="G52" s="16"/>
      <c r="H52" s="16"/>
      <c r="I52" s="16"/>
      <c r="J52" s="30"/>
      <c r="K52" s="16"/>
      <c r="L52" s="16"/>
      <c r="M52" s="16"/>
      <c r="N52" s="16"/>
      <c r="O52" s="16"/>
      <c r="P52" s="16"/>
      <c r="Q52" s="16"/>
      <c r="R52" s="16"/>
      <c r="S52" s="16"/>
    </row>
    <row r="53" ht="15.75" customHeight="1">
      <c r="A53" s="19"/>
      <c r="B53" s="15" t="str">
        <f>HYPERLINK(CONCATENATE(VLOOKUP(C53,'Basic DSA'!C:D,2,FALSE)),C53)</f>
        <v>Sum of Two Elements Equals Third</v>
      </c>
      <c r="C53" s="16" t="s">
        <v>142</v>
      </c>
      <c r="D53" s="15" t="s">
        <v>143</v>
      </c>
      <c r="E53" s="18" t="b">
        <v>1</v>
      </c>
      <c r="F53" s="16" t="b">
        <v>0</v>
      </c>
      <c r="G53" s="16"/>
      <c r="H53" s="16"/>
      <c r="I53" s="16"/>
      <c r="J53" s="30"/>
      <c r="K53" s="16"/>
      <c r="L53" s="16"/>
      <c r="M53" s="16"/>
      <c r="N53" s="16"/>
      <c r="O53" s="16"/>
      <c r="P53" s="16"/>
      <c r="Q53" s="16"/>
      <c r="R53" s="16"/>
      <c r="S53" s="16"/>
    </row>
    <row r="54" ht="15.75" customHeight="1">
      <c r="A54" s="19"/>
      <c r="B54" s="15" t="str">
        <f>HYPERLINK(CONCATENATE(VLOOKUP(C54,'Basic DSA'!C:D,2,FALSE)),C54)</f>
        <v>Minimum Operations to Make String Equal</v>
      </c>
      <c r="C54" s="16" t="s">
        <v>144</v>
      </c>
      <c r="D54" s="15" t="s">
        <v>145</v>
      </c>
      <c r="E54" s="16" t="b">
        <v>0</v>
      </c>
      <c r="F54" s="16" t="b">
        <v>0</v>
      </c>
      <c r="G54" s="16"/>
      <c r="H54" s="16"/>
      <c r="I54" s="16"/>
      <c r="J54" s="30"/>
      <c r="K54" s="16"/>
      <c r="L54" s="16"/>
      <c r="M54" s="16"/>
      <c r="N54" s="16"/>
      <c r="O54" s="16"/>
      <c r="P54" s="16"/>
      <c r="Q54" s="16"/>
      <c r="R54" s="16"/>
      <c r="S54" s="16"/>
    </row>
    <row r="55" ht="15.75" customHeight="1">
      <c r="A55" s="19"/>
      <c r="B55" s="15" t="str">
        <f>HYPERLINK(CONCATENATE(VLOOKUP(C55,'Basic DSA'!C:D,2,FALSE)),C55)</f>
        <v>Maximum Sum Circular Array</v>
      </c>
      <c r="C55" s="16" t="s">
        <v>146</v>
      </c>
      <c r="D55" s="15" t="s">
        <v>147</v>
      </c>
      <c r="E55" s="18" t="b">
        <v>1</v>
      </c>
      <c r="F55" s="16" t="b">
        <v>0</v>
      </c>
      <c r="G55" s="16"/>
      <c r="H55" s="16"/>
      <c r="I55" s="16"/>
      <c r="J55" s="30"/>
      <c r="K55" s="16"/>
      <c r="L55" s="16"/>
      <c r="M55" s="16"/>
      <c r="N55" s="16"/>
      <c r="O55" s="16"/>
      <c r="P55" s="16"/>
      <c r="Q55" s="16"/>
      <c r="R55" s="16"/>
      <c r="S55" s="16"/>
    </row>
    <row r="56" ht="15.75" customHeight="1">
      <c r="A56" s="19"/>
      <c r="B56" s="15" t="str">
        <f>HYPERLINK(CONCATENATE(VLOOKUP(C56,'Basic DSA'!C:D,2,FALSE)),C56)</f>
        <v>Longest Consecutive Sequence</v>
      </c>
      <c r="C56" s="16" t="s">
        <v>148</v>
      </c>
      <c r="D56" s="15" t="s">
        <v>149</v>
      </c>
      <c r="E56" s="18" t="b">
        <v>1</v>
      </c>
      <c r="F56" s="16" t="b">
        <v>0</v>
      </c>
      <c r="G56" s="16"/>
      <c r="H56" s="16"/>
      <c r="I56" s="16"/>
      <c r="J56" s="30"/>
      <c r="K56" s="16"/>
      <c r="L56" s="16"/>
      <c r="M56" s="16"/>
      <c r="N56" s="16"/>
      <c r="O56" s="16"/>
      <c r="P56" s="16"/>
      <c r="Q56" s="16"/>
      <c r="R56" s="16"/>
      <c r="S56" s="16"/>
    </row>
    <row r="57" ht="15.75" customHeight="1">
      <c r="A57" s="19"/>
      <c r="B57" s="15" t="str">
        <f>HYPERLINK(CONCATENATE(VLOOKUP(C57,'Basic DSA'!C:D,2,FALSE)),C57)</f>
        <v>Maximum Subarray Sum After K Concat</v>
      </c>
      <c r="C57" s="16" t="s">
        <v>150</v>
      </c>
      <c r="D57" s="15" t="s">
        <v>151</v>
      </c>
      <c r="E57" s="18" t="b">
        <v>1</v>
      </c>
      <c r="F57" s="16" t="b">
        <v>0</v>
      </c>
      <c r="G57" s="16"/>
      <c r="H57" s="16"/>
      <c r="I57" s="16"/>
      <c r="J57" s="30"/>
      <c r="K57" s="16"/>
      <c r="L57" s="16"/>
      <c r="M57" s="16"/>
      <c r="N57" s="16"/>
      <c r="O57" s="16"/>
      <c r="P57" s="16"/>
      <c r="Q57" s="16"/>
      <c r="R57" s="16"/>
      <c r="S57" s="16"/>
    </row>
    <row r="58" ht="15.75" customHeight="1">
      <c r="A58" s="19"/>
      <c r="B58" s="15" t="str">
        <f>HYPERLINK(CONCATENATE(VLOOKUP(C58,'Basic DSA'!C:D,2,FALSE)),C58)</f>
        <v>Maximum Product Count</v>
      </c>
      <c r="C58" s="16" t="s">
        <v>152</v>
      </c>
      <c r="D58" s="15" t="s">
        <v>153</v>
      </c>
      <c r="E58" s="16" t="b">
        <v>0</v>
      </c>
      <c r="F58" s="16" t="b">
        <v>0</v>
      </c>
      <c r="G58" s="16"/>
      <c r="H58" s="16"/>
      <c r="I58" s="16"/>
      <c r="J58" s="30"/>
      <c r="K58" s="16"/>
      <c r="L58" s="16"/>
      <c r="M58" s="16"/>
      <c r="N58" s="16"/>
      <c r="O58" s="16"/>
      <c r="P58" s="16"/>
      <c r="Q58" s="16"/>
      <c r="R58" s="16"/>
      <c r="S58" s="16"/>
    </row>
    <row r="59" ht="15.75" customHeight="1">
      <c r="A59" s="19"/>
      <c r="B59" s="15" t="str">
        <f>HYPERLINK(CONCATENATE(VLOOKUP(C59,'Basic DSA'!C:D,2,FALSE)),C59)</f>
        <v>Multiply Strings</v>
      </c>
      <c r="C59" s="16" t="s">
        <v>154</v>
      </c>
      <c r="D59" s="15" t="s">
        <v>155</v>
      </c>
      <c r="E59" s="18" t="b">
        <v>1</v>
      </c>
      <c r="F59" s="16" t="b">
        <v>0</v>
      </c>
      <c r="G59" s="16"/>
      <c r="H59" s="16"/>
      <c r="I59" s="16"/>
      <c r="J59" s="30"/>
      <c r="K59" s="16"/>
      <c r="L59" s="16"/>
      <c r="M59" s="16"/>
      <c r="N59" s="16"/>
      <c r="O59" s="16"/>
      <c r="P59" s="16"/>
      <c r="Q59" s="16"/>
      <c r="R59" s="16"/>
      <c r="S59" s="16"/>
    </row>
    <row r="60" ht="15.75" customHeight="1">
      <c r="A60" s="19"/>
      <c r="B60" s="15" t="str">
        <f>HYPERLINK(CONCATENATE(VLOOKUP(C60,'Basic DSA'!C:D,2,FALSE)),C60)</f>
        <v>Find All Subsquares of size K</v>
      </c>
      <c r="C60" s="16" t="s">
        <v>156</v>
      </c>
      <c r="D60" s="15" t="s">
        <v>157</v>
      </c>
      <c r="E60" s="16" t="b">
        <v>0</v>
      </c>
      <c r="F60" s="16" t="b">
        <v>0</v>
      </c>
      <c r="G60" s="16"/>
      <c r="H60" s="16"/>
      <c r="I60" s="16"/>
      <c r="J60" s="30"/>
      <c r="K60" s="16"/>
      <c r="L60" s="16"/>
      <c r="M60" s="16"/>
      <c r="N60" s="16"/>
      <c r="O60" s="16"/>
      <c r="P60" s="16"/>
      <c r="Q60" s="16"/>
      <c r="R60" s="16"/>
      <c r="S60" s="16"/>
    </row>
    <row r="61" ht="15.75" customHeight="1">
      <c r="A61" s="19"/>
      <c r="B61" s="15" t="str">
        <f>HYPERLINK(CONCATENATE(VLOOKUP(C61,'Basic DSA'!C:D,2,FALSE)),C61)</f>
        <v>Repeat And Missing Number Array</v>
      </c>
      <c r="C61" s="16" t="s">
        <v>158</v>
      </c>
      <c r="D61" s="15" t="s">
        <v>159</v>
      </c>
      <c r="E61" s="18" t="b">
        <v>1</v>
      </c>
      <c r="F61" s="16" t="b">
        <v>0</v>
      </c>
      <c r="G61" s="18" t="s">
        <v>160</v>
      </c>
      <c r="H61" s="16"/>
      <c r="I61" s="16"/>
      <c r="J61" s="30"/>
      <c r="K61" s="16"/>
      <c r="L61" s="16"/>
      <c r="M61" s="16"/>
      <c r="N61" s="16"/>
      <c r="O61" s="16"/>
      <c r="P61" s="16"/>
      <c r="Q61" s="16"/>
      <c r="R61" s="16"/>
      <c r="S61" s="16"/>
    </row>
    <row r="62" ht="15.75" customHeight="1">
      <c r="A62" s="19"/>
      <c r="B62" s="15" t="str">
        <f>HYPERLINK(CONCATENATE(VLOOKUP(C62,'Basic DSA'!C:D,2,FALSE)),C62)</f>
        <v>4 Sum Problem</v>
      </c>
      <c r="C62" s="16" t="s">
        <v>161</v>
      </c>
      <c r="D62" s="15" t="s">
        <v>162</v>
      </c>
      <c r="E62" s="18" t="b">
        <v>1</v>
      </c>
      <c r="F62" s="16" t="b">
        <v>0</v>
      </c>
      <c r="G62" s="18" t="s">
        <v>160</v>
      </c>
      <c r="H62" s="16"/>
      <c r="I62" s="16"/>
      <c r="J62" s="30"/>
      <c r="K62" s="16"/>
      <c r="L62" s="16"/>
      <c r="M62" s="16"/>
      <c r="N62" s="16"/>
      <c r="O62" s="16"/>
      <c r="P62" s="16"/>
      <c r="Q62" s="16"/>
      <c r="R62" s="16"/>
      <c r="S62" s="16"/>
    </row>
    <row r="63" ht="15.75" customHeight="1">
      <c r="A63" s="19"/>
      <c r="B63" s="15" t="str">
        <f>HYPERLINK(CONCATENATE(VLOOKUP(C63,'Basic DSA'!C:D,2,FALSE)),C63)</f>
        <v>Count All Subarrays With Given Sum</v>
      </c>
      <c r="C63" s="16" t="s">
        <v>163</v>
      </c>
      <c r="D63" s="15" t="s">
        <v>164</v>
      </c>
      <c r="E63" s="18" t="b">
        <v>1</v>
      </c>
      <c r="F63" s="16" t="b">
        <v>0</v>
      </c>
      <c r="G63" s="18" t="s">
        <v>160</v>
      </c>
      <c r="H63" s="16"/>
      <c r="I63" s="16"/>
      <c r="J63" s="30"/>
      <c r="K63" s="16"/>
      <c r="L63" s="16"/>
      <c r="M63" s="16"/>
      <c r="N63" s="16"/>
      <c r="O63" s="16"/>
      <c r="P63" s="16"/>
      <c r="Q63" s="16"/>
      <c r="R63" s="16"/>
      <c r="S63" s="16"/>
    </row>
    <row r="64" ht="15.75" customHeight="1">
      <c r="A64" s="19"/>
      <c r="B64" s="15" t="str">
        <f>HYPERLINK(CONCATENATE(VLOOKUP(C64,'Basic DSA'!C:D,2,FALSE)),C64)</f>
        <v>Maximum Sum Rectangle</v>
      </c>
      <c r="C64" s="16" t="s">
        <v>165</v>
      </c>
      <c r="D64" s="15" t="s">
        <v>166</v>
      </c>
      <c r="E64" s="16" t="b">
        <v>0</v>
      </c>
      <c r="F64" s="16" t="b">
        <v>0</v>
      </c>
      <c r="G64" s="16"/>
      <c r="H64" s="16"/>
      <c r="I64" s="16"/>
      <c r="J64" s="30"/>
      <c r="K64" s="16"/>
      <c r="L64" s="16"/>
      <c r="M64" s="16"/>
      <c r="N64" s="16"/>
      <c r="O64" s="16"/>
      <c r="P64" s="16"/>
      <c r="Q64" s="16"/>
      <c r="R64" s="16"/>
      <c r="S64" s="16"/>
    </row>
    <row r="65" ht="15.75" customHeight="1">
      <c r="A65" s="19"/>
      <c r="B65" s="15" t="str">
        <f>HYPERLINK(CONCATENATE(VLOOKUP(C65,'Basic DSA'!C:D,2,FALSE)),C65)</f>
        <v>Nth element of spiral matrix</v>
      </c>
      <c r="C65" s="16" t="s">
        <v>167</v>
      </c>
      <c r="D65" s="15" t="s">
        <v>168</v>
      </c>
      <c r="E65" s="18" t="b">
        <v>1</v>
      </c>
      <c r="F65" s="16" t="b">
        <v>0</v>
      </c>
      <c r="G65" s="18" t="s">
        <v>160</v>
      </c>
      <c r="H65" s="16"/>
      <c r="I65" s="16"/>
      <c r="J65" s="30"/>
      <c r="K65" s="16"/>
      <c r="L65" s="16"/>
      <c r="M65" s="16"/>
      <c r="N65" s="16"/>
      <c r="O65" s="16"/>
      <c r="P65" s="16"/>
      <c r="Q65" s="16"/>
      <c r="R65" s="16"/>
      <c r="S65" s="16"/>
    </row>
    <row r="66" ht="15.75" customHeight="1">
      <c r="A66" s="19"/>
      <c r="B66" s="16"/>
      <c r="C66" s="16"/>
      <c r="D66" s="16"/>
      <c r="E66" s="16"/>
      <c r="F66" s="16"/>
      <c r="G66" s="16"/>
      <c r="H66" s="16"/>
      <c r="I66" s="16"/>
      <c r="J66" s="30"/>
      <c r="K66" s="16"/>
      <c r="L66" s="16"/>
      <c r="M66" s="16"/>
      <c r="N66" s="16"/>
      <c r="O66" s="16"/>
      <c r="P66" s="16"/>
      <c r="Q66" s="16"/>
      <c r="R66" s="16"/>
      <c r="S66" s="16"/>
    </row>
    <row r="67" ht="15.75" customHeight="1">
      <c r="A67" s="19"/>
      <c r="B67" s="16"/>
      <c r="C67" s="16"/>
      <c r="D67" s="16"/>
      <c r="E67" s="16"/>
      <c r="F67" s="16"/>
      <c r="G67" s="16"/>
      <c r="H67" s="16"/>
      <c r="I67" s="16"/>
      <c r="J67" s="30"/>
      <c r="K67" s="16"/>
      <c r="L67" s="16"/>
      <c r="M67" s="16"/>
      <c r="N67" s="16"/>
      <c r="O67" s="16"/>
      <c r="P67" s="16"/>
      <c r="Q67" s="16"/>
      <c r="R67" s="16"/>
      <c r="S67" s="16"/>
    </row>
    <row r="68" ht="15.75" customHeight="1">
      <c r="A68" s="19"/>
      <c r="B68" s="16"/>
      <c r="C68" s="16"/>
      <c r="D68" s="16"/>
      <c r="E68" s="16"/>
      <c r="F68" s="16"/>
      <c r="G68" s="16"/>
      <c r="H68" s="16"/>
      <c r="I68" s="16"/>
      <c r="J68" s="30"/>
      <c r="K68" s="16"/>
      <c r="L68" s="16"/>
      <c r="M68" s="16"/>
      <c r="N68" s="16"/>
      <c r="O68" s="16"/>
      <c r="P68" s="16"/>
      <c r="Q68" s="16"/>
      <c r="R68" s="16"/>
      <c r="S68" s="16"/>
    </row>
    <row r="69" ht="15.75" customHeight="1">
      <c r="A69" s="19"/>
      <c r="B69" s="16"/>
      <c r="C69" s="16"/>
      <c r="D69" s="16"/>
      <c r="E69" s="16"/>
      <c r="F69" s="16"/>
      <c r="G69" s="16"/>
      <c r="H69" s="16"/>
      <c r="I69" s="16"/>
      <c r="J69" s="30"/>
      <c r="K69" s="16"/>
      <c r="L69" s="16"/>
      <c r="M69" s="16"/>
      <c r="N69" s="16"/>
      <c r="O69" s="16"/>
      <c r="P69" s="16"/>
      <c r="Q69" s="16"/>
      <c r="R69" s="16"/>
      <c r="S69" s="16"/>
    </row>
    <row r="70" ht="15.75" customHeight="1">
      <c r="A70" s="19"/>
      <c r="B70" s="16"/>
      <c r="C70" s="16"/>
      <c r="D70" s="16"/>
      <c r="E70" s="16"/>
      <c r="F70" s="16"/>
      <c r="G70" s="16"/>
      <c r="H70" s="16"/>
      <c r="I70" s="16"/>
      <c r="J70" s="30"/>
      <c r="K70" s="16"/>
      <c r="L70" s="16"/>
      <c r="M70" s="16"/>
      <c r="N70" s="16"/>
      <c r="O70" s="16"/>
      <c r="P70" s="16"/>
      <c r="Q70" s="16"/>
      <c r="R70" s="16"/>
      <c r="S70" s="16"/>
    </row>
    <row r="71" ht="15.75" customHeight="1">
      <c r="A71" s="19"/>
      <c r="B71" s="16"/>
      <c r="C71" s="16"/>
      <c r="D71" s="16"/>
      <c r="E71" s="16"/>
      <c r="F71" s="16"/>
      <c r="G71" s="16"/>
      <c r="H71" s="16"/>
      <c r="I71" s="16"/>
      <c r="J71" s="30"/>
      <c r="K71" s="16"/>
      <c r="L71" s="16"/>
      <c r="M71" s="16"/>
      <c r="N71" s="16"/>
      <c r="O71" s="16"/>
      <c r="P71" s="16"/>
      <c r="Q71" s="16"/>
      <c r="R71" s="16"/>
      <c r="S71" s="16"/>
    </row>
    <row r="72" ht="15.75" customHeight="1">
      <c r="A72" s="19"/>
      <c r="B72" s="16"/>
      <c r="C72" s="16"/>
      <c r="D72" s="16"/>
      <c r="E72" s="16"/>
      <c r="F72" s="16"/>
      <c r="G72" s="16"/>
      <c r="H72" s="16"/>
      <c r="I72" s="16"/>
      <c r="J72" s="30"/>
      <c r="K72" s="16"/>
      <c r="L72" s="16"/>
      <c r="M72" s="16"/>
      <c r="N72" s="16"/>
      <c r="O72" s="16"/>
      <c r="P72" s="16"/>
      <c r="Q72" s="16"/>
      <c r="R72" s="16"/>
      <c r="S72" s="16"/>
    </row>
    <row r="73" ht="15.75" customHeight="1">
      <c r="A73" s="19"/>
      <c r="B73" s="16"/>
      <c r="C73" s="16"/>
      <c r="D73" s="16"/>
      <c r="E73" s="16"/>
      <c r="F73" s="16"/>
      <c r="G73" s="16"/>
      <c r="H73" s="16"/>
      <c r="I73" s="16"/>
      <c r="J73" s="30"/>
      <c r="K73" s="16"/>
      <c r="L73" s="16"/>
      <c r="M73" s="16"/>
      <c r="N73" s="16"/>
      <c r="O73" s="16"/>
      <c r="P73" s="16"/>
      <c r="Q73" s="16"/>
      <c r="R73" s="16"/>
      <c r="S73" s="16"/>
    </row>
    <row r="74" ht="15.75" customHeight="1">
      <c r="A74" s="19"/>
      <c r="B74" s="16"/>
      <c r="C74" s="16"/>
      <c r="D74" s="16"/>
      <c r="E74" s="16"/>
      <c r="F74" s="16"/>
      <c r="G74" s="16"/>
      <c r="H74" s="16"/>
      <c r="I74" s="16"/>
      <c r="J74" s="30"/>
      <c r="K74" s="16"/>
      <c r="L74" s="16"/>
      <c r="M74" s="16"/>
      <c r="N74" s="16"/>
      <c r="O74" s="16"/>
      <c r="P74" s="16"/>
      <c r="Q74" s="16"/>
      <c r="R74" s="16"/>
      <c r="S74" s="16"/>
    </row>
    <row r="75" ht="15.75" customHeight="1">
      <c r="A75" s="19"/>
      <c r="B75" s="16"/>
      <c r="C75" s="16"/>
      <c r="D75" s="16"/>
      <c r="E75" s="16"/>
      <c r="F75" s="16"/>
      <c r="G75" s="16"/>
      <c r="H75" s="16"/>
      <c r="I75" s="16"/>
      <c r="J75" s="30"/>
      <c r="K75" s="16"/>
      <c r="L75" s="16"/>
      <c r="M75" s="16"/>
      <c r="N75" s="16"/>
      <c r="O75" s="16"/>
      <c r="P75" s="16"/>
      <c r="Q75" s="16"/>
      <c r="R75" s="16"/>
      <c r="S75" s="16"/>
    </row>
    <row r="76" ht="15.75" customHeight="1">
      <c r="A76" s="19"/>
      <c r="B76" s="16"/>
      <c r="C76" s="16"/>
      <c r="D76" s="16"/>
      <c r="E76" s="16"/>
      <c r="F76" s="16"/>
      <c r="G76" s="16"/>
      <c r="H76" s="16"/>
      <c r="I76" s="16"/>
      <c r="J76" s="30"/>
      <c r="K76" s="16"/>
      <c r="L76" s="16"/>
      <c r="M76" s="16"/>
      <c r="N76" s="16"/>
      <c r="O76" s="16"/>
      <c r="P76" s="16"/>
      <c r="Q76" s="16"/>
      <c r="R76" s="16"/>
      <c r="S76" s="16"/>
    </row>
    <row r="77" ht="15.75" customHeight="1">
      <c r="A77" s="19"/>
      <c r="B77" s="16"/>
      <c r="C77" s="16"/>
      <c r="D77" s="16"/>
      <c r="E77" s="16"/>
      <c r="F77" s="16"/>
      <c r="G77" s="16"/>
      <c r="H77" s="16"/>
      <c r="I77" s="16"/>
      <c r="J77" s="30"/>
      <c r="K77" s="16"/>
      <c r="L77" s="16"/>
      <c r="M77" s="16"/>
      <c r="N77" s="16"/>
      <c r="O77" s="16"/>
      <c r="P77" s="16"/>
      <c r="Q77" s="16"/>
      <c r="R77" s="16"/>
      <c r="S77" s="16"/>
    </row>
    <row r="78" ht="15.75" customHeight="1">
      <c r="A78" s="19"/>
      <c r="B78" s="16"/>
      <c r="C78" s="16"/>
      <c r="D78" s="16"/>
      <c r="E78" s="16"/>
      <c r="F78" s="16"/>
      <c r="G78" s="16"/>
      <c r="H78" s="16"/>
      <c r="I78" s="16"/>
      <c r="J78" s="30"/>
      <c r="K78" s="16"/>
      <c r="L78" s="16"/>
      <c r="M78" s="16"/>
      <c r="N78" s="16"/>
      <c r="O78" s="16"/>
      <c r="P78" s="16"/>
      <c r="Q78" s="16"/>
      <c r="R78" s="16"/>
      <c r="S78" s="16"/>
    </row>
    <row r="79" ht="15.75" customHeight="1">
      <c r="A79" s="19"/>
      <c r="B79" s="16"/>
      <c r="C79" s="16"/>
      <c r="D79" s="16"/>
      <c r="E79" s="16"/>
      <c r="F79" s="16"/>
      <c r="G79" s="16"/>
      <c r="H79" s="16"/>
      <c r="I79" s="16"/>
      <c r="J79" s="30"/>
      <c r="K79" s="16"/>
      <c r="L79" s="16"/>
      <c r="M79" s="16"/>
      <c r="N79" s="16"/>
      <c r="O79" s="16"/>
      <c r="P79" s="16"/>
      <c r="Q79" s="16"/>
      <c r="R79" s="16"/>
      <c r="S79" s="16"/>
    </row>
    <row r="80" ht="15.75" customHeight="1">
      <c r="A80" s="19"/>
      <c r="B80" s="16"/>
      <c r="C80" s="16"/>
      <c r="D80" s="16"/>
      <c r="E80" s="16"/>
      <c r="F80" s="16"/>
      <c r="G80" s="16"/>
      <c r="H80" s="16"/>
      <c r="I80" s="16"/>
      <c r="J80" s="30"/>
      <c r="K80" s="16"/>
      <c r="L80" s="16"/>
      <c r="M80" s="16"/>
      <c r="N80" s="16"/>
      <c r="O80" s="16"/>
      <c r="P80" s="16"/>
      <c r="Q80" s="16"/>
      <c r="R80" s="16"/>
      <c r="S80" s="16"/>
    </row>
    <row r="81" ht="15.75" customHeight="1">
      <c r="A81" s="19"/>
      <c r="B81" s="16"/>
      <c r="C81" s="16"/>
      <c r="D81" s="16"/>
      <c r="E81" s="16"/>
      <c r="F81" s="16"/>
      <c r="G81" s="16"/>
      <c r="H81" s="16"/>
      <c r="I81" s="16"/>
      <c r="J81" s="30"/>
      <c r="K81" s="16"/>
      <c r="L81" s="16"/>
      <c r="M81" s="16"/>
      <c r="N81" s="16"/>
      <c r="O81" s="16"/>
      <c r="P81" s="16"/>
      <c r="Q81" s="16"/>
      <c r="R81" s="16"/>
      <c r="S81" s="16"/>
    </row>
    <row r="82" ht="15.75" customHeight="1">
      <c r="A82" s="19"/>
      <c r="B82" s="16"/>
      <c r="C82" s="16"/>
      <c r="D82" s="16"/>
      <c r="E82" s="16"/>
      <c r="F82" s="16"/>
      <c r="G82" s="16"/>
      <c r="H82" s="16"/>
      <c r="I82" s="16"/>
      <c r="J82" s="30"/>
      <c r="K82" s="16"/>
      <c r="L82" s="16"/>
      <c r="M82" s="16"/>
      <c r="N82" s="16"/>
      <c r="O82" s="16"/>
      <c r="P82" s="16"/>
      <c r="Q82" s="16"/>
      <c r="R82" s="16"/>
      <c r="S82" s="16"/>
    </row>
    <row r="83" ht="15.75" customHeight="1">
      <c r="A83" s="19"/>
      <c r="B83" s="16"/>
      <c r="C83" s="16"/>
      <c r="D83" s="16"/>
      <c r="E83" s="16"/>
      <c r="F83" s="16"/>
      <c r="G83" s="16"/>
      <c r="H83" s="16"/>
      <c r="I83" s="16"/>
      <c r="J83" s="30"/>
      <c r="K83" s="16"/>
      <c r="L83" s="16"/>
      <c r="M83" s="16"/>
      <c r="N83" s="16"/>
      <c r="O83" s="16"/>
      <c r="P83" s="16"/>
      <c r="Q83" s="16"/>
      <c r="R83" s="16"/>
      <c r="S83" s="16"/>
    </row>
    <row r="84" ht="15.75" customHeight="1">
      <c r="A84" s="19"/>
      <c r="B84" s="16"/>
      <c r="C84" s="16"/>
      <c r="D84" s="16"/>
      <c r="E84" s="16"/>
      <c r="F84" s="16"/>
      <c r="G84" s="16"/>
      <c r="H84" s="16"/>
      <c r="I84" s="16"/>
      <c r="J84" s="30"/>
      <c r="K84" s="16"/>
      <c r="L84" s="16"/>
      <c r="M84" s="16"/>
      <c r="N84" s="16"/>
      <c r="O84" s="16"/>
      <c r="P84" s="16"/>
      <c r="Q84" s="16"/>
      <c r="R84" s="16"/>
      <c r="S84" s="16"/>
    </row>
    <row r="85" ht="15.75" customHeight="1">
      <c r="A85" s="19"/>
      <c r="B85" s="16"/>
      <c r="C85" s="16"/>
      <c r="D85" s="16"/>
      <c r="E85" s="16"/>
      <c r="F85" s="16"/>
      <c r="G85" s="16"/>
      <c r="H85" s="16"/>
      <c r="I85" s="16"/>
      <c r="J85" s="30"/>
      <c r="K85" s="16"/>
      <c r="L85" s="16"/>
      <c r="M85" s="16"/>
      <c r="N85" s="16"/>
      <c r="O85" s="16"/>
      <c r="P85" s="16"/>
      <c r="Q85" s="16"/>
      <c r="R85" s="16"/>
      <c r="S85" s="16"/>
    </row>
    <row r="86" ht="15.75" customHeight="1">
      <c r="A86" s="19"/>
      <c r="B86" s="16"/>
      <c r="C86" s="16"/>
      <c r="D86" s="16"/>
      <c r="E86" s="16"/>
      <c r="F86" s="16"/>
      <c r="G86" s="16"/>
      <c r="H86" s="16"/>
      <c r="I86" s="16"/>
      <c r="J86" s="30"/>
      <c r="K86" s="16"/>
      <c r="L86" s="16"/>
      <c r="M86" s="16"/>
      <c r="N86" s="16"/>
      <c r="O86" s="16"/>
      <c r="P86" s="16"/>
      <c r="Q86" s="16"/>
      <c r="R86" s="16"/>
      <c r="S86" s="16"/>
    </row>
    <row r="87" ht="15.75" customHeight="1">
      <c r="A87" s="19"/>
      <c r="B87" s="16"/>
      <c r="C87" s="16"/>
      <c r="D87" s="16"/>
      <c r="E87" s="16"/>
      <c r="F87" s="16"/>
      <c r="G87" s="16"/>
      <c r="H87" s="16"/>
      <c r="I87" s="16"/>
      <c r="J87" s="30"/>
      <c r="K87" s="16"/>
      <c r="L87" s="16"/>
      <c r="M87" s="16"/>
      <c r="N87" s="16"/>
      <c r="O87" s="16"/>
      <c r="P87" s="16"/>
      <c r="Q87" s="16"/>
      <c r="R87" s="16"/>
      <c r="S87" s="16"/>
    </row>
    <row r="88" ht="15.75" customHeight="1">
      <c r="A88" s="19"/>
      <c r="B88" s="16"/>
      <c r="C88" s="16"/>
      <c r="D88" s="16"/>
      <c r="E88" s="16"/>
      <c r="F88" s="16"/>
      <c r="G88" s="16"/>
      <c r="H88" s="16"/>
      <c r="I88" s="16"/>
      <c r="J88" s="30"/>
      <c r="K88" s="16"/>
      <c r="L88" s="16"/>
      <c r="M88" s="16"/>
      <c r="N88" s="16"/>
      <c r="O88" s="16"/>
      <c r="P88" s="16"/>
      <c r="Q88" s="16"/>
      <c r="R88" s="16"/>
      <c r="S88" s="16"/>
    </row>
    <row r="89" ht="15.75" customHeight="1">
      <c r="A89" s="19"/>
      <c r="B89" s="16"/>
      <c r="C89" s="16"/>
      <c r="D89" s="16"/>
      <c r="E89" s="16"/>
      <c r="F89" s="16"/>
      <c r="G89" s="16"/>
      <c r="H89" s="16"/>
      <c r="I89" s="16"/>
      <c r="J89" s="30"/>
      <c r="K89" s="16"/>
      <c r="L89" s="16"/>
      <c r="M89" s="16"/>
      <c r="N89" s="16"/>
      <c r="O89" s="16"/>
      <c r="P89" s="16"/>
      <c r="Q89" s="16"/>
      <c r="R89" s="16"/>
      <c r="S89" s="16"/>
    </row>
    <row r="90" ht="15.75" customHeight="1">
      <c r="A90" s="19"/>
      <c r="B90" s="16"/>
      <c r="C90" s="16"/>
      <c r="D90" s="16"/>
      <c r="E90" s="16"/>
      <c r="F90" s="16"/>
      <c r="G90" s="16"/>
      <c r="H90" s="16"/>
      <c r="I90" s="16"/>
      <c r="J90" s="30"/>
      <c r="K90" s="16"/>
      <c r="L90" s="16"/>
      <c r="M90" s="16"/>
      <c r="N90" s="16"/>
      <c r="O90" s="16"/>
      <c r="P90" s="16"/>
      <c r="Q90" s="16"/>
      <c r="R90" s="16"/>
      <c r="S90" s="16"/>
    </row>
    <row r="91" ht="15.75" customHeight="1">
      <c r="A91" s="19"/>
      <c r="B91" s="16"/>
      <c r="C91" s="16"/>
      <c r="D91" s="16"/>
      <c r="E91" s="16"/>
      <c r="F91" s="16"/>
      <c r="G91" s="16"/>
      <c r="H91" s="16"/>
      <c r="I91" s="16"/>
      <c r="J91" s="30"/>
      <c r="K91" s="16"/>
      <c r="L91" s="16"/>
      <c r="M91" s="16"/>
      <c r="N91" s="16"/>
      <c r="O91" s="16"/>
      <c r="P91" s="16"/>
      <c r="Q91" s="16"/>
      <c r="R91" s="16"/>
      <c r="S91" s="16"/>
    </row>
    <row r="92" ht="15.75" customHeight="1">
      <c r="A92" s="19"/>
      <c r="B92" s="16"/>
      <c r="C92" s="16"/>
      <c r="D92" s="16"/>
      <c r="E92" s="16"/>
      <c r="F92" s="16"/>
      <c r="G92" s="16"/>
      <c r="H92" s="16"/>
      <c r="I92" s="16"/>
      <c r="J92" s="30"/>
      <c r="K92" s="16"/>
      <c r="L92" s="16"/>
      <c r="M92" s="16"/>
      <c r="N92" s="16"/>
      <c r="O92" s="16"/>
      <c r="P92" s="16"/>
      <c r="Q92" s="16"/>
      <c r="R92" s="16"/>
      <c r="S92" s="16"/>
    </row>
    <row r="93" ht="15.75" customHeight="1">
      <c r="A93" s="19"/>
      <c r="B93" s="16"/>
      <c r="C93" s="16"/>
      <c r="D93" s="16"/>
      <c r="E93" s="16"/>
      <c r="F93" s="16"/>
      <c r="G93" s="16"/>
      <c r="H93" s="16"/>
      <c r="I93" s="16"/>
      <c r="J93" s="30"/>
      <c r="K93" s="16"/>
      <c r="L93" s="16"/>
      <c r="M93" s="16"/>
      <c r="N93" s="16"/>
      <c r="O93" s="16"/>
      <c r="P93" s="16"/>
      <c r="Q93" s="16"/>
      <c r="R93" s="16"/>
      <c r="S93" s="16"/>
    </row>
    <row r="94" ht="15.75" customHeight="1">
      <c r="A94" s="19"/>
      <c r="B94" s="16"/>
      <c r="C94" s="16"/>
      <c r="D94" s="16"/>
      <c r="E94" s="16"/>
      <c r="F94" s="16"/>
      <c r="G94" s="16"/>
      <c r="H94" s="16"/>
      <c r="I94" s="16"/>
      <c r="J94" s="30"/>
      <c r="K94" s="16"/>
      <c r="L94" s="16"/>
      <c r="M94" s="16"/>
      <c r="N94" s="16"/>
      <c r="O94" s="16"/>
      <c r="P94" s="16"/>
      <c r="Q94" s="16"/>
      <c r="R94" s="16"/>
      <c r="S94" s="16"/>
    </row>
    <row r="95" ht="15.75" customHeight="1">
      <c r="A95" s="19"/>
      <c r="B95" s="16"/>
      <c r="C95" s="16"/>
      <c r="D95" s="16"/>
      <c r="E95" s="16"/>
      <c r="F95" s="16"/>
      <c r="G95" s="16"/>
      <c r="H95" s="16"/>
      <c r="I95" s="16"/>
      <c r="J95" s="30"/>
      <c r="K95" s="16"/>
      <c r="L95" s="16"/>
      <c r="M95" s="16"/>
      <c r="N95" s="16"/>
      <c r="O95" s="16"/>
      <c r="P95" s="16"/>
      <c r="Q95" s="16"/>
      <c r="R95" s="16"/>
      <c r="S95" s="16"/>
    </row>
    <row r="96" ht="15.75" customHeight="1">
      <c r="A96" s="19"/>
      <c r="B96" s="16"/>
      <c r="C96" s="16"/>
      <c r="D96" s="16"/>
      <c r="E96" s="16"/>
      <c r="F96" s="16"/>
      <c r="G96" s="16"/>
      <c r="H96" s="16"/>
      <c r="I96" s="16"/>
      <c r="J96" s="30"/>
      <c r="K96" s="16"/>
      <c r="L96" s="16"/>
      <c r="M96" s="16"/>
      <c r="N96" s="16"/>
      <c r="O96" s="16"/>
      <c r="P96" s="16"/>
      <c r="Q96" s="16"/>
      <c r="R96" s="16"/>
      <c r="S96" s="16"/>
    </row>
    <row r="97" ht="15.75" customHeight="1">
      <c r="A97" s="19"/>
      <c r="B97" s="16"/>
      <c r="C97" s="16"/>
      <c r="D97" s="16"/>
      <c r="E97" s="16"/>
      <c r="F97" s="16"/>
      <c r="G97" s="16"/>
      <c r="H97" s="16"/>
      <c r="I97" s="16"/>
      <c r="J97" s="30"/>
      <c r="K97" s="16"/>
      <c r="L97" s="16"/>
      <c r="M97" s="16"/>
      <c r="N97" s="16"/>
      <c r="O97" s="16"/>
      <c r="P97" s="16"/>
      <c r="Q97" s="16"/>
      <c r="R97" s="16"/>
      <c r="S97" s="16"/>
    </row>
    <row r="98" ht="15.75" customHeight="1">
      <c r="A98" s="19"/>
      <c r="B98" s="16"/>
      <c r="C98" s="16"/>
      <c r="D98" s="16"/>
      <c r="E98" s="16"/>
      <c r="F98" s="16"/>
      <c r="G98" s="16"/>
      <c r="H98" s="16"/>
      <c r="I98" s="16"/>
      <c r="J98" s="30"/>
      <c r="K98" s="16"/>
      <c r="L98" s="16"/>
      <c r="M98" s="16"/>
      <c r="N98" s="16"/>
      <c r="O98" s="16"/>
      <c r="P98" s="16"/>
      <c r="Q98" s="16"/>
      <c r="R98" s="16"/>
      <c r="S98" s="16"/>
    </row>
    <row r="99" ht="15.75" customHeight="1">
      <c r="A99" s="19"/>
      <c r="B99" s="16"/>
      <c r="C99" s="16"/>
      <c r="D99" s="16"/>
      <c r="E99" s="16"/>
      <c r="F99" s="16"/>
      <c r="G99" s="16"/>
      <c r="H99" s="16"/>
      <c r="I99" s="16"/>
      <c r="J99" s="30"/>
      <c r="K99" s="16"/>
      <c r="L99" s="16"/>
      <c r="M99" s="16"/>
      <c r="N99" s="16"/>
      <c r="O99" s="16"/>
      <c r="P99" s="16"/>
      <c r="Q99" s="16"/>
      <c r="R99" s="16"/>
      <c r="S99" s="16"/>
    </row>
    <row r="100" ht="15.75" customHeight="1">
      <c r="A100" s="19"/>
      <c r="B100" s="16"/>
      <c r="C100" s="16"/>
      <c r="D100" s="16"/>
      <c r="E100" s="16"/>
      <c r="F100" s="16"/>
      <c r="G100" s="16"/>
      <c r="H100" s="16"/>
      <c r="I100" s="16"/>
      <c r="J100" s="30"/>
      <c r="K100" s="16"/>
      <c r="L100" s="16"/>
      <c r="M100" s="16"/>
      <c r="N100" s="16"/>
      <c r="O100" s="16"/>
      <c r="P100" s="16"/>
      <c r="Q100" s="16"/>
      <c r="R100" s="16"/>
      <c r="S100" s="16"/>
    </row>
    <row r="101" ht="15.75" customHeight="1">
      <c r="A101" s="19"/>
      <c r="B101" s="16"/>
      <c r="C101" s="16"/>
      <c r="D101" s="16"/>
      <c r="E101" s="16"/>
      <c r="F101" s="16"/>
      <c r="G101" s="16"/>
      <c r="H101" s="16"/>
      <c r="I101" s="16"/>
      <c r="J101" s="30"/>
      <c r="K101" s="16"/>
      <c r="L101" s="16"/>
      <c r="M101" s="16"/>
      <c r="N101" s="16"/>
      <c r="O101" s="16"/>
      <c r="P101" s="16"/>
      <c r="Q101" s="16"/>
      <c r="R101" s="16"/>
      <c r="S101" s="16"/>
    </row>
    <row r="102" ht="15.75" customHeight="1">
      <c r="A102" s="19"/>
      <c r="B102" s="16"/>
      <c r="C102" s="16"/>
      <c r="D102" s="16"/>
      <c r="E102" s="16"/>
      <c r="F102" s="16"/>
      <c r="G102" s="16"/>
      <c r="H102" s="16"/>
      <c r="I102" s="16"/>
      <c r="J102" s="30"/>
      <c r="K102" s="16"/>
      <c r="L102" s="16"/>
      <c r="M102" s="16"/>
      <c r="N102" s="16"/>
      <c r="O102" s="16"/>
      <c r="P102" s="16"/>
      <c r="Q102" s="16"/>
      <c r="R102" s="16"/>
      <c r="S102" s="16"/>
    </row>
    <row r="103" ht="15.75" customHeight="1">
      <c r="A103" s="19"/>
      <c r="B103" s="16"/>
      <c r="C103" s="16"/>
      <c r="D103" s="16"/>
      <c r="E103" s="16"/>
      <c r="F103" s="16"/>
      <c r="G103" s="16"/>
      <c r="H103" s="16"/>
      <c r="I103" s="16"/>
      <c r="J103" s="30"/>
      <c r="K103" s="16"/>
      <c r="L103" s="16"/>
      <c r="M103" s="16"/>
      <c r="N103" s="16"/>
      <c r="O103" s="16"/>
      <c r="P103" s="16"/>
      <c r="Q103" s="16"/>
      <c r="R103" s="16"/>
      <c r="S103" s="16"/>
    </row>
    <row r="104" ht="15.75" customHeight="1">
      <c r="A104" s="19"/>
      <c r="B104" s="16"/>
      <c r="C104" s="16"/>
      <c r="D104" s="16"/>
      <c r="E104" s="16"/>
      <c r="F104" s="16"/>
      <c r="G104" s="16"/>
      <c r="H104" s="16"/>
      <c r="I104" s="16"/>
      <c r="J104" s="30"/>
      <c r="K104" s="16"/>
      <c r="L104" s="16"/>
      <c r="M104" s="16"/>
      <c r="N104" s="16"/>
      <c r="O104" s="16"/>
      <c r="P104" s="16"/>
      <c r="Q104" s="16"/>
      <c r="R104" s="16"/>
      <c r="S104" s="16"/>
    </row>
    <row r="105" ht="15.75" customHeight="1">
      <c r="A105" s="19"/>
      <c r="B105" s="16"/>
      <c r="C105" s="16"/>
      <c r="D105" s="16"/>
      <c r="E105" s="16"/>
      <c r="F105" s="16"/>
      <c r="G105" s="16"/>
      <c r="H105" s="16"/>
      <c r="I105" s="16"/>
      <c r="J105" s="30"/>
      <c r="K105" s="16"/>
      <c r="L105" s="16"/>
      <c r="M105" s="16"/>
      <c r="N105" s="16"/>
      <c r="O105" s="16"/>
      <c r="P105" s="16"/>
      <c r="Q105" s="16"/>
      <c r="R105" s="16"/>
      <c r="S105" s="16"/>
    </row>
    <row r="106" ht="15.75" customHeight="1">
      <c r="A106" s="19"/>
      <c r="B106" s="16"/>
      <c r="C106" s="16"/>
      <c r="D106" s="16"/>
      <c r="E106" s="16"/>
      <c r="F106" s="16"/>
      <c r="G106" s="16"/>
      <c r="H106" s="16"/>
      <c r="I106" s="16"/>
      <c r="J106" s="30"/>
      <c r="K106" s="16"/>
      <c r="L106" s="16"/>
      <c r="M106" s="16"/>
      <c r="N106" s="16"/>
      <c r="O106" s="16"/>
      <c r="P106" s="16"/>
      <c r="Q106" s="16"/>
      <c r="R106" s="16"/>
      <c r="S106" s="16"/>
    </row>
    <row r="107" ht="15.75" customHeight="1">
      <c r="A107" s="19"/>
      <c r="B107" s="16"/>
      <c r="C107" s="16"/>
      <c r="D107" s="16"/>
      <c r="E107" s="16"/>
      <c r="F107" s="16"/>
      <c r="G107" s="16"/>
      <c r="H107" s="16"/>
      <c r="I107" s="16"/>
      <c r="J107" s="30"/>
      <c r="K107" s="16"/>
      <c r="L107" s="16"/>
      <c r="M107" s="16"/>
      <c r="N107" s="16"/>
      <c r="O107" s="16"/>
      <c r="P107" s="16"/>
      <c r="Q107" s="16"/>
      <c r="R107" s="16"/>
      <c r="S107" s="16"/>
    </row>
    <row r="108" ht="15.75" customHeight="1">
      <c r="A108" s="19"/>
      <c r="B108" s="16"/>
      <c r="C108" s="16"/>
      <c r="D108" s="16"/>
      <c r="E108" s="16"/>
      <c r="F108" s="16"/>
      <c r="G108" s="16"/>
      <c r="H108" s="16"/>
      <c r="I108" s="16"/>
      <c r="J108" s="30"/>
      <c r="K108" s="16"/>
      <c r="L108" s="16"/>
      <c r="M108" s="16"/>
      <c r="N108" s="16"/>
      <c r="O108" s="16"/>
      <c r="P108" s="16"/>
      <c r="Q108" s="16"/>
      <c r="R108" s="16"/>
      <c r="S108" s="16"/>
    </row>
    <row r="109" ht="15.75" customHeight="1">
      <c r="A109" s="19"/>
      <c r="B109" s="16"/>
      <c r="C109" s="16"/>
      <c r="D109" s="16"/>
      <c r="E109" s="16"/>
      <c r="F109" s="16"/>
      <c r="G109" s="16"/>
      <c r="H109" s="16"/>
      <c r="I109" s="16"/>
      <c r="J109" s="30"/>
      <c r="K109" s="16"/>
      <c r="L109" s="16"/>
      <c r="M109" s="16"/>
      <c r="N109" s="16"/>
      <c r="O109" s="16"/>
      <c r="P109" s="16"/>
      <c r="Q109" s="16"/>
      <c r="R109" s="16"/>
      <c r="S109" s="16"/>
    </row>
    <row r="110" ht="15.75" customHeight="1">
      <c r="A110" s="19"/>
      <c r="B110" s="16"/>
      <c r="C110" s="16"/>
      <c r="D110" s="16"/>
      <c r="E110" s="16"/>
      <c r="F110" s="16"/>
      <c r="G110" s="16"/>
      <c r="H110" s="16"/>
      <c r="I110" s="16"/>
      <c r="J110" s="30"/>
      <c r="K110" s="16"/>
      <c r="L110" s="16"/>
      <c r="M110" s="16"/>
      <c r="N110" s="16"/>
      <c r="O110" s="16"/>
      <c r="P110" s="16"/>
      <c r="Q110" s="16"/>
      <c r="R110" s="16"/>
      <c r="S110" s="16"/>
    </row>
    <row r="111" ht="15.75" customHeight="1">
      <c r="A111" s="19"/>
      <c r="B111" s="16"/>
      <c r="C111" s="16"/>
      <c r="D111" s="16"/>
      <c r="E111" s="16"/>
      <c r="F111" s="16"/>
      <c r="G111" s="16"/>
      <c r="H111" s="16"/>
      <c r="I111" s="16"/>
      <c r="J111" s="30"/>
      <c r="K111" s="16"/>
      <c r="L111" s="16"/>
      <c r="M111" s="16"/>
      <c r="N111" s="16"/>
      <c r="O111" s="16"/>
      <c r="P111" s="16"/>
      <c r="Q111" s="16"/>
      <c r="R111" s="16"/>
      <c r="S111" s="16"/>
    </row>
    <row r="112" ht="15.75" customHeight="1">
      <c r="A112" s="19"/>
      <c r="B112" s="16"/>
      <c r="C112" s="16"/>
      <c r="D112" s="16"/>
      <c r="E112" s="16"/>
      <c r="F112" s="16"/>
      <c r="G112" s="16"/>
      <c r="H112" s="16"/>
      <c r="I112" s="16"/>
      <c r="J112" s="30"/>
      <c r="K112" s="16"/>
      <c r="L112" s="16"/>
      <c r="M112" s="16"/>
      <c r="N112" s="16"/>
      <c r="O112" s="16"/>
      <c r="P112" s="16"/>
      <c r="Q112" s="16"/>
      <c r="R112" s="16"/>
      <c r="S112" s="16"/>
    </row>
    <row r="113" ht="15.75" customHeight="1">
      <c r="A113" s="19"/>
      <c r="B113" s="16"/>
      <c r="C113" s="16"/>
      <c r="D113" s="16"/>
      <c r="E113" s="16"/>
      <c r="F113" s="16"/>
      <c r="G113" s="16"/>
      <c r="H113" s="16"/>
      <c r="I113" s="16"/>
      <c r="J113" s="30"/>
      <c r="K113" s="16"/>
      <c r="L113" s="16"/>
      <c r="M113" s="16"/>
      <c r="N113" s="16"/>
      <c r="O113" s="16"/>
      <c r="P113" s="16"/>
      <c r="Q113" s="16"/>
      <c r="R113" s="16"/>
      <c r="S113" s="16"/>
    </row>
    <row r="114" ht="15.75" customHeight="1">
      <c r="A114" s="19"/>
      <c r="B114" s="16"/>
      <c r="C114" s="16"/>
      <c r="D114" s="16"/>
      <c r="E114" s="16"/>
      <c r="F114" s="16"/>
      <c r="G114" s="16"/>
      <c r="H114" s="16"/>
      <c r="I114" s="16"/>
      <c r="J114" s="30"/>
      <c r="K114" s="16"/>
      <c r="L114" s="16"/>
      <c r="M114" s="16"/>
      <c r="N114" s="16"/>
      <c r="O114" s="16"/>
      <c r="P114" s="16"/>
      <c r="Q114" s="16"/>
      <c r="R114" s="16"/>
      <c r="S114" s="16"/>
    </row>
    <row r="115" ht="15.75" customHeight="1">
      <c r="A115" s="19"/>
      <c r="B115" s="16"/>
      <c r="C115" s="16"/>
      <c r="D115" s="16"/>
      <c r="E115" s="16"/>
      <c r="F115" s="16"/>
      <c r="G115" s="16"/>
      <c r="H115" s="16"/>
      <c r="I115" s="16"/>
      <c r="J115" s="30"/>
      <c r="K115" s="16"/>
      <c r="L115" s="16"/>
      <c r="M115" s="16"/>
      <c r="N115" s="16"/>
      <c r="O115" s="16"/>
      <c r="P115" s="16"/>
      <c r="Q115" s="16"/>
      <c r="R115" s="16"/>
      <c r="S115" s="16"/>
    </row>
    <row r="116" ht="15.75" customHeight="1">
      <c r="A116" s="19"/>
      <c r="B116" s="16"/>
      <c r="C116" s="16"/>
      <c r="D116" s="16"/>
      <c r="E116" s="16"/>
      <c r="F116" s="16"/>
      <c r="G116" s="16"/>
      <c r="H116" s="16"/>
      <c r="I116" s="16"/>
      <c r="J116" s="30"/>
      <c r="K116" s="16"/>
      <c r="L116" s="16"/>
      <c r="M116" s="16"/>
      <c r="N116" s="16"/>
      <c r="O116" s="16"/>
      <c r="P116" s="16"/>
      <c r="Q116" s="16"/>
      <c r="R116" s="16"/>
      <c r="S116" s="16"/>
    </row>
    <row r="117" ht="15.75" customHeight="1">
      <c r="A117" s="19"/>
      <c r="B117" s="16"/>
      <c r="C117" s="16"/>
      <c r="D117" s="16"/>
      <c r="E117" s="16"/>
      <c r="F117" s="16"/>
      <c r="G117" s="16"/>
      <c r="H117" s="16"/>
      <c r="I117" s="16"/>
      <c r="J117" s="30"/>
      <c r="K117" s="16"/>
      <c r="L117" s="16"/>
      <c r="M117" s="16"/>
      <c r="N117" s="16"/>
      <c r="O117" s="16"/>
      <c r="P117" s="16"/>
      <c r="Q117" s="16"/>
      <c r="R117" s="16"/>
      <c r="S117" s="16"/>
    </row>
    <row r="118" ht="15.75" customHeight="1">
      <c r="A118" s="19"/>
      <c r="B118" s="16"/>
      <c r="C118" s="16"/>
      <c r="D118" s="16"/>
      <c r="E118" s="16"/>
      <c r="F118" s="16"/>
      <c r="G118" s="16"/>
      <c r="H118" s="16"/>
      <c r="I118" s="16"/>
      <c r="J118" s="30"/>
      <c r="K118" s="16"/>
      <c r="L118" s="16"/>
      <c r="M118" s="16"/>
      <c r="N118" s="16"/>
      <c r="O118" s="16"/>
      <c r="P118" s="16"/>
      <c r="Q118" s="16"/>
      <c r="R118" s="16"/>
      <c r="S118" s="16"/>
    </row>
    <row r="119" ht="15.75" customHeight="1">
      <c r="A119" s="19"/>
      <c r="B119" s="16"/>
      <c r="C119" s="16"/>
      <c r="D119" s="16"/>
      <c r="E119" s="16"/>
      <c r="F119" s="16"/>
      <c r="G119" s="16"/>
      <c r="H119" s="16"/>
      <c r="I119" s="16"/>
      <c r="J119" s="30"/>
      <c r="K119" s="16"/>
      <c r="L119" s="16"/>
      <c r="M119" s="16"/>
      <c r="N119" s="16"/>
      <c r="O119" s="16"/>
      <c r="P119" s="16"/>
      <c r="Q119" s="16"/>
      <c r="R119" s="16"/>
      <c r="S119" s="16"/>
    </row>
    <row r="120" ht="15.75" customHeight="1">
      <c r="A120" s="19"/>
      <c r="B120" s="16"/>
      <c r="C120" s="16"/>
      <c r="D120" s="16"/>
      <c r="E120" s="16"/>
      <c r="F120" s="16"/>
      <c r="G120" s="16"/>
      <c r="H120" s="16"/>
      <c r="I120" s="16"/>
      <c r="J120" s="30"/>
      <c r="K120" s="16"/>
      <c r="L120" s="16"/>
      <c r="M120" s="16"/>
      <c r="N120" s="16"/>
      <c r="O120" s="16"/>
      <c r="P120" s="16"/>
      <c r="Q120" s="16"/>
      <c r="R120" s="16"/>
      <c r="S120" s="16"/>
    </row>
    <row r="121" ht="15.75" customHeight="1">
      <c r="A121" s="19"/>
      <c r="B121" s="16"/>
      <c r="C121" s="16"/>
      <c r="D121" s="16"/>
      <c r="E121" s="16"/>
      <c r="F121" s="16"/>
      <c r="G121" s="16"/>
      <c r="H121" s="16"/>
      <c r="I121" s="16"/>
      <c r="J121" s="30"/>
      <c r="K121" s="16"/>
      <c r="L121" s="16"/>
      <c r="M121" s="16"/>
      <c r="N121" s="16"/>
      <c r="O121" s="16"/>
      <c r="P121" s="16"/>
      <c r="Q121" s="16"/>
      <c r="R121" s="16"/>
      <c r="S121" s="16"/>
    </row>
    <row r="122" ht="15.75" customHeight="1">
      <c r="A122" s="19"/>
      <c r="B122" s="16"/>
      <c r="C122" s="16"/>
      <c r="D122" s="16"/>
      <c r="E122" s="16"/>
      <c r="F122" s="16"/>
      <c r="G122" s="16"/>
      <c r="H122" s="16"/>
      <c r="I122" s="16"/>
      <c r="J122" s="30"/>
      <c r="K122" s="16"/>
      <c r="L122" s="16"/>
      <c r="M122" s="16"/>
      <c r="N122" s="16"/>
      <c r="O122" s="16"/>
      <c r="P122" s="16"/>
      <c r="Q122" s="16"/>
      <c r="R122" s="16"/>
      <c r="S122" s="16"/>
    </row>
    <row r="123" ht="15.75" customHeight="1">
      <c r="A123" s="19"/>
      <c r="B123" s="16"/>
      <c r="C123" s="16"/>
      <c r="D123" s="16"/>
      <c r="E123" s="16"/>
      <c r="F123" s="16"/>
      <c r="G123" s="16"/>
      <c r="H123" s="16"/>
      <c r="I123" s="16"/>
      <c r="J123" s="30"/>
      <c r="K123" s="16"/>
      <c r="L123" s="16"/>
      <c r="M123" s="16"/>
      <c r="N123" s="16"/>
      <c r="O123" s="16"/>
      <c r="P123" s="16"/>
      <c r="Q123" s="16"/>
      <c r="R123" s="16"/>
      <c r="S123" s="16"/>
    </row>
    <row r="124" ht="15.75" customHeight="1">
      <c r="A124" s="19"/>
      <c r="B124" s="16"/>
      <c r="C124" s="16"/>
      <c r="D124" s="16"/>
      <c r="E124" s="16"/>
      <c r="F124" s="16"/>
      <c r="G124" s="16"/>
      <c r="H124" s="16"/>
      <c r="I124" s="16"/>
      <c r="J124" s="30"/>
      <c r="K124" s="16"/>
      <c r="L124" s="16"/>
      <c r="M124" s="16"/>
      <c r="N124" s="16"/>
      <c r="O124" s="16"/>
      <c r="P124" s="16"/>
      <c r="Q124" s="16"/>
      <c r="R124" s="16"/>
      <c r="S124" s="16"/>
    </row>
    <row r="125" ht="15.75" customHeight="1">
      <c r="A125" s="19"/>
      <c r="B125" s="16"/>
      <c r="C125" s="16"/>
      <c r="D125" s="16"/>
      <c r="E125" s="16"/>
      <c r="F125" s="16"/>
      <c r="G125" s="16"/>
      <c r="H125" s="16"/>
      <c r="I125" s="16"/>
      <c r="J125" s="30"/>
      <c r="K125" s="16"/>
      <c r="L125" s="16"/>
      <c r="M125" s="16"/>
      <c r="N125" s="16"/>
      <c r="O125" s="16"/>
      <c r="P125" s="16"/>
      <c r="Q125" s="16"/>
      <c r="R125" s="16"/>
      <c r="S125" s="16"/>
    </row>
    <row r="126" ht="15.75" customHeight="1">
      <c r="A126" s="19"/>
      <c r="B126" s="16"/>
      <c r="C126" s="16"/>
      <c r="D126" s="16"/>
      <c r="E126" s="16"/>
      <c r="F126" s="16"/>
      <c r="G126" s="16"/>
      <c r="H126" s="16"/>
      <c r="I126" s="16"/>
      <c r="J126" s="30"/>
      <c r="K126" s="16"/>
      <c r="L126" s="16"/>
      <c r="M126" s="16"/>
      <c r="N126" s="16"/>
      <c r="O126" s="16"/>
      <c r="P126" s="16"/>
      <c r="Q126" s="16"/>
      <c r="R126" s="16"/>
      <c r="S126" s="16"/>
    </row>
    <row r="127" ht="15.75" customHeight="1">
      <c r="A127" s="19"/>
      <c r="B127" s="16"/>
      <c r="C127" s="16"/>
      <c r="D127" s="16"/>
      <c r="E127" s="16"/>
      <c r="F127" s="16"/>
      <c r="G127" s="16"/>
      <c r="H127" s="16"/>
      <c r="I127" s="16"/>
      <c r="J127" s="30"/>
      <c r="K127" s="16"/>
      <c r="L127" s="16"/>
      <c r="M127" s="16"/>
      <c r="N127" s="16"/>
      <c r="O127" s="16"/>
      <c r="P127" s="16"/>
      <c r="Q127" s="16"/>
      <c r="R127" s="16"/>
      <c r="S127" s="16"/>
    </row>
    <row r="128" ht="15.75" customHeight="1">
      <c r="A128" s="19"/>
      <c r="B128" s="16"/>
      <c r="C128" s="16"/>
      <c r="D128" s="16"/>
      <c r="E128" s="16"/>
      <c r="F128" s="16"/>
      <c r="G128" s="16"/>
      <c r="H128" s="16"/>
      <c r="I128" s="16"/>
      <c r="J128" s="30"/>
      <c r="K128" s="16"/>
      <c r="L128" s="16"/>
      <c r="M128" s="16"/>
      <c r="N128" s="16"/>
      <c r="O128" s="16"/>
      <c r="P128" s="16"/>
      <c r="Q128" s="16"/>
      <c r="R128" s="16"/>
      <c r="S128" s="16"/>
    </row>
    <row r="129" ht="15.75" customHeight="1">
      <c r="A129" s="19"/>
      <c r="B129" s="16"/>
      <c r="C129" s="16"/>
      <c r="D129" s="16"/>
      <c r="E129" s="16"/>
      <c r="F129" s="16"/>
      <c r="G129" s="16"/>
      <c r="H129" s="16"/>
      <c r="I129" s="16"/>
      <c r="J129" s="30"/>
      <c r="K129" s="16"/>
      <c r="L129" s="16"/>
      <c r="M129" s="16"/>
      <c r="N129" s="16"/>
      <c r="O129" s="16"/>
      <c r="P129" s="16"/>
      <c r="Q129" s="16"/>
      <c r="R129" s="16"/>
      <c r="S129" s="16"/>
    </row>
    <row r="130" ht="15.75" customHeight="1">
      <c r="A130" s="19"/>
      <c r="B130" s="16"/>
      <c r="C130" s="16"/>
      <c r="D130" s="16"/>
      <c r="E130" s="16"/>
      <c r="F130" s="16"/>
      <c r="G130" s="16"/>
      <c r="H130" s="16"/>
      <c r="I130" s="16"/>
      <c r="J130" s="30"/>
      <c r="K130" s="16"/>
      <c r="L130" s="16"/>
      <c r="M130" s="16"/>
      <c r="N130" s="16"/>
      <c r="O130" s="16"/>
      <c r="P130" s="16"/>
      <c r="Q130" s="16"/>
      <c r="R130" s="16"/>
      <c r="S130" s="16"/>
    </row>
    <row r="131" ht="15.75" customHeight="1">
      <c r="A131" s="19"/>
      <c r="B131" s="16"/>
      <c r="C131" s="16"/>
      <c r="D131" s="16"/>
      <c r="E131" s="16"/>
      <c r="F131" s="16"/>
      <c r="G131" s="16"/>
      <c r="H131" s="16"/>
      <c r="I131" s="16"/>
      <c r="J131" s="30"/>
      <c r="K131" s="16"/>
      <c r="L131" s="16"/>
      <c r="M131" s="16"/>
      <c r="N131" s="16"/>
      <c r="O131" s="16"/>
      <c r="P131" s="16"/>
      <c r="Q131" s="16"/>
      <c r="R131" s="16"/>
      <c r="S131" s="16"/>
    </row>
    <row r="132" ht="15.75" customHeight="1">
      <c r="A132" s="19"/>
      <c r="B132" s="16"/>
      <c r="C132" s="16"/>
      <c r="D132" s="16"/>
      <c r="E132" s="16"/>
      <c r="F132" s="16"/>
      <c r="G132" s="16"/>
      <c r="H132" s="16"/>
      <c r="I132" s="16"/>
      <c r="J132" s="30"/>
      <c r="K132" s="16"/>
      <c r="L132" s="16"/>
      <c r="M132" s="16"/>
      <c r="N132" s="16"/>
      <c r="O132" s="16"/>
      <c r="P132" s="16"/>
      <c r="Q132" s="16"/>
      <c r="R132" s="16"/>
      <c r="S132" s="16"/>
    </row>
    <row r="133" ht="15.75" customHeight="1">
      <c r="A133" s="19"/>
      <c r="B133" s="16"/>
      <c r="C133" s="16"/>
      <c r="D133" s="16"/>
      <c r="E133" s="16"/>
      <c r="F133" s="16"/>
      <c r="G133" s="16"/>
      <c r="H133" s="16"/>
      <c r="I133" s="16"/>
      <c r="J133" s="30"/>
      <c r="K133" s="16"/>
      <c r="L133" s="16"/>
      <c r="M133" s="16"/>
      <c r="N133" s="16"/>
      <c r="O133" s="16"/>
      <c r="P133" s="16"/>
      <c r="Q133" s="16"/>
      <c r="R133" s="16"/>
      <c r="S133" s="16"/>
    </row>
    <row r="134" ht="15.75" customHeight="1">
      <c r="A134" s="19"/>
      <c r="B134" s="16"/>
      <c r="C134" s="16"/>
      <c r="D134" s="16"/>
      <c r="E134" s="16"/>
      <c r="F134" s="16"/>
      <c r="G134" s="16"/>
      <c r="H134" s="16"/>
      <c r="I134" s="16"/>
      <c r="J134" s="30"/>
      <c r="K134" s="16"/>
      <c r="L134" s="16"/>
      <c r="M134" s="16"/>
      <c r="N134" s="16"/>
      <c r="O134" s="16"/>
      <c r="P134" s="16"/>
      <c r="Q134" s="16"/>
      <c r="R134" s="16"/>
      <c r="S134" s="16"/>
    </row>
    <row r="135" ht="15.75" customHeight="1">
      <c r="A135" s="19"/>
      <c r="B135" s="16"/>
      <c r="C135" s="16"/>
      <c r="D135" s="16"/>
      <c r="E135" s="16"/>
      <c r="F135" s="16"/>
      <c r="G135" s="16"/>
      <c r="H135" s="16"/>
      <c r="I135" s="16"/>
      <c r="J135" s="30"/>
      <c r="K135" s="16"/>
      <c r="L135" s="16"/>
      <c r="M135" s="16"/>
      <c r="N135" s="16"/>
      <c r="O135" s="16"/>
      <c r="P135" s="16"/>
      <c r="Q135" s="16"/>
      <c r="R135" s="16"/>
      <c r="S135" s="16"/>
    </row>
    <row r="136" ht="15.75" customHeight="1">
      <c r="A136" s="19"/>
      <c r="B136" s="16"/>
      <c r="C136" s="16"/>
      <c r="D136" s="16"/>
      <c r="E136" s="16"/>
      <c r="F136" s="16"/>
      <c r="G136" s="16"/>
      <c r="H136" s="16"/>
      <c r="I136" s="16"/>
      <c r="J136" s="30"/>
      <c r="K136" s="16"/>
      <c r="L136" s="16"/>
      <c r="M136" s="16"/>
      <c r="N136" s="16"/>
      <c r="O136" s="16"/>
      <c r="P136" s="16"/>
      <c r="Q136" s="16"/>
      <c r="R136" s="16"/>
      <c r="S136" s="16"/>
    </row>
    <row r="137" ht="15.75" customHeight="1">
      <c r="A137" s="19"/>
      <c r="B137" s="16"/>
      <c r="C137" s="16"/>
      <c r="D137" s="16"/>
      <c r="E137" s="16"/>
      <c r="F137" s="16"/>
      <c r="G137" s="16"/>
      <c r="H137" s="16"/>
      <c r="I137" s="16"/>
      <c r="J137" s="30"/>
      <c r="K137" s="16"/>
      <c r="L137" s="16"/>
      <c r="M137" s="16"/>
      <c r="N137" s="16"/>
      <c r="O137" s="16"/>
      <c r="P137" s="16"/>
      <c r="Q137" s="16"/>
      <c r="R137" s="16"/>
      <c r="S137" s="16"/>
    </row>
    <row r="138" ht="15.75" customHeight="1">
      <c r="A138" s="19"/>
      <c r="B138" s="16"/>
      <c r="C138" s="16"/>
      <c r="D138" s="16"/>
      <c r="E138" s="16"/>
      <c r="F138" s="16"/>
      <c r="G138" s="16"/>
      <c r="H138" s="16"/>
      <c r="I138" s="16"/>
      <c r="J138" s="30"/>
      <c r="K138" s="16"/>
      <c r="L138" s="16"/>
      <c r="M138" s="16"/>
      <c r="N138" s="16"/>
      <c r="O138" s="16"/>
      <c r="P138" s="16"/>
      <c r="Q138" s="16"/>
      <c r="R138" s="16"/>
      <c r="S138" s="16"/>
    </row>
    <row r="139" ht="15.75" customHeight="1">
      <c r="A139" s="19"/>
      <c r="B139" s="16"/>
      <c r="C139" s="16"/>
      <c r="D139" s="16"/>
      <c r="E139" s="16"/>
      <c r="F139" s="16"/>
      <c r="G139" s="16"/>
      <c r="H139" s="16"/>
      <c r="I139" s="16"/>
      <c r="J139" s="30"/>
      <c r="K139" s="16"/>
      <c r="L139" s="16"/>
      <c r="M139" s="16"/>
      <c r="N139" s="16"/>
      <c r="O139" s="16"/>
      <c r="P139" s="16"/>
      <c r="Q139" s="16"/>
      <c r="R139" s="16"/>
      <c r="S139" s="16"/>
    </row>
    <row r="140" ht="15.75" customHeight="1">
      <c r="A140" s="19"/>
      <c r="B140" s="16"/>
      <c r="C140" s="16"/>
      <c r="D140" s="16"/>
      <c r="E140" s="16"/>
      <c r="F140" s="16"/>
      <c r="G140" s="16"/>
      <c r="H140" s="16"/>
      <c r="I140" s="16"/>
      <c r="J140" s="30"/>
      <c r="K140" s="16"/>
      <c r="L140" s="16"/>
      <c r="M140" s="16"/>
      <c r="N140" s="16"/>
      <c r="O140" s="16"/>
      <c r="P140" s="16"/>
      <c r="Q140" s="16"/>
      <c r="R140" s="16"/>
      <c r="S140" s="16"/>
    </row>
    <row r="141" ht="15.75" customHeight="1">
      <c r="A141" s="19"/>
      <c r="B141" s="16"/>
      <c r="C141" s="16"/>
      <c r="D141" s="16"/>
      <c r="E141" s="16"/>
      <c r="F141" s="16"/>
      <c r="G141" s="16"/>
      <c r="H141" s="16"/>
      <c r="I141" s="16"/>
      <c r="J141" s="30"/>
      <c r="K141" s="16"/>
      <c r="L141" s="16"/>
      <c r="M141" s="16"/>
      <c r="N141" s="16"/>
      <c r="O141" s="16"/>
      <c r="P141" s="16"/>
      <c r="Q141" s="16"/>
      <c r="R141" s="16"/>
      <c r="S141" s="16"/>
    </row>
    <row r="142" ht="15.75" customHeight="1">
      <c r="A142" s="19"/>
      <c r="B142" s="16"/>
      <c r="C142" s="16"/>
      <c r="D142" s="16"/>
      <c r="E142" s="16"/>
      <c r="F142" s="16"/>
      <c r="G142" s="16"/>
      <c r="H142" s="16"/>
      <c r="I142" s="16"/>
      <c r="J142" s="30"/>
      <c r="K142" s="16"/>
      <c r="L142" s="16"/>
      <c r="M142" s="16"/>
      <c r="N142" s="16"/>
      <c r="O142" s="16"/>
      <c r="P142" s="16"/>
      <c r="Q142" s="16"/>
      <c r="R142" s="16"/>
      <c r="S142" s="16"/>
    </row>
    <row r="143" ht="15.75" customHeight="1">
      <c r="A143" s="19"/>
      <c r="B143" s="16"/>
      <c r="C143" s="16"/>
      <c r="D143" s="16"/>
      <c r="E143" s="16"/>
      <c r="F143" s="16"/>
      <c r="G143" s="16"/>
      <c r="H143" s="16"/>
      <c r="I143" s="16"/>
      <c r="J143" s="30"/>
      <c r="K143" s="16"/>
      <c r="L143" s="16"/>
      <c r="M143" s="16"/>
      <c r="N143" s="16"/>
      <c r="O143" s="16"/>
      <c r="P143" s="16"/>
      <c r="Q143" s="16"/>
      <c r="R143" s="16"/>
      <c r="S143" s="16"/>
    </row>
    <row r="144" ht="15.75" customHeight="1">
      <c r="A144" s="19"/>
      <c r="B144" s="16"/>
      <c r="C144" s="16"/>
      <c r="D144" s="16"/>
      <c r="E144" s="16"/>
      <c r="F144" s="16"/>
      <c r="G144" s="16"/>
      <c r="H144" s="16"/>
      <c r="I144" s="16"/>
      <c r="J144" s="30"/>
      <c r="K144" s="16"/>
      <c r="L144" s="16"/>
      <c r="M144" s="16"/>
      <c r="N144" s="16"/>
      <c r="O144" s="16"/>
      <c r="P144" s="16"/>
      <c r="Q144" s="16"/>
      <c r="R144" s="16"/>
      <c r="S144" s="16"/>
    </row>
    <row r="145" ht="15.75" customHeight="1">
      <c r="A145" s="19"/>
      <c r="B145" s="16"/>
      <c r="C145" s="16"/>
      <c r="D145" s="16"/>
      <c r="E145" s="16"/>
      <c r="F145" s="16"/>
      <c r="G145" s="16"/>
      <c r="H145" s="16"/>
      <c r="I145" s="16"/>
      <c r="J145" s="30"/>
      <c r="K145" s="16"/>
      <c r="L145" s="16"/>
      <c r="M145" s="16"/>
      <c r="N145" s="16"/>
      <c r="O145" s="16"/>
      <c r="P145" s="16"/>
      <c r="Q145" s="16"/>
      <c r="R145" s="16"/>
      <c r="S145" s="16"/>
    </row>
    <row r="146" ht="15.75" customHeight="1">
      <c r="A146" s="19"/>
      <c r="B146" s="16"/>
      <c r="C146" s="16"/>
      <c r="D146" s="16"/>
      <c r="E146" s="16"/>
      <c r="F146" s="16"/>
      <c r="G146" s="16"/>
      <c r="H146" s="16"/>
      <c r="I146" s="16"/>
      <c r="J146" s="30"/>
      <c r="K146" s="16"/>
      <c r="L146" s="16"/>
      <c r="M146" s="16"/>
      <c r="N146" s="16"/>
      <c r="O146" s="16"/>
      <c r="P146" s="16"/>
      <c r="Q146" s="16"/>
      <c r="R146" s="16"/>
      <c r="S146" s="16"/>
    </row>
    <row r="147" ht="15.75" customHeight="1">
      <c r="A147" s="19"/>
      <c r="B147" s="16"/>
      <c r="C147" s="16"/>
      <c r="D147" s="16"/>
      <c r="E147" s="16"/>
      <c r="F147" s="16"/>
      <c r="G147" s="16"/>
      <c r="H147" s="16"/>
      <c r="I147" s="16"/>
      <c r="J147" s="30"/>
      <c r="K147" s="16"/>
      <c r="L147" s="16"/>
      <c r="M147" s="16"/>
      <c r="N147" s="16"/>
      <c r="O147" s="16"/>
      <c r="P147" s="16"/>
      <c r="Q147" s="16"/>
      <c r="R147" s="16"/>
      <c r="S147" s="16"/>
    </row>
    <row r="148" ht="15.75" customHeight="1">
      <c r="A148" s="19"/>
      <c r="B148" s="16"/>
      <c r="C148" s="16"/>
      <c r="D148" s="16"/>
      <c r="E148" s="16"/>
      <c r="F148" s="16"/>
      <c r="G148" s="16"/>
      <c r="H148" s="16"/>
      <c r="I148" s="16"/>
      <c r="J148" s="30"/>
      <c r="K148" s="16"/>
      <c r="L148" s="16"/>
      <c r="M148" s="16"/>
      <c r="N148" s="16"/>
      <c r="O148" s="16"/>
      <c r="P148" s="16"/>
      <c r="Q148" s="16"/>
      <c r="R148" s="16"/>
      <c r="S148" s="16"/>
    </row>
    <row r="149" ht="15.75" customHeight="1">
      <c r="A149" s="19"/>
      <c r="B149" s="16"/>
      <c r="C149" s="16"/>
      <c r="D149" s="16"/>
      <c r="E149" s="16"/>
      <c r="F149" s="16"/>
      <c r="G149" s="16"/>
      <c r="H149" s="16"/>
      <c r="I149" s="16"/>
      <c r="J149" s="30"/>
      <c r="K149" s="16"/>
      <c r="L149" s="16"/>
      <c r="M149" s="16"/>
      <c r="N149" s="16"/>
      <c r="O149" s="16"/>
      <c r="P149" s="16"/>
      <c r="Q149" s="16"/>
      <c r="R149" s="16"/>
      <c r="S149" s="16"/>
    </row>
    <row r="150" ht="15.75" customHeight="1">
      <c r="A150" s="19"/>
      <c r="B150" s="16"/>
      <c r="C150" s="16"/>
      <c r="D150" s="16"/>
      <c r="E150" s="16"/>
      <c r="F150" s="16"/>
      <c r="G150" s="16"/>
      <c r="H150" s="16"/>
      <c r="I150" s="16"/>
      <c r="J150" s="30"/>
      <c r="K150" s="16"/>
      <c r="L150" s="16"/>
      <c r="M150" s="16"/>
      <c r="N150" s="16"/>
      <c r="O150" s="16"/>
      <c r="P150" s="16"/>
      <c r="Q150" s="16"/>
      <c r="R150" s="16"/>
      <c r="S150" s="16"/>
    </row>
    <row r="151" ht="15.75" customHeight="1">
      <c r="A151" s="19"/>
      <c r="B151" s="16"/>
      <c r="C151" s="16"/>
      <c r="D151" s="16"/>
      <c r="E151" s="16"/>
      <c r="F151" s="16"/>
      <c r="G151" s="16"/>
      <c r="H151" s="16"/>
      <c r="I151" s="16"/>
      <c r="J151" s="30"/>
      <c r="K151" s="16"/>
      <c r="L151" s="16"/>
      <c r="M151" s="16"/>
      <c r="N151" s="16"/>
      <c r="O151" s="16"/>
      <c r="P151" s="16"/>
      <c r="Q151" s="16"/>
      <c r="R151" s="16"/>
      <c r="S151" s="16"/>
    </row>
    <row r="152" ht="15.75" customHeight="1">
      <c r="A152" s="19"/>
      <c r="B152" s="16"/>
      <c r="C152" s="16"/>
      <c r="D152" s="16"/>
      <c r="E152" s="16"/>
      <c r="F152" s="16"/>
      <c r="G152" s="16"/>
      <c r="H152" s="16"/>
      <c r="I152" s="16"/>
      <c r="J152" s="30"/>
      <c r="K152" s="16"/>
      <c r="L152" s="16"/>
      <c r="M152" s="16"/>
      <c r="N152" s="16"/>
      <c r="O152" s="16"/>
      <c r="P152" s="16"/>
      <c r="Q152" s="16"/>
      <c r="R152" s="16"/>
      <c r="S152" s="16"/>
    </row>
    <row r="153" ht="15.75" customHeight="1">
      <c r="A153" s="19"/>
      <c r="B153" s="16"/>
      <c r="C153" s="16"/>
      <c r="D153" s="16"/>
      <c r="E153" s="16"/>
      <c r="F153" s="16"/>
      <c r="G153" s="16"/>
      <c r="H153" s="16"/>
      <c r="I153" s="16"/>
      <c r="J153" s="30"/>
      <c r="K153" s="16"/>
      <c r="L153" s="16"/>
      <c r="M153" s="16"/>
      <c r="N153" s="16"/>
      <c r="O153" s="16"/>
      <c r="P153" s="16"/>
      <c r="Q153" s="16"/>
      <c r="R153" s="16"/>
      <c r="S153" s="16"/>
    </row>
    <row r="154" ht="15.75" customHeight="1">
      <c r="A154" s="19"/>
      <c r="B154" s="16"/>
      <c r="C154" s="16"/>
      <c r="D154" s="16"/>
      <c r="E154" s="16"/>
      <c r="F154" s="16"/>
      <c r="G154" s="16"/>
      <c r="H154" s="16"/>
      <c r="I154" s="16"/>
      <c r="J154" s="30"/>
      <c r="K154" s="16"/>
      <c r="L154" s="16"/>
      <c r="M154" s="16"/>
      <c r="N154" s="16"/>
      <c r="O154" s="16"/>
      <c r="P154" s="16"/>
      <c r="Q154" s="16"/>
      <c r="R154" s="16"/>
      <c r="S154" s="16"/>
    </row>
    <row r="155" ht="15.75" customHeight="1">
      <c r="A155" s="19"/>
      <c r="B155" s="16"/>
      <c r="C155" s="16"/>
      <c r="D155" s="16"/>
      <c r="E155" s="16"/>
      <c r="F155" s="16"/>
      <c r="G155" s="16"/>
      <c r="H155" s="16"/>
      <c r="I155" s="16"/>
      <c r="J155" s="30"/>
      <c r="K155" s="16"/>
      <c r="L155" s="16"/>
      <c r="M155" s="16"/>
      <c r="N155" s="16"/>
      <c r="O155" s="16"/>
      <c r="P155" s="16"/>
      <c r="Q155" s="16"/>
      <c r="R155" s="16"/>
      <c r="S155" s="16"/>
    </row>
    <row r="156" ht="15.75" customHeight="1">
      <c r="A156" s="19"/>
      <c r="B156" s="16"/>
      <c r="C156" s="16"/>
      <c r="D156" s="16"/>
      <c r="E156" s="16"/>
      <c r="F156" s="16"/>
      <c r="G156" s="16"/>
      <c r="H156" s="16"/>
      <c r="I156" s="16"/>
      <c r="J156" s="30"/>
      <c r="K156" s="16"/>
      <c r="L156" s="16"/>
      <c r="M156" s="16"/>
      <c r="N156" s="16"/>
      <c r="O156" s="16"/>
      <c r="P156" s="16"/>
      <c r="Q156" s="16"/>
      <c r="R156" s="16"/>
      <c r="S156" s="16"/>
    </row>
    <row r="157" ht="15.75" customHeight="1">
      <c r="A157" s="19"/>
      <c r="B157" s="16"/>
      <c r="C157" s="16"/>
      <c r="D157" s="16"/>
      <c r="E157" s="16"/>
      <c r="F157" s="16"/>
      <c r="G157" s="16"/>
      <c r="H157" s="16"/>
      <c r="I157" s="16"/>
      <c r="J157" s="30"/>
      <c r="K157" s="16"/>
      <c r="L157" s="16"/>
      <c r="M157" s="16"/>
      <c r="N157" s="16"/>
      <c r="O157" s="16"/>
      <c r="P157" s="16"/>
      <c r="Q157" s="16"/>
      <c r="R157" s="16"/>
      <c r="S157" s="16"/>
    </row>
    <row r="158" ht="15.75" customHeight="1">
      <c r="A158" s="19"/>
      <c r="B158" s="16"/>
      <c r="C158" s="16"/>
      <c r="D158" s="16"/>
      <c r="E158" s="16"/>
      <c r="F158" s="16"/>
      <c r="G158" s="16"/>
      <c r="H158" s="16"/>
      <c r="I158" s="16"/>
      <c r="J158" s="30"/>
      <c r="K158" s="16"/>
      <c r="L158" s="16"/>
      <c r="M158" s="16"/>
      <c r="N158" s="16"/>
      <c r="O158" s="16"/>
      <c r="P158" s="16"/>
      <c r="Q158" s="16"/>
      <c r="R158" s="16"/>
      <c r="S158" s="16"/>
    </row>
    <row r="159" ht="15.75" customHeight="1">
      <c r="A159" s="19"/>
      <c r="B159" s="16"/>
      <c r="C159" s="16"/>
      <c r="D159" s="16"/>
      <c r="E159" s="16"/>
      <c r="F159" s="16"/>
      <c r="G159" s="16"/>
      <c r="H159" s="16"/>
      <c r="I159" s="16"/>
      <c r="J159" s="30"/>
      <c r="K159" s="16"/>
      <c r="L159" s="16"/>
      <c r="M159" s="16"/>
      <c r="N159" s="16"/>
      <c r="O159" s="16"/>
      <c r="P159" s="16"/>
      <c r="Q159" s="16"/>
      <c r="R159" s="16"/>
      <c r="S159" s="16"/>
    </row>
    <row r="160" ht="15.75" customHeight="1">
      <c r="A160" s="19"/>
      <c r="B160" s="16"/>
      <c r="C160" s="16"/>
      <c r="D160" s="16"/>
      <c r="E160" s="16"/>
      <c r="F160" s="16"/>
      <c r="G160" s="16"/>
      <c r="H160" s="16"/>
      <c r="I160" s="16"/>
      <c r="J160" s="30"/>
      <c r="K160" s="16"/>
      <c r="L160" s="16"/>
      <c r="M160" s="16"/>
      <c r="N160" s="16"/>
      <c r="O160" s="16"/>
      <c r="P160" s="16"/>
      <c r="Q160" s="16"/>
      <c r="R160" s="16"/>
      <c r="S160" s="16"/>
    </row>
    <row r="161" ht="15.75" customHeight="1">
      <c r="A161" s="19"/>
      <c r="B161" s="16"/>
      <c r="C161" s="16"/>
      <c r="D161" s="16"/>
      <c r="E161" s="16"/>
      <c r="F161" s="16"/>
      <c r="G161" s="16"/>
      <c r="H161" s="16"/>
      <c r="I161" s="16"/>
      <c r="J161" s="30"/>
      <c r="K161" s="16"/>
      <c r="L161" s="16"/>
      <c r="M161" s="16"/>
      <c r="N161" s="16"/>
      <c r="O161" s="16"/>
      <c r="P161" s="16"/>
      <c r="Q161" s="16"/>
      <c r="R161" s="16"/>
      <c r="S161" s="16"/>
    </row>
    <row r="162" ht="15.75" customHeight="1">
      <c r="A162" s="19"/>
      <c r="B162" s="16"/>
      <c r="C162" s="16"/>
      <c r="D162" s="16"/>
      <c r="E162" s="16"/>
      <c r="F162" s="16"/>
      <c r="G162" s="16"/>
      <c r="H162" s="16"/>
      <c r="I162" s="16"/>
      <c r="J162" s="30"/>
      <c r="K162" s="16"/>
      <c r="L162" s="16"/>
      <c r="M162" s="16"/>
      <c r="N162" s="16"/>
      <c r="O162" s="16"/>
      <c r="P162" s="16"/>
      <c r="Q162" s="16"/>
      <c r="R162" s="16"/>
      <c r="S162" s="16"/>
    </row>
    <row r="163" ht="15.75" customHeight="1">
      <c r="A163" s="19"/>
      <c r="B163" s="16"/>
      <c r="C163" s="16"/>
      <c r="D163" s="16"/>
      <c r="E163" s="16"/>
      <c r="F163" s="16"/>
      <c r="G163" s="16"/>
      <c r="H163" s="16"/>
      <c r="I163" s="16"/>
      <c r="J163" s="30"/>
      <c r="K163" s="16"/>
      <c r="L163" s="16"/>
      <c r="M163" s="16"/>
      <c r="N163" s="16"/>
      <c r="O163" s="16"/>
      <c r="P163" s="16"/>
      <c r="Q163" s="16"/>
      <c r="R163" s="16"/>
      <c r="S163" s="16"/>
    </row>
    <row r="164" ht="15.75" customHeight="1">
      <c r="A164" s="19"/>
      <c r="B164" s="16"/>
      <c r="C164" s="16"/>
      <c r="D164" s="16"/>
      <c r="E164" s="16"/>
      <c r="F164" s="16"/>
      <c r="G164" s="16"/>
      <c r="H164" s="16"/>
      <c r="I164" s="16"/>
      <c r="J164" s="30"/>
      <c r="K164" s="16"/>
      <c r="L164" s="16"/>
      <c r="M164" s="16"/>
      <c r="N164" s="16"/>
      <c r="O164" s="16"/>
      <c r="P164" s="16"/>
      <c r="Q164" s="16"/>
      <c r="R164" s="16"/>
      <c r="S164" s="16"/>
    </row>
    <row r="165" ht="15.75" customHeight="1">
      <c r="A165" s="19"/>
      <c r="B165" s="16"/>
      <c r="C165" s="16"/>
      <c r="D165" s="16"/>
      <c r="E165" s="16"/>
      <c r="F165" s="16"/>
      <c r="G165" s="16"/>
      <c r="H165" s="16"/>
      <c r="I165" s="16"/>
      <c r="J165" s="30"/>
      <c r="K165" s="16"/>
      <c r="L165" s="16"/>
      <c r="M165" s="16"/>
      <c r="N165" s="16"/>
      <c r="O165" s="16"/>
      <c r="P165" s="16"/>
      <c r="Q165" s="16"/>
      <c r="R165" s="16"/>
      <c r="S165" s="16"/>
    </row>
    <row r="166" ht="15.75" customHeight="1">
      <c r="A166" s="19"/>
      <c r="B166" s="16"/>
      <c r="C166" s="16"/>
      <c r="D166" s="16"/>
      <c r="E166" s="16"/>
      <c r="F166" s="16"/>
      <c r="G166" s="16"/>
      <c r="H166" s="16"/>
      <c r="I166" s="16"/>
      <c r="J166" s="30"/>
      <c r="K166" s="16"/>
      <c r="L166" s="16"/>
      <c r="M166" s="16"/>
      <c r="N166" s="16"/>
      <c r="O166" s="16"/>
      <c r="P166" s="16"/>
      <c r="Q166" s="16"/>
      <c r="R166" s="16"/>
      <c r="S166" s="16"/>
    </row>
    <row r="167" ht="15.75" customHeight="1">
      <c r="A167" s="19"/>
      <c r="B167" s="16"/>
      <c r="C167" s="16"/>
      <c r="D167" s="16"/>
      <c r="E167" s="16"/>
      <c r="F167" s="16"/>
      <c r="G167" s="16"/>
      <c r="H167" s="16"/>
      <c r="I167" s="16"/>
      <c r="J167" s="30"/>
      <c r="K167" s="16"/>
      <c r="L167" s="16"/>
      <c r="M167" s="16"/>
      <c r="N167" s="16"/>
      <c r="O167" s="16"/>
      <c r="P167" s="16"/>
      <c r="Q167" s="16"/>
      <c r="R167" s="16"/>
      <c r="S167" s="16"/>
    </row>
    <row r="168" ht="15.75" customHeight="1">
      <c r="A168" s="19"/>
      <c r="B168" s="16"/>
      <c r="C168" s="16"/>
      <c r="D168" s="16"/>
      <c r="E168" s="16"/>
      <c r="F168" s="16"/>
      <c r="G168" s="16"/>
      <c r="H168" s="16"/>
      <c r="I168" s="16"/>
      <c r="J168" s="30"/>
      <c r="K168" s="16"/>
      <c r="L168" s="16"/>
      <c r="M168" s="16"/>
      <c r="N168" s="16"/>
      <c r="O168" s="16"/>
      <c r="P168" s="16"/>
      <c r="Q168" s="16"/>
      <c r="R168" s="16"/>
      <c r="S168" s="16"/>
    </row>
    <row r="169" ht="15.75" customHeight="1">
      <c r="A169" s="19"/>
      <c r="B169" s="16"/>
      <c r="C169" s="16"/>
      <c r="D169" s="16"/>
      <c r="E169" s="16"/>
      <c r="F169" s="16"/>
      <c r="G169" s="16"/>
      <c r="H169" s="16"/>
      <c r="I169" s="16"/>
      <c r="J169" s="30"/>
      <c r="K169" s="16"/>
      <c r="L169" s="16"/>
      <c r="M169" s="16"/>
      <c r="N169" s="16"/>
      <c r="O169" s="16"/>
      <c r="P169" s="16"/>
      <c r="Q169" s="16"/>
      <c r="R169" s="16"/>
      <c r="S169" s="16"/>
    </row>
    <row r="170" ht="15.75" customHeight="1">
      <c r="A170" s="19"/>
      <c r="B170" s="16"/>
      <c r="C170" s="16"/>
      <c r="D170" s="16"/>
      <c r="E170" s="16"/>
      <c r="F170" s="16"/>
      <c r="G170" s="16"/>
      <c r="H170" s="16"/>
      <c r="I170" s="16"/>
      <c r="J170" s="30"/>
      <c r="K170" s="16"/>
      <c r="L170" s="16"/>
      <c r="M170" s="16"/>
      <c r="N170" s="16"/>
      <c r="O170" s="16"/>
      <c r="P170" s="16"/>
      <c r="Q170" s="16"/>
      <c r="R170" s="16"/>
      <c r="S170" s="16"/>
    </row>
    <row r="171" ht="15.75" customHeight="1">
      <c r="A171" s="19"/>
      <c r="B171" s="16"/>
      <c r="C171" s="16"/>
      <c r="D171" s="16"/>
      <c r="E171" s="16"/>
      <c r="F171" s="16"/>
      <c r="G171" s="16"/>
      <c r="H171" s="16"/>
      <c r="I171" s="16"/>
      <c r="J171" s="30"/>
      <c r="K171" s="16"/>
      <c r="L171" s="16"/>
      <c r="M171" s="16"/>
      <c r="N171" s="16"/>
      <c r="O171" s="16"/>
      <c r="P171" s="16"/>
      <c r="Q171" s="16"/>
      <c r="R171" s="16"/>
      <c r="S171" s="16"/>
    </row>
    <row r="172" ht="15.75" customHeight="1">
      <c r="A172" s="19"/>
      <c r="B172" s="16"/>
      <c r="C172" s="16"/>
      <c r="D172" s="16"/>
      <c r="E172" s="16"/>
      <c r="F172" s="16"/>
      <c r="G172" s="16"/>
      <c r="H172" s="16"/>
      <c r="I172" s="16"/>
      <c r="J172" s="30"/>
      <c r="K172" s="16"/>
      <c r="L172" s="16"/>
      <c r="M172" s="16"/>
      <c r="N172" s="16"/>
      <c r="O172" s="16"/>
      <c r="P172" s="16"/>
      <c r="Q172" s="16"/>
      <c r="R172" s="16"/>
      <c r="S172" s="16"/>
    </row>
    <row r="173" ht="15.75" customHeight="1">
      <c r="A173" s="19"/>
      <c r="B173" s="16"/>
      <c r="C173" s="16"/>
      <c r="D173" s="16"/>
      <c r="E173" s="16"/>
      <c r="F173" s="16"/>
      <c r="G173" s="16"/>
      <c r="H173" s="16"/>
      <c r="I173" s="16"/>
      <c r="J173" s="30"/>
      <c r="K173" s="16"/>
      <c r="L173" s="16"/>
      <c r="M173" s="16"/>
      <c r="N173" s="16"/>
      <c r="O173" s="16"/>
      <c r="P173" s="16"/>
      <c r="Q173" s="16"/>
      <c r="R173" s="16"/>
      <c r="S173" s="16"/>
    </row>
    <row r="174" ht="15.75" customHeight="1">
      <c r="A174" s="19"/>
      <c r="B174" s="16"/>
      <c r="C174" s="16"/>
      <c r="D174" s="16"/>
      <c r="E174" s="16"/>
      <c r="F174" s="16"/>
      <c r="G174" s="16"/>
      <c r="H174" s="16"/>
      <c r="I174" s="16"/>
      <c r="J174" s="30"/>
      <c r="K174" s="16"/>
      <c r="L174" s="16"/>
      <c r="M174" s="16"/>
      <c r="N174" s="16"/>
      <c r="O174" s="16"/>
      <c r="P174" s="16"/>
      <c r="Q174" s="16"/>
      <c r="R174" s="16"/>
      <c r="S174" s="16"/>
    </row>
    <row r="175" ht="15.75" customHeight="1">
      <c r="A175" s="19"/>
      <c r="B175" s="16"/>
      <c r="C175" s="16"/>
      <c r="D175" s="16"/>
      <c r="E175" s="16"/>
      <c r="F175" s="16"/>
      <c r="G175" s="16"/>
      <c r="H175" s="16"/>
      <c r="I175" s="16"/>
      <c r="J175" s="30"/>
      <c r="K175" s="16"/>
      <c r="L175" s="16"/>
      <c r="M175" s="16"/>
      <c r="N175" s="16"/>
      <c r="O175" s="16"/>
      <c r="P175" s="16"/>
      <c r="Q175" s="16"/>
      <c r="R175" s="16"/>
      <c r="S175" s="16"/>
    </row>
    <row r="176" ht="15.75" customHeight="1">
      <c r="A176" s="19"/>
      <c r="B176" s="16"/>
      <c r="C176" s="16"/>
      <c r="D176" s="16"/>
      <c r="E176" s="16"/>
      <c r="F176" s="16"/>
      <c r="G176" s="16"/>
      <c r="H176" s="16"/>
      <c r="I176" s="16"/>
      <c r="J176" s="30"/>
      <c r="K176" s="16"/>
      <c r="L176" s="16"/>
      <c r="M176" s="16"/>
      <c r="N176" s="16"/>
      <c r="O176" s="16"/>
      <c r="P176" s="16"/>
      <c r="Q176" s="16"/>
      <c r="R176" s="16"/>
      <c r="S176" s="16"/>
    </row>
    <row r="177" ht="15.75" customHeight="1">
      <c r="A177" s="19"/>
      <c r="B177" s="16"/>
      <c r="C177" s="16"/>
      <c r="D177" s="16"/>
      <c r="E177" s="16"/>
      <c r="F177" s="16"/>
      <c r="G177" s="16"/>
      <c r="H177" s="16"/>
      <c r="I177" s="16"/>
      <c r="J177" s="30"/>
      <c r="K177" s="16"/>
      <c r="L177" s="16"/>
      <c r="M177" s="16"/>
      <c r="N177" s="16"/>
      <c r="O177" s="16"/>
      <c r="P177" s="16"/>
      <c r="Q177" s="16"/>
      <c r="R177" s="16"/>
      <c r="S177" s="16"/>
    </row>
    <row r="178" ht="15.75" customHeight="1">
      <c r="A178" s="19"/>
      <c r="B178" s="16"/>
      <c r="C178" s="16"/>
      <c r="D178" s="16"/>
      <c r="E178" s="16"/>
      <c r="F178" s="16"/>
      <c r="G178" s="16"/>
      <c r="H178" s="16"/>
      <c r="I178" s="16"/>
      <c r="J178" s="30"/>
      <c r="K178" s="16"/>
      <c r="L178" s="16"/>
      <c r="M178" s="16"/>
      <c r="N178" s="16"/>
      <c r="O178" s="16"/>
      <c r="P178" s="16"/>
      <c r="Q178" s="16"/>
      <c r="R178" s="16"/>
      <c r="S178" s="16"/>
    </row>
    <row r="179" ht="15.75" customHeight="1">
      <c r="A179" s="19"/>
      <c r="B179" s="16"/>
      <c r="C179" s="16"/>
      <c r="D179" s="16"/>
      <c r="E179" s="16"/>
      <c r="F179" s="16"/>
      <c r="G179" s="16"/>
      <c r="H179" s="16"/>
      <c r="I179" s="16"/>
      <c r="J179" s="30"/>
      <c r="K179" s="16"/>
      <c r="L179" s="16"/>
      <c r="M179" s="16"/>
      <c r="N179" s="16"/>
      <c r="O179" s="16"/>
      <c r="P179" s="16"/>
      <c r="Q179" s="16"/>
      <c r="R179" s="16"/>
      <c r="S179" s="16"/>
    </row>
    <row r="180" ht="15.75" customHeight="1">
      <c r="A180" s="19"/>
      <c r="B180" s="16"/>
      <c r="C180" s="16"/>
      <c r="D180" s="16"/>
      <c r="E180" s="16"/>
      <c r="F180" s="16"/>
      <c r="G180" s="16"/>
      <c r="H180" s="16"/>
      <c r="I180" s="16"/>
      <c r="J180" s="30"/>
      <c r="K180" s="16"/>
      <c r="L180" s="16"/>
      <c r="M180" s="16"/>
      <c r="N180" s="16"/>
      <c r="O180" s="16"/>
      <c r="P180" s="16"/>
      <c r="Q180" s="16"/>
      <c r="R180" s="16"/>
      <c r="S180" s="16"/>
    </row>
    <row r="181" ht="15.75" customHeight="1">
      <c r="A181" s="19"/>
      <c r="B181" s="16"/>
      <c r="C181" s="16"/>
      <c r="D181" s="16"/>
      <c r="E181" s="16"/>
      <c r="F181" s="16"/>
      <c r="G181" s="16"/>
      <c r="H181" s="16"/>
      <c r="I181" s="16"/>
      <c r="J181" s="30"/>
      <c r="K181" s="16"/>
      <c r="L181" s="16"/>
      <c r="M181" s="16"/>
      <c r="N181" s="16"/>
      <c r="O181" s="16"/>
      <c r="P181" s="16"/>
      <c r="Q181" s="16"/>
      <c r="R181" s="16"/>
      <c r="S181" s="16"/>
    </row>
    <row r="182" ht="15.75" customHeight="1">
      <c r="A182" s="19"/>
      <c r="B182" s="16"/>
      <c r="C182" s="16"/>
      <c r="D182" s="16"/>
      <c r="E182" s="16"/>
      <c r="F182" s="16"/>
      <c r="G182" s="16"/>
      <c r="H182" s="16"/>
      <c r="I182" s="16"/>
      <c r="J182" s="30"/>
      <c r="K182" s="16"/>
      <c r="L182" s="16"/>
      <c r="M182" s="16"/>
      <c r="N182" s="16"/>
      <c r="O182" s="16"/>
      <c r="P182" s="16"/>
      <c r="Q182" s="16"/>
      <c r="R182" s="16"/>
      <c r="S182" s="16"/>
    </row>
    <row r="183" ht="15.75" customHeight="1">
      <c r="A183" s="19"/>
      <c r="B183" s="16"/>
      <c r="C183" s="16"/>
      <c r="D183" s="16"/>
      <c r="E183" s="16"/>
      <c r="F183" s="16"/>
      <c r="G183" s="16"/>
      <c r="H183" s="16"/>
      <c r="I183" s="16"/>
      <c r="J183" s="30"/>
      <c r="K183" s="16"/>
      <c r="L183" s="16"/>
      <c r="M183" s="16"/>
      <c r="N183" s="16"/>
      <c r="O183" s="16"/>
      <c r="P183" s="16"/>
      <c r="Q183" s="16"/>
      <c r="R183" s="16"/>
      <c r="S183" s="16"/>
    </row>
    <row r="184" ht="15.75" customHeight="1">
      <c r="A184" s="19"/>
      <c r="B184" s="16"/>
      <c r="C184" s="16"/>
      <c r="D184" s="16"/>
      <c r="E184" s="16"/>
      <c r="F184" s="16"/>
      <c r="G184" s="16"/>
      <c r="H184" s="16"/>
      <c r="I184" s="16"/>
      <c r="J184" s="30"/>
      <c r="K184" s="16"/>
      <c r="L184" s="16"/>
      <c r="M184" s="16"/>
      <c r="N184" s="16"/>
      <c r="O184" s="16"/>
      <c r="P184" s="16"/>
      <c r="Q184" s="16"/>
      <c r="R184" s="16"/>
      <c r="S184" s="16"/>
    </row>
    <row r="185" ht="15.75" customHeight="1">
      <c r="A185" s="19"/>
      <c r="B185" s="16"/>
      <c r="C185" s="16"/>
      <c r="D185" s="16"/>
      <c r="E185" s="16"/>
      <c r="F185" s="16"/>
      <c r="G185" s="16"/>
      <c r="H185" s="16"/>
      <c r="I185" s="16"/>
      <c r="J185" s="30"/>
      <c r="K185" s="16"/>
      <c r="L185" s="16"/>
      <c r="M185" s="16"/>
      <c r="N185" s="16"/>
      <c r="O185" s="16"/>
      <c r="P185" s="16"/>
      <c r="Q185" s="16"/>
      <c r="R185" s="16"/>
      <c r="S185" s="16"/>
    </row>
    <row r="186" ht="15.75" customHeight="1">
      <c r="A186" s="19"/>
      <c r="B186" s="16"/>
      <c r="C186" s="16"/>
      <c r="D186" s="16"/>
      <c r="E186" s="16"/>
      <c r="F186" s="16"/>
      <c r="G186" s="16"/>
      <c r="H186" s="16"/>
      <c r="I186" s="16"/>
      <c r="J186" s="30"/>
      <c r="K186" s="16"/>
      <c r="L186" s="16"/>
      <c r="M186" s="16"/>
      <c r="N186" s="16"/>
      <c r="O186" s="16"/>
      <c r="P186" s="16"/>
      <c r="Q186" s="16"/>
      <c r="R186" s="16"/>
      <c r="S186" s="16"/>
    </row>
    <row r="187" ht="15.75" customHeight="1">
      <c r="A187" s="19"/>
      <c r="B187" s="16"/>
      <c r="C187" s="16"/>
      <c r="D187" s="16"/>
      <c r="E187" s="16"/>
      <c r="F187" s="16"/>
      <c r="G187" s="16"/>
      <c r="H187" s="16"/>
      <c r="I187" s="16"/>
      <c r="J187" s="30"/>
      <c r="K187" s="16"/>
      <c r="L187" s="16"/>
      <c r="M187" s="16"/>
      <c r="N187" s="16"/>
      <c r="O187" s="16"/>
      <c r="P187" s="16"/>
      <c r="Q187" s="16"/>
      <c r="R187" s="16"/>
      <c r="S187" s="16"/>
    </row>
    <row r="188" ht="15.75" customHeight="1">
      <c r="A188" s="19"/>
      <c r="B188" s="16"/>
      <c r="C188" s="16"/>
      <c r="D188" s="16"/>
      <c r="E188" s="16"/>
      <c r="F188" s="16"/>
      <c r="G188" s="16"/>
      <c r="H188" s="16"/>
      <c r="I188" s="16"/>
      <c r="J188" s="30"/>
      <c r="K188" s="16"/>
      <c r="L188" s="16"/>
      <c r="M188" s="16"/>
      <c r="N188" s="16"/>
      <c r="O188" s="16"/>
      <c r="P188" s="16"/>
      <c r="Q188" s="16"/>
      <c r="R188" s="16"/>
      <c r="S188" s="16"/>
    </row>
    <row r="189" ht="15.75" customHeight="1">
      <c r="A189" s="19"/>
      <c r="B189" s="16"/>
      <c r="C189" s="16"/>
      <c r="D189" s="16"/>
      <c r="E189" s="16"/>
      <c r="F189" s="16"/>
      <c r="G189" s="16"/>
      <c r="H189" s="16"/>
      <c r="I189" s="16"/>
      <c r="J189" s="30"/>
      <c r="K189" s="16"/>
      <c r="L189" s="16"/>
      <c r="M189" s="16"/>
      <c r="N189" s="16"/>
      <c r="O189" s="16"/>
      <c r="P189" s="16"/>
      <c r="Q189" s="16"/>
      <c r="R189" s="16"/>
      <c r="S189" s="16"/>
    </row>
    <row r="190" ht="15.75" customHeight="1">
      <c r="A190" s="19"/>
      <c r="B190" s="16"/>
      <c r="C190" s="16"/>
      <c r="D190" s="16"/>
      <c r="E190" s="16"/>
      <c r="F190" s="16"/>
      <c r="G190" s="16"/>
      <c r="H190" s="16"/>
      <c r="I190" s="16"/>
      <c r="J190" s="30"/>
      <c r="K190" s="16"/>
      <c r="L190" s="16"/>
      <c r="M190" s="16"/>
      <c r="N190" s="16"/>
      <c r="O190" s="16"/>
      <c r="P190" s="16"/>
      <c r="Q190" s="16"/>
      <c r="R190" s="16"/>
      <c r="S190" s="16"/>
    </row>
    <row r="191" ht="15.75" customHeight="1">
      <c r="A191" s="19"/>
      <c r="B191" s="16"/>
      <c r="C191" s="16"/>
      <c r="D191" s="16"/>
      <c r="E191" s="16"/>
      <c r="F191" s="16"/>
      <c r="G191" s="16"/>
      <c r="H191" s="16"/>
      <c r="I191" s="16"/>
      <c r="J191" s="30"/>
      <c r="K191" s="16"/>
      <c r="L191" s="16"/>
      <c r="M191" s="16"/>
      <c r="N191" s="16"/>
      <c r="O191" s="16"/>
      <c r="P191" s="16"/>
      <c r="Q191" s="16"/>
      <c r="R191" s="16"/>
      <c r="S191" s="16"/>
    </row>
    <row r="192" ht="15.75" customHeight="1">
      <c r="A192" s="19"/>
      <c r="B192" s="16"/>
      <c r="C192" s="16"/>
      <c r="D192" s="16"/>
      <c r="E192" s="16"/>
      <c r="F192" s="16"/>
      <c r="G192" s="16"/>
      <c r="H192" s="16"/>
      <c r="I192" s="16"/>
      <c r="J192" s="30"/>
      <c r="K192" s="16"/>
      <c r="L192" s="16"/>
      <c r="M192" s="16"/>
      <c r="N192" s="16"/>
      <c r="O192" s="16"/>
      <c r="P192" s="16"/>
      <c r="Q192" s="16"/>
      <c r="R192" s="16"/>
      <c r="S192" s="16"/>
    </row>
    <row r="193" ht="15.75" customHeight="1">
      <c r="A193" s="19"/>
      <c r="B193" s="16"/>
      <c r="C193" s="16"/>
      <c r="D193" s="16"/>
      <c r="E193" s="16"/>
      <c r="F193" s="16"/>
      <c r="G193" s="16"/>
      <c r="H193" s="16"/>
      <c r="I193" s="16"/>
      <c r="J193" s="30"/>
      <c r="K193" s="16"/>
      <c r="L193" s="16"/>
      <c r="M193" s="16"/>
      <c r="N193" s="16"/>
      <c r="O193" s="16"/>
      <c r="P193" s="16"/>
      <c r="Q193" s="16"/>
      <c r="R193" s="16"/>
      <c r="S193" s="16"/>
    </row>
    <row r="194" ht="15.75" customHeight="1">
      <c r="A194" s="19"/>
      <c r="B194" s="16"/>
      <c r="C194" s="16"/>
      <c r="D194" s="16"/>
      <c r="E194" s="16"/>
      <c r="F194" s="16"/>
      <c r="G194" s="16"/>
      <c r="H194" s="16"/>
      <c r="I194" s="16"/>
      <c r="J194" s="30"/>
      <c r="K194" s="16"/>
      <c r="L194" s="16"/>
      <c r="M194" s="16"/>
      <c r="N194" s="16"/>
      <c r="O194" s="16"/>
      <c r="P194" s="16"/>
      <c r="Q194" s="16"/>
      <c r="R194" s="16"/>
      <c r="S194" s="16"/>
    </row>
    <row r="195" ht="15.75" customHeight="1">
      <c r="A195" s="19"/>
      <c r="B195" s="16"/>
      <c r="C195" s="16"/>
      <c r="D195" s="16"/>
      <c r="E195" s="16"/>
      <c r="F195" s="16"/>
      <c r="G195" s="16"/>
      <c r="H195" s="16"/>
      <c r="I195" s="16"/>
      <c r="J195" s="30"/>
      <c r="K195" s="16"/>
      <c r="L195" s="16"/>
      <c r="M195" s="16"/>
      <c r="N195" s="16"/>
      <c r="O195" s="16"/>
      <c r="P195" s="16"/>
      <c r="Q195" s="16"/>
      <c r="R195" s="16"/>
      <c r="S195" s="16"/>
    </row>
    <row r="196" ht="15.75" customHeight="1">
      <c r="A196" s="19"/>
      <c r="B196" s="16"/>
      <c r="C196" s="16"/>
      <c r="D196" s="16"/>
      <c r="E196" s="16"/>
      <c r="F196" s="16"/>
      <c r="G196" s="16"/>
      <c r="H196" s="16"/>
      <c r="I196" s="16"/>
      <c r="J196" s="30"/>
      <c r="K196" s="16"/>
      <c r="L196" s="16"/>
      <c r="M196" s="16"/>
      <c r="N196" s="16"/>
      <c r="O196" s="16"/>
      <c r="P196" s="16"/>
      <c r="Q196" s="16"/>
      <c r="R196" s="16"/>
      <c r="S196" s="16"/>
    </row>
    <row r="197" ht="15.75" customHeight="1">
      <c r="A197" s="19"/>
      <c r="B197" s="16"/>
      <c r="C197" s="16"/>
      <c r="D197" s="16"/>
      <c r="E197" s="16"/>
      <c r="F197" s="16"/>
      <c r="G197" s="16"/>
      <c r="H197" s="16"/>
      <c r="I197" s="16"/>
      <c r="J197" s="30"/>
      <c r="K197" s="16"/>
      <c r="L197" s="16"/>
      <c r="M197" s="16"/>
      <c r="N197" s="16"/>
      <c r="O197" s="16"/>
      <c r="P197" s="16"/>
      <c r="Q197" s="16"/>
      <c r="R197" s="16"/>
      <c r="S197" s="16"/>
    </row>
    <row r="198" ht="15.75" customHeight="1">
      <c r="A198" s="19"/>
      <c r="B198" s="16"/>
      <c r="C198" s="16"/>
      <c r="D198" s="16"/>
      <c r="E198" s="16"/>
      <c r="F198" s="16"/>
      <c r="G198" s="16"/>
      <c r="H198" s="16"/>
      <c r="I198" s="16"/>
      <c r="J198" s="30"/>
      <c r="K198" s="16"/>
      <c r="L198" s="16"/>
      <c r="M198" s="16"/>
      <c r="N198" s="16"/>
      <c r="O198" s="16"/>
      <c r="P198" s="16"/>
      <c r="Q198" s="16"/>
      <c r="R198" s="16"/>
      <c r="S198" s="16"/>
    </row>
    <row r="199" ht="15.75" customHeight="1">
      <c r="A199" s="19"/>
      <c r="B199" s="16"/>
      <c r="C199" s="16"/>
      <c r="D199" s="16"/>
      <c r="E199" s="16"/>
      <c r="F199" s="16"/>
      <c r="G199" s="16"/>
      <c r="H199" s="16"/>
      <c r="I199" s="16"/>
      <c r="J199" s="30"/>
      <c r="K199" s="16"/>
      <c r="L199" s="16"/>
      <c r="M199" s="16"/>
      <c r="N199" s="16"/>
      <c r="O199" s="16"/>
      <c r="P199" s="16"/>
      <c r="Q199" s="16"/>
      <c r="R199" s="16"/>
      <c r="S199" s="16"/>
    </row>
    <row r="200" ht="15.75" customHeight="1">
      <c r="A200" s="19"/>
      <c r="B200" s="16"/>
      <c r="C200" s="16"/>
      <c r="D200" s="16"/>
      <c r="E200" s="16"/>
      <c r="F200" s="16"/>
      <c r="G200" s="16"/>
      <c r="H200" s="16"/>
      <c r="I200" s="16"/>
      <c r="J200" s="30"/>
      <c r="K200" s="16"/>
      <c r="L200" s="16"/>
      <c r="M200" s="16"/>
      <c r="N200" s="16"/>
      <c r="O200" s="16"/>
      <c r="P200" s="16"/>
      <c r="Q200" s="16"/>
      <c r="R200" s="16"/>
      <c r="S200" s="16"/>
    </row>
    <row r="201" ht="15.75" customHeight="1">
      <c r="A201" s="19"/>
      <c r="B201" s="16"/>
      <c r="C201" s="16"/>
      <c r="D201" s="16"/>
      <c r="E201" s="16"/>
      <c r="F201" s="16"/>
      <c r="G201" s="16"/>
      <c r="H201" s="16"/>
      <c r="I201" s="16"/>
      <c r="J201" s="30"/>
      <c r="K201" s="16"/>
      <c r="L201" s="16"/>
      <c r="M201" s="16"/>
      <c r="N201" s="16"/>
      <c r="O201" s="16"/>
      <c r="P201" s="16"/>
      <c r="Q201" s="16"/>
      <c r="R201" s="16"/>
      <c r="S201" s="16"/>
    </row>
    <row r="202" ht="15.75" customHeight="1">
      <c r="A202" s="19"/>
      <c r="B202" s="16"/>
      <c r="C202" s="16"/>
      <c r="D202" s="16"/>
      <c r="E202" s="16"/>
      <c r="F202" s="16"/>
      <c r="G202" s="16"/>
      <c r="H202" s="16"/>
      <c r="I202" s="16"/>
      <c r="J202" s="30"/>
      <c r="K202" s="16"/>
      <c r="L202" s="16"/>
      <c r="M202" s="16"/>
      <c r="N202" s="16"/>
      <c r="O202" s="16"/>
      <c r="P202" s="16"/>
      <c r="Q202" s="16"/>
      <c r="R202" s="16"/>
      <c r="S202" s="16"/>
    </row>
    <row r="203" ht="15.75" customHeight="1">
      <c r="A203" s="19"/>
      <c r="B203" s="16"/>
      <c r="C203" s="16"/>
      <c r="D203" s="16"/>
      <c r="E203" s="16"/>
      <c r="F203" s="16"/>
      <c r="G203" s="16"/>
      <c r="H203" s="16"/>
      <c r="I203" s="16"/>
      <c r="J203" s="30"/>
      <c r="K203" s="16"/>
      <c r="L203" s="16"/>
      <c r="M203" s="16"/>
      <c r="N203" s="16"/>
      <c r="O203" s="16"/>
      <c r="P203" s="16"/>
      <c r="Q203" s="16"/>
      <c r="R203" s="16"/>
      <c r="S203" s="16"/>
    </row>
    <row r="204" ht="15.75" customHeight="1">
      <c r="A204" s="19"/>
      <c r="B204" s="16"/>
      <c r="C204" s="16"/>
      <c r="D204" s="16"/>
      <c r="E204" s="16"/>
      <c r="F204" s="16"/>
      <c r="G204" s="16"/>
      <c r="H204" s="16"/>
      <c r="I204" s="16"/>
      <c r="J204" s="30"/>
      <c r="K204" s="16"/>
      <c r="L204" s="16"/>
      <c r="M204" s="16"/>
      <c r="N204" s="16"/>
      <c r="O204" s="16"/>
      <c r="P204" s="16"/>
      <c r="Q204" s="16"/>
      <c r="R204" s="16"/>
      <c r="S204" s="16"/>
    </row>
    <row r="205" ht="15.75" customHeight="1">
      <c r="A205" s="19"/>
      <c r="B205" s="16"/>
      <c r="C205" s="16"/>
      <c r="D205" s="16"/>
      <c r="E205" s="16"/>
      <c r="F205" s="16"/>
      <c r="G205" s="16"/>
      <c r="H205" s="16"/>
      <c r="I205" s="16"/>
      <c r="J205" s="30"/>
      <c r="K205" s="16"/>
      <c r="L205" s="16"/>
      <c r="M205" s="16"/>
      <c r="N205" s="16"/>
      <c r="O205" s="16"/>
      <c r="P205" s="16"/>
      <c r="Q205" s="16"/>
      <c r="R205" s="16"/>
      <c r="S205" s="16"/>
    </row>
    <row r="206" ht="15.75" customHeight="1">
      <c r="A206" s="19"/>
      <c r="B206" s="16"/>
      <c r="C206" s="16"/>
      <c r="D206" s="16"/>
      <c r="E206" s="16"/>
      <c r="F206" s="16"/>
      <c r="G206" s="16"/>
      <c r="H206" s="16"/>
      <c r="I206" s="16"/>
      <c r="J206" s="30"/>
      <c r="K206" s="16"/>
      <c r="L206" s="16"/>
      <c r="M206" s="16"/>
      <c r="N206" s="16"/>
      <c r="O206" s="16"/>
      <c r="P206" s="16"/>
      <c r="Q206" s="16"/>
      <c r="R206" s="16"/>
      <c r="S206" s="16"/>
    </row>
    <row r="207" ht="15.75" customHeight="1">
      <c r="A207" s="19"/>
      <c r="B207" s="16"/>
      <c r="C207" s="16"/>
      <c r="D207" s="16"/>
      <c r="E207" s="16"/>
      <c r="F207" s="16"/>
      <c r="G207" s="16"/>
      <c r="H207" s="16"/>
      <c r="I207" s="16"/>
      <c r="J207" s="30"/>
      <c r="K207" s="16"/>
      <c r="L207" s="16"/>
      <c r="M207" s="16"/>
      <c r="N207" s="16"/>
      <c r="O207" s="16"/>
      <c r="P207" s="16"/>
      <c r="Q207" s="16"/>
      <c r="R207" s="16"/>
      <c r="S207" s="16"/>
    </row>
    <row r="208" ht="15.75" customHeight="1">
      <c r="A208" s="19"/>
      <c r="B208" s="16"/>
      <c r="C208" s="16"/>
      <c r="D208" s="16"/>
      <c r="E208" s="16"/>
      <c r="F208" s="16"/>
      <c r="G208" s="16"/>
      <c r="H208" s="16"/>
      <c r="I208" s="16"/>
      <c r="J208" s="30"/>
      <c r="K208" s="16"/>
      <c r="L208" s="16"/>
      <c r="M208" s="16"/>
      <c r="N208" s="16"/>
      <c r="O208" s="16"/>
      <c r="P208" s="16"/>
      <c r="Q208" s="16"/>
      <c r="R208" s="16"/>
      <c r="S208" s="16"/>
    </row>
    <row r="209" ht="15.75" customHeight="1">
      <c r="A209" s="19"/>
      <c r="B209" s="16"/>
      <c r="C209" s="16"/>
      <c r="D209" s="16"/>
      <c r="E209" s="16"/>
      <c r="F209" s="16"/>
      <c r="G209" s="16"/>
      <c r="H209" s="16"/>
      <c r="I209" s="16"/>
      <c r="J209" s="30"/>
      <c r="K209" s="16"/>
      <c r="L209" s="16"/>
      <c r="M209" s="16"/>
      <c r="N209" s="16"/>
      <c r="O209" s="16"/>
      <c r="P209" s="16"/>
      <c r="Q209" s="16"/>
      <c r="R209" s="16"/>
      <c r="S209" s="16"/>
    </row>
    <row r="210" ht="15.75" customHeight="1">
      <c r="A210" s="19"/>
      <c r="B210" s="16"/>
      <c r="C210" s="16"/>
      <c r="D210" s="16"/>
      <c r="E210" s="16"/>
      <c r="F210" s="16"/>
      <c r="G210" s="16"/>
      <c r="H210" s="16"/>
      <c r="I210" s="16"/>
      <c r="J210" s="30"/>
      <c r="K210" s="16"/>
      <c r="L210" s="16"/>
      <c r="M210" s="16"/>
      <c r="N210" s="16"/>
      <c r="O210" s="16"/>
      <c r="P210" s="16"/>
      <c r="Q210" s="16"/>
      <c r="R210" s="16"/>
      <c r="S210" s="16"/>
    </row>
    <row r="211" ht="15.75" customHeight="1">
      <c r="A211" s="19"/>
      <c r="B211" s="16"/>
      <c r="C211" s="16"/>
      <c r="D211" s="16"/>
      <c r="E211" s="16"/>
      <c r="F211" s="16"/>
      <c r="G211" s="16"/>
      <c r="H211" s="16"/>
      <c r="I211" s="16"/>
      <c r="J211" s="30"/>
      <c r="K211" s="16"/>
      <c r="L211" s="16"/>
      <c r="M211" s="16"/>
      <c r="N211" s="16"/>
      <c r="O211" s="16"/>
      <c r="P211" s="16"/>
      <c r="Q211" s="16"/>
      <c r="R211" s="16"/>
      <c r="S211" s="16"/>
    </row>
    <row r="212" ht="15.75" customHeight="1">
      <c r="A212" s="19"/>
      <c r="B212" s="16"/>
      <c r="C212" s="16"/>
      <c r="D212" s="16"/>
      <c r="E212" s="16"/>
      <c r="F212" s="16"/>
      <c r="G212" s="16"/>
      <c r="H212" s="16"/>
      <c r="I212" s="16"/>
      <c r="J212" s="30"/>
      <c r="K212" s="16"/>
      <c r="L212" s="16"/>
      <c r="M212" s="16"/>
      <c r="N212" s="16"/>
      <c r="O212" s="16"/>
      <c r="P212" s="16"/>
      <c r="Q212" s="16"/>
      <c r="R212" s="16"/>
      <c r="S212" s="16"/>
    </row>
    <row r="213" ht="15.75" customHeight="1">
      <c r="A213" s="19"/>
      <c r="B213" s="16"/>
      <c r="C213" s="16"/>
      <c r="D213" s="16"/>
      <c r="E213" s="16"/>
      <c r="F213" s="16"/>
      <c r="G213" s="16"/>
      <c r="H213" s="16"/>
      <c r="I213" s="16"/>
      <c r="J213" s="30"/>
      <c r="K213" s="16"/>
      <c r="L213" s="16"/>
      <c r="M213" s="16"/>
      <c r="N213" s="16"/>
      <c r="O213" s="16"/>
      <c r="P213" s="16"/>
      <c r="Q213" s="16"/>
      <c r="R213" s="16"/>
      <c r="S213" s="16"/>
    </row>
    <row r="214" ht="15.75" customHeight="1">
      <c r="A214" s="19"/>
      <c r="B214" s="16"/>
      <c r="C214" s="16"/>
      <c r="D214" s="16"/>
      <c r="E214" s="16"/>
      <c r="F214" s="16"/>
      <c r="G214" s="16"/>
      <c r="H214" s="16"/>
      <c r="I214" s="16"/>
      <c r="J214" s="30"/>
      <c r="K214" s="16"/>
      <c r="L214" s="16"/>
      <c r="M214" s="16"/>
      <c r="N214" s="16"/>
      <c r="O214" s="16"/>
      <c r="P214" s="16"/>
      <c r="Q214" s="16"/>
      <c r="R214" s="16"/>
      <c r="S214" s="16"/>
    </row>
    <row r="215" ht="15.75" customHeight="1">
      <c r="A215" s="19"/>
      <c r="B215" s="16"/>
      <c r="C215" s="16"/>
      <c r="D215" s="16"/>
      <c r="E215" s="16"/>
      <c r="F215" s="16"/>
      <c r="G215" s="16"/>
      <c r="H215" s="16"/>
      <c r="I215" s="16"/>
      <c r="J215" s="30"/>
      <c r="K215" s="16"/>
      <c r="L215" s="16"/>
      <c r="M215" s="16"/>
      <c r="N215" s="16"/>
      <c r="O215" s="16"/>
      <c r="P215" s="16"/>
      <c r="Q215" s="16"/>
      <c r="R215" s="16"/>
      <c r="S215" s="16"/>
    </row>
    <row r="216" ht="15.75" customHeight="1">
      <c r="A216" s="19"/>
      <c r="B216" s="16"/>
      <c r="C216" s="16"/>
      <c r="D216" s="16"/>
      <c r="E216" s="16"/>
      <c r="F216" s="16"/>
      <c r="G216" s="16"/>
      <c r="H216" s="16"/>
      <c r="I216" s="16"/>
      <c r="J216" s="30"/>
      <c r="K216" s="16"/>
      <c r="L216" s="16"/>
      <c r="M216" s="16"/>
      <c r="N216" s="16"/>
      <c r="O216" s="16"/>
      <c r="P216" s="16"/>
      <c r="Q216" s="16"/>
      <c r="R216" s="16"/>
      <c r="S216" s="16"/>
    </row>
    <row r="217" ht="15.75" customHeight="1">
      <c r="A217" s="19"/>
      <c r="B217" s="16"/>
      <c r="C217" s="16"/>
      <c r="D217" s="16"/>
      <c r="E217" s="16"/>
      <c r="F217" s="16"/>
      <c r="G217" s="16"/>
      <c r="H217" s="16"/>
      <c r="I217" s="16"/>
      <c r="J217" s="30"/>
      <c r="K217" s="16"/>
      <c r="L217" s="16"/>
      <c r="M217" s="16"/>
      <c r="N217" s="16"/>
      <c r="O217" s="16"/>
      <c r="P217" s="16"/>
      <c r="Q217" s="16"/>
      <c r="R217" s="16"/>
      <c r="S217" s="16"/>
    </row>
    <row r="218" ht="15.75" customHeight="1">
      <c r="A218" s="19"/>
      <c r="B218" s="16"/>
      <c r="C218" s="16"/>
      <c r="D218" s="16"/>
      <c r="E218" s="16"/>
      <c r="F218" s="16"/>
      <c r="G218" s="16"/>
      <c r="H218" s="16"/>
      <c r="I218" s="16"/>
      <c r="J218" s="30"/>
      <c r="K218" s="16"/>
      <c r="L218" s="16"/>
      <c r="M218" s="16"/>
      <c r="N218" s="16"/>
      <c r="O218" s="16"/>
      <c r="P218" s="16"/>
      <c r="Q218" s="16"/>
      <c r="R218" s="16"/>
      <c r="S218" s="16"/>
    </row>
    <row r="219" ht="15.75" customHeight="1">
      <c r="A219" s="19"/>
      <c r="B219" s="16"/>
      <c r="C219" s="16"/>
      <c r="D219" s="16"/>
      <c r="E219" s="16"/>
      <c r="F219" s="16"/>
      <c r="G219" s="16"/>
      <c r="H219" s="16"/>
      <c r="I219" s="16"/>
      <c r="J219" s="30"/>
      <c r="K219" s="16"/>
      <c r="L219" s="16"/>
      <c r="M219" s="16"/>
      <c r="N219" s="16"/>
      <c r="O219" s="16"/>
      <c r="P219" s="16"/>
      <c r="Q219" s="16"/>
      <c r="R219" s="16"/>
      <c r="S219" s="16"/>
    </row>
    <row r="220" ht="15.75" customHeight="1">
      <c r="A220" s="19"/>
      <c r="B220" s="16"/>
      <c r="C220" s="16"/>
      <c r="D220" s="16"/>
      <c r="E220" s="16"/>
      <c r="F220" s="16"/>
      <c r="G220" s="16"/>
      <c r="H220" s="16"/>
      <c r="I220" s="16"/>
      <c r="J220" s="30"/>
      <c r="K220" s="16"/>
      <c r="L220" s="16"/>
      <c r="M220" s="16"/>
      <c r="N220" s="16"/>
      <c r="O220" s="16"/>
      <c r="P220" s="16"/>
      <c r="Q220" s="16"/>
      <c r="R220" s="16"/>
      <c r="S220" s="16"/>
    </row>
    <row r="221" ht="15.75" customHeight="1">
      <c r="A221" s="19"/>
      <c r="B221" s="16"/>
      <c r="C221" s="16"/>
      <c r="D221" s="16"/>
      <c r="E221" s="16"/>
      <c r="F221" s="16"/>
      <c r="G221" s="16"/>
      <c r="H221" s="16"/>
      <c r="I221" s="16"/>
      <c r="J221" s="30"/>
      <c r="K221" s="16"/>
      <c r="L221" s="16"/>
      <c r="M221" s="16"/>
      <c r="N221" s="16"/>
      <c r="O221" s="16"/>
      <c r="P221" s="16"/>
      <c r="Q221" s="16"/>
      <c r="R221" s="16"/>
      <c r="S221" s="16"/>
    </row>
    <row r="222" ht="15.75" customHeight="1">
      <c r="A222" s="19"/>
      <c r="B222" s="16"/>
      <c r="C222" s="16"/>
      <c r="D222" s="16"/>
      <c r="E222" s="16"/>
      <c r="F222" s="16"/>
      <c r="G222" s="16"/>
      <c r="H222" s="16"/>
      <c r="I222" s="16"/>
      <c r="J222" s="30"/>
      <c r="K222" s="16"/>
      <c r="L222" s="16"/>
      <c r="M222" s="16"/>
      <c r="N222" s="16"/>
      <c r="O222" s="16"/>
      <c r="P222" s="16"/>
      <c r="Q222" s="16"/>
      <c r="R222" s="16"/>
      <c r="S222" s="16"/>
    </row>
    <row r="223" ht="15.75" customHeight="1">
      <c r="A223" s="19"/>
      <c r="B223" s="16"/>
      <c r="C223" s="16"/>
      <c r="D223" s="16"/>
      <c r="E223" s="16"/>
      <c r="F223" s="16"/>
      <c r="G223" s="16"/>
      <c r="H223" s="16"/>
      <c r="I223" s="16"/>
      <c r="J223" s="30"/>
      <c r="K223" s="16"/>
      <c r="L223" s="16"/>
      <c r="M223" s="16"/>
      <c r="N223" s="16"/>
      <c r="O223" s="16"/>
      <c r="P223" s="16"/>
      <c r="Q223" s="16"/>
      <c r="R223" s="16"/>
      <c r="S223" s="16"/>
    </row>
    <row r="224" ht="15.75" customHeight="1">
      <c r="A224" s="19"/>
      <c r="B224" s="16"/>
      <c r="C224" s="16"/>
      <c r="D224" s="16"/>
      <c r="E224" s="16"/>
      <c r="F224" s="16"/>
      <c r="G224" s="16"/>
      <c r="H224" s="16"/>
      <c r="I224" s="16"/>
      <c r="J224" s="30"/>
      <c r="K224" s="16"/>
      <c r="L224" s="16"/>
      <c r="M224" s="16"/>
      <c r="N224" s="16"/>
      <c r="O224" s="16"/>
      <c r="P224" s="16"/>
      <c r="Q224" s="16"/>
      <c r="R224" s="16"/>
      <c r="S224" s="16"/>
    </row>
    <row r="225" ht="15.75" customHeight="1">
      <c r="A225" s="19"/>
      <c r="B225" s="16"/>
      <c r="C225" s="16"/>
      <c r="D225" s="16"/>
      <c r="E225" s="16"/>
      <c r="F225" s="16"/>
      <c r="G225" s="16"/>
      <c r="H225" s="16"/>
      <c r="I225" s="16"/>
      <c r="J225" s="30"/>
      <c r="K225" s="16"/>
      <c r="L225" s="16"/>
      <c r="M225" s="16"/>
      <c r="N225" s="16"/>
      <c r="O225" s="16"/>
      <c r="P225" s="16"/>
      <c r="Q225" s="16"/>
      <c r="R225" s="16"/>
      <c r="S225" s="16"/>
    </row>
    <row r="226" ht="15.75" customHeight="1">
      <c r="A226" s="19"/>
      <c r="B226" s="16"/>
      <c r="C226" s="16"/>
      <c r="D226" s="16"/>
      <c r="E226" s="16"/>
      <c r="F226" s="16"/>
      <c r="G226" s="16"/>
      <c r="H226" s="16"/>
      <c r="I226" s="16"/>
      <c r="J226" s="30"/>
      <c r="K226" s="16"/>
      <c r="L226" s="16"/>
      <c r="M226" s="16"/>
      <c r="N226" s="16"/>
      <c r="O226" s="16"/>
      <c r="P226" s="16"/>
      <c r="Q226" s="16"/>
      <c r="R226" s="16"/>
      <c r="S226" s="16"/>
    </row>
    <row r="227" ht="15.75" customHeight="1">
      <c r="A227" s="19"/>
      <c r="B227" s="16"/>
      <c r="C227" s="16"/>
      <c r="D227" s="16"/>
      <c r="E227" s="16"/>
      <c r="F227" s="16"/>
      <c r="G227" s="16"/>
      <c r="H227" s="16"/>
      <c r="I227" s="16"/>
      <c r="J227" s="30"/>
      <c r="K227" s="16"/>
      <c r="L227" s="16"/>
      <c r="M227" s="16"/>
      <c r="N227" s="16"/>
      <c r="O227" s="16"/>
      <c r="P227" s="16"/>
      <c r="Q227" s="16"/>
      <c r="R227" s="16"/>
      <c r="S227" s="16"/>
    </row>
    <row r="228" ht="15.75" customHeight="1">
      <c r="A228" s="19"/>
      <c r="B228" s="16"/>
      <c r="C228" s="16"/>
      <c r="D228" s="16"/>
      <c r="E228" s="16"/>
      <c r="F228" s="16"/>
      <c r="G228" s="16"/>
      <c r="H228" s="16"/>
      <c r="I228" s="16"/>
      <c r="J228" s="30"/>
      <c r="K228" s="16"/>
      <c r="L228" s="16"/>
      <c r="M228" s="16"/>
      <c r="N228" s="16"/>
      <c r="O228" s="16"/>
      <c r="P228" s="16"/>
      <c r="Q228" s="16"/>
      <c r="R228" s="16"/>
      <c r="S228" s="16"/>
    </row>
    <row r="229" ht="15.75" customHeight="1">
      <c r="A229" s="19"/>
      <c r="B229" s="16"/>
      <c r="C229" s="16"/>
      <c r="D229" s="16"/>
      <c r="E229" s="16"/>
      <c r="F229" s="16"/>
      <c r="G229" s="16"/>
      <c r="H229" s="16"/>
      <c r="I229" s="16"/>
      <c r="J229" s="30"/>
      <c r="K229" s="16"/>
      <c r="L229" s="16"/>
      <c r="M229" s="16"/>
      <c r="N229" s="16"/>
      <c r="O229" s="16"/>
      <c r="P229" s="16"/>
      <c r="Q229" s="16"/>
      <c r="R229" s="16"/>
      <c r="S229" s="16"/>
    </row>
    <row r="230" ht="15.75" customHeight="1">
      <c r="A230" s="19"/>
      <c r="B230" s="16"/>
      <c r="C230" s="16"/>
      <c r="D230" s="16"/>
      <c r="E230" s="16"/>
      <c r="F230" s="16"/>
      <c r="G230" s="16"/>
      <c r="H230" s="16"/>
      <c r="I230" s="16"/>
      <c r="J230" s="30"/>
      <c r="K230" s="16"/>
      <c r="L230" s="16"/>
      <c r="M230" s="16"/>
      <c r="N230" s="16"/>
      <c r="O230" s="16"/>
      <c r="P230" s="16"/>
      <c r="Q230" s="16"/>
      <c r="R230" s="16"/>
      <c r="S230" s="16"/>
    </row>
    <row r="231" ht="15.75" customHeight="1">
      <c r="A231" s="19"/>
      <c r="B231" s="16"/>
      <c r="C231" s="16"/>
      <c r="D231" s="16"/>
      <c r="E231" s="16"/>
      <c r="F231" s="16"/>
      <c r="G231" s="16"/>
      <c r="H231" s="16"/>
      <c r="I231" s="16"/>
      <c r="J231" s="30"/>
      <c r="K231" s="16"/>
      <c r="L231" s="16"/>
      <c r="M231" s="16"/>
      <c r="N231" s="16"/>
      <c r="O231" s="16"/>
      <c r="P231" s="16"/>
      <c r="Q231" s="16"/>
      <c r="R231" s="16"/>
      <c r="S231" s="16"/>
    </row>
    <row r="232" ht="15.75" customHeight="1">
      <c r="A232" s="19"/>
      <c r="B232" s="16"/>
      <c r="C232" s="16"/>
      <c r="D232" s="16"/>
      <c r="E232" s="16"/>
      <c r="F232" s="16"/>
      <c r="G232" s="16"/>
      <c r="H232" s="16"/>
      <c r="I232" s="16"/>
      <c r="J232" s="30"/>
      <c r="K232" s="16"/>
      <c r="L232" s="16"/>
      <c r="M232" s="16"/>
      <c r="N232" s="16"/>
      <c r="O232" s="16"/>
      <c r="P232" s="16"/>
      <c r="Q232" s="16"/>
      <c r="R232" s="16"/>
      <c r="S232" s="16"/>
    </row>
    <row r="233" ht="15.75" customHeight="1">
      <c r="A233" s="19"/>
      <c r="B233" s="16"/>
      <c r="C233" s="16"/>
      <c r="D233" s="16"/>
      <c r="E233" s="16"/>
      <c r="F233" s="16"/>
      <c r="G233" s="16"/>
      <c r="H233" s="16"/>
      <c r="I233" s="16"/>
      <c r="J233" s="30"/>
      <c r="K233" s="16"/>
      <c r="L233" s="16"/>
      <c r="M233" s="16"/>
      <c r="N233" s="16"/>
      <c r="O233" s="16"/>
      <c r="P233" s="16"/>
      <c r="Q233" s="16"/>
      <c r="R233" s="16"/>
      <c r="S233" s="16"/>
    </row>
    <row r="234" ht="15.75" customHeight="1">
      <c r="A234" s="19"/>
      <c r="B234" s="16"/>
      <c r="C234" s="16"/>
      <c r="D234" s="16"/>
      <c r="E234" s="16"/>
      <c r="F234" s="16"/>
      <c r="G234" s="16"/>
      <c r="H234" s="16"/>
      <c r="I234" s="16"/>
      <c r="J234" s="30"/>
      <c r="K234" s="16"/>
      <c r="L234" s="16"/>
      <c r="M234" s="16"/>
      <c r="N234" s="16"/>
      <c r="O234" s="16"/>
      <c r="P234" s="16"/>
      <c r="Q234" s="16"/>
      <c r="R234" s="16"/>
      <c r="S234" s="16"/>
    </row>
    <row r="235" ht="15.75" customHeight="1">
      <c r="A235" s="19"/>
      <c r="B235" s="16"/>
      <c r="C235" s="16"/>
      <c r="D235" s="16"/>
      <c r="E235" s="16"/>
      <c r="F235" s="16"/>
      <c r="G235" s="16"/>
      <c r="H235" s="16"/>
      <c r="I235" s="16"/>
      <c r="J235" s="30"/>
      <c r="K235" s="16"/>
      <c r="L235" s="16"/>
      <c r="M235" s="16"/>
      <c r="N235" s="16"/>
      <c r="O235" s="16"/>
      <c r="P235" s="16"/>
      <c r="Q235" s="16"/>
      <c r="R235" s="16"/>
      <c r="S235" s="16"/>
    </row>
    <row r="236" ht="15.75" customHeight="1">
      <c r="A236" s="19"/>
      <c r="B236" s="16"/>
      <c r="C236" s="16"/>
      <c r="D236" s="16"/>
      <c r="E236" s="16"/>
      <c r="F236" s="16"/>
      <c r="G236" s="16"/>
      <c r="H236" s="16"/>
      <c r="I236" s="16"/>
      <c r="J236" s="30"/>
      <c r="K236" s="16"/>
      <c r="L236" s="16"/>
      <c r="M236" s="16"/>
      <c r="N236" s="16"/>
      <c r="O236" s="16"/>
      <c r="P236" s="16"/>
      <c r="Q236" s="16"/>
      <c r="R236" s="16"/>
      <c r="S236" s="16"/>
    </row>
    <row r="237" ht="15.75" customHeight="1">
      <c r="A237" s="19"/>
      <c r="B237" s="16"/>
      <c r="C237" s="16"/>
      <c r="D237" s="16"/>
      <c r="E237" s="16"/>
      <c r="F237" s="16"/>
      <c r="G237" s="16"/>
      <c r="H237" s="16"/>
      <c r="I237" s="16"/>
      <c r="J237" s="30"/>
      <c r="K237" s="16"/>
      <c r="L237" s="16"/>
      <c r="M237" s="16"/>
      <c r="N237" s="16"/>
      <c r="O237" s="16"/>
      <c r="P237" s="16"/>
      <c r="Q237" s="16"/>
      <c r="R237" s="16"/>
      <c r="S237" s="16"/>
    </row>
    <row r="238" ht="15.75" customHeight="1">
      <c r="A238" s="19"/>
      <c r="B238" s="16"/>
      <c r="C238" s="16"/>
      <c r="D238" s="16"/>
      <c r="E238" s="16"/>
      <c r="F238" s="16"/>
      <c r="G238" s="16"/>
      <c r="H238" s="16"/>
      <c r="I238" s="16"/>
      <c r="J238" s="30"/>
      <c r="K238" s="16"/>
      <c r="L238" s="16"/>
      <c r="M238" s="16"/>
      <c r="N238" s="16"/>
      <c r="O238" s="16"/>
      <c r="P238" s="16"/>
      <c r="Q238" s="16"/>
      <c r="R238" s="16"/>
      <c r="S238" s="16"/>
    </row>
    <row r="239" ht="15.75" customHeight="1">
      <c r="A239" s="19"/>
      <c r="B239" s="16"/>
      <c r="C239" s="16"/>
      <c r="D239" s="16"/>
      <c r="E239" s="16"/>
      <c r="F239" s="16"/>
      <c r="G239" s="16"/>
      <c r="H239" s="16"/>
      <c r="I239" s="16"/>
      <c r="J239" s="30"/>
      <c r="K239" s="16"/>
      <c r="L239" s="16"/>
      <c r="M239" s="16"/>
      <c r="N239" s="16"/>
      <c r="O239" s="16"/>
      <c r="P239" s="16"/>
      <c r="Q239" s="16"/>
      <c r="R239" s="16"/>
      <c r="S239" s="16"/>
    </row>
    <row r="240" ht="15.75" customHeight="1">
      <c r="A240" s="19"/>
      <c r="B240" s="16"/>
      <c r="C240" s="16"/>
      <c r="D240" s="16"/>
      <c r="E240" s="16"/>
      <c r="F240" s="16"/>
      <c r="G240" s="16"/>
      <c r="H240" s="16"/>
      <c r="I240" s="16"/>
      <c r="J240" s="30"/>
      <c r="K240" s="16"/>
      <c r="L240" s="16"/>
      <c r="M240" s="16"/>
      <c r="N240" s="16"/>
      <c r="O240" s="16"/>
      <c r="P240" s="16"/>
      <c r="Q240" s="16"/>
      <c r="R240" s="16"/>
      <c r="S240" s="16"/>
    </row>
    <row r="241" ht="15.75" customHeight="1">
      <c r="A241" s="19"/>
      <c r="B241" s="16"/>
      <c r="C241" s="16"/>
      <c r="D241" s="16"/>
      <c r="E241" s="16"/>
      <c r="F241" s="16"/>
      <c r="G241" s="16"/>
      <c r="H241" s="16"/>
      <c r="I241" s="16"/>
      <c r="J241" s="30"/>
      <c r="K241" s="16"/>
      <c r="L241" s="16"/>
      <c r="M241" s="16"/>
      <c r="N241" s="16"/>
      <c r="O241" s="16"/>
      <c r="P241" s="16"/>
      <c r="Q241" s="16"/>
      <c r="R241" s="16"/>
      <c r="S241" s="16"/>
    </row>
    <row r="242" ht="15.75" customHeight="1">
      <c r="A242" s="19"/>
      <c r="B242" s="16"/>
      <c r="C242" s="16"/>
      <c r="D242" s="16"/>
      <c r="E242" s="16"/>
      <c r="F242" s="16"/>
      <c r="G242" s="16"/>
      <c r="H242" s="16"/>
      <c r="I242" s="16"/>
      <c r="J242" s="30"/>
      <c r="K242" s="16"/>
      <c r="L242" s="16"/>
      <c r="M242" s="16"/>
      <c r="N242" s="16"/>
      <c r="O242" s="16"/>
      <c r="P242" s="16"/>
      <c r="Q242" s="16"/>
      <c r="R242" s="16"/>
      <c r="S242" s="16"/>
    </row>
    <row r="243" ht="15.75" customHeight="1">
      <c r="A243" s="19"/>
      <c r="B243" s="16"/>
      <c r="C243" s="16"/>
      <c r="D243" s="16"/>
      <c r="E243" s="16"/>
      <c r="F243" s="16"/>
      <c r="G243" s="16"/>
      <c r="H243" s="16"/>
      <c r="I243" s="16"/>
      <c r="J243" s="30"/>
      <c r="K243" s="16"/>
      <c r="L243" s="16"/>
      <c r="M243" s="16"/>
      <c r="N243" s="16"/>
      <c r="O243" s="16"/>
      <c r="P243" s="16"/>
      <c r="Q243" s="16"/>
      <c r="R243" s="16"/>
      <c r="S243" s="16"/>
    </row>
    <row r="244" ht="15.75" customHeight="1">
      <c r="A244" s="19"/>
      <c r="B244" s="16"/>
      <c r="C244" s="16"/>
      <c r="D244" s="16"/>
      <c r="E244" s="16"/>
      <c r="F244" s="16"/>
      <c r="G244" s="16"/>
      <c r="H244" s="16"/>
      <c r="I244" s="16"/>
      <c r="J244" s="30"/>
      <c r="K244" s="16"/>
      <c r="L244" s="16"/>
      <c r="M244" s="16"/>
      <c r="N244" s="16"/>
      <c r="O244" s="16"/>
      <c r="P244" s="16"/>
      <c r="Q244" s="16"/>
      <c r="R244" s="16"/>
      <c r="S244" s="16"/>
    </row>
    <row r="245" ht="15.75" customHeight="1">
      <c r="A245" s="19"/>
      <c r="B245" s="16"/>
      <c r="C245" s="16"/>
      <c r="D245" s="16"/>
      <c r="E245" s="16"/>
      <c r="F245" s="16"/>
      <c r="G245" s="16"/>
      <c r="H245" s="16"/>
      <c r="I245" s="16"/>
      <c r="J245" s="30"/>
      <c r="K245" s="16"/>
      <c r="L245" s="16"/>
      <c r="M245" s="16"/>
      <c r="N245" s="16"/>
      <c r="O245" s="16"/>
      <c r="P245" s="16"/>
      <c r="Q245" s="16"/>
      <c r="R245" s="16"/>
      <c r="S245" s="16"/>
    </row>
    <row r="246" ht="15.75" customHeight="1">
      <c r="A246" s="19"/>
      <c r="B246" s="16"/>
      <c r="C246" s="16"/>
      <c r="D246" s="16"/>
      <c r="E246" s="16"/>
      <c r="F246" s="16"/>
      <c r="G246" s="16"/>
      <c r="H246" s="16"/>
      <c r="I246" s="16"/>
      <c r="J246" s="30"/>
      <c r="K246" s="16"/>
      <c r="L246" s="16"/>
      <c r="M246" s="16"/>
      <c r="N246" s="16"/>
      <c r="O246" s="16"/>
      <c r="P246" s="16"/>
      <c r="Q246" s="16"/>
      <c r="R246" s="16"/>
      <c r="S246" s="16"/>
    </row>
    <row r="247" ht="15.75" customHeight="1">
      <c r="A247" s="19"/>
      <c r="B247" s="16"/>
      <c r="C247" s="16"/>
      <c r="D247" s="16"/>
      <c r="E247" s="16"/>
      <c r="F247" s="16"/>
      <c r="G247" s="16"/>
      <c r="H247" s="16"/>
      <c r="I247" s="16"/>
      <c r="J247" s="30"/>
      <c r="K247" s="16"/>
      <c r="L247" s="16"/>
      <c r="M247" s="16"/>
      <c r="N247" s="16"/>
      <c r="O247" s="16"/>
      <c r="P247" s="16"/>
      <c r="Q247" s="16"/>
      <c r="R247" s="16"/>
      <c r="S247" s="16"/>
    </row>
    <row r="248" ht="15.75" customHeight="1">
      <c r="A248" s="19"/>
      <c r="B248" s="16"/>
      <c r="C248" s="16"/>
      <c r="D248" s="16"/>
      <c r="E248" s="16"/>
      <c r="F248" s="16"/>
      <c r="G248" s="16"/>
      <c r="H248" s="16"/>
      <c r="I248" s="16"/>
      <c r="J248" s="30"/>
      <c r="K248" s="16"/>
      <c r="L248" s="16"/>
      <c r="M248" s="16"/>
      <c r="N248" s="16"/>
      <c r="O248" s="16"/>
      <c r="P248" s="16"/>
      <c r="Q248" s="16"/>
      <c r="R248" s="16"/>
      <c r="S248" s="16"/>
    </row>
    <row r="249" ht="15.75" customHeight="1">
      <c r="A249" s="19"/>
      <c r="B249" s="16"/>
      <c r="C249" s="16"/>
      <c r="D249" s="16"/>
      <c r="E249" s="16"/>
      <c r="F249" s="16"/>
      <c r="G249" s="16"/>
      <c r="H249" s="16"/>
      <c r="I249" s="16"/>
      <c r="J249" s="30"/>
      <c r="K249" s="16"/>
      <c r="L249" s="16"/>
      <c r="M249" s="16"/>
      <c r="N249" s="16"/>
      <c r="O249" s="16"/>
      <c r="P249" s="16"/>
      <c r="Q249" s="16"/>
      <c r="R249" s="16"/>
      <c r="S249" s="16"/>
    </row>
    <row r="250" ht="15.75" customHeight="1">
      <c r="A250" s="19"/>
      <c r="B250" s="16"/>
      <c r="C250" s="16"/>
      <c r="D250" s="16"/>
      <c r="E250" s="16"/>
      <c r="F250" s="16"/>
      <c r="G250" s="16"/>
      <c r="H250" s="16"/>
      <c r="I250" s="16"/>
      <c r="J250" s="30"/>
      <c r="K250" s="16"/>
      <c r="L250" s="16"/>
      <c r="M250" s="16"/>
      <c r="N250" s="16"/>
      <c r="O250" s="16"/>
      <c r="P250" s="16"/>
      <c r="Q250" s="16"/>
      <c r="R250" s="16"/>
      <c r="S250" s="16"/>
    </row>
    <row r="251" ht="15.75" customHeight="1">
      <c r="A251" s="19"/>
      <c r="B251" s="16"/>
      <c r="C251" s="16"/>
      <c r="D251" s="16"/>
      <c r="E251" s="16"/>
      <c r="F251" s="16"/>
      <c r="G251" s="16"/>
      <c r="H251" s="16"/>
      <c r="I251" s="16"/>
      <c r="J251" s="30"/>
      <c r="K251" s="16"/>
      <c r="L251" s="16"/>
      <c r="M251" s="16"/>
      <c r="N251" s="16"/>
      <c r="O251" s="16"/>
      <c r="P251" s="16"/>
      <c r="Q251" s="16"/>
      <c r="R251" s="16"/>
      <c r="S251" s="16"/>
    </row>
    <row r="252" ht="15.75" customHeight="1">
      <c r="A252" s="19"/>
      <c r="B252" s="16"/>
      <c r="C252" s="16"/>
      <c r="D252" s="16"/>
      <c r="E252" s="16"/>
      <c r="F252" s="16"/>
      <c r="G252" s="16"/>
      <c r="H252" s="16"/>
      <c r="I252" s="16"/>
      <c r="J252" s="30"/>
      <c r="K252" s="16"/>
      <c r="L252" s="16"/>
      <c r="M252" s="16"/>
      <c r="N252" s="16"/>
      <c r="O252" s="16"/>
      <c r="P252" s="16"/>
      <c r="Q252" s="16"/>
      <c r="R252" s="16"/>
      <c r="S252" s="16"/>
    </row>
    <row r="253" ht="15.75" customHeight="1">
      <c r="A253" s="19"/>
      <c r="B253" s="16"/>
      <c r="C253" s="16"/>
      <c r="D253" s="16"/>
      <c r="E253" s="16"/>
      <c r="F253" s="16"/>
      <c r="G253" s="16"/>
      <c r="H253" s="16"/>
      <c r="I253" s="16"/>
      <c r="J253" s="30"/>
      <c r="K253" s="16"/>
      <c r="L253" s="16"/>
      <c r="M253" s="16"/>
      <c r="N253" s="16"/>
      <c r="O253" s="16"/>
      <c r="P253" s="16"/>
      <c r="Q253" s="16"/>
      <c r="R253" s="16"/>
      <c r="S253" s="16"/>
    </row>
    <row r="254" ht="15.75" customHeight="1">
      <c r="A254" s="19"/>
      <c r="B254" s="16"/>
      <c r="C254" s="16"/>
      <c r="D254" s="16"/>
      <c r="E254" s="16"/>
      <c r="F254" s="16"/>
      <c r="G254" s="16"/>
      <c r="H254" s="16"/>
      <c r="I254" s="16"/>
      <c r="J254" s="30"/>
      <c r="K254" s="16"/>
      <c r="L254" s="16"/>
      <c r="M254" s="16"/>
      <c r="N254" s="16"/>
      <c r="O254" s="16"/>
      <c r="P254" s="16"/>
      <c r="Q254" s="16"/>
      <c r="R254" s="16"/>
      <c r="S254" s="16"/>
    </row>
    <row r="255" ht="15.75" customHeight="1">
      <c r="A255" s="19"/>
      <c r="B255" s="16"/>
      <c r="C255" s="16"/>
      <c r="D255" s="16"/>
      <c r="E255" s="16"/>
      <c r="F255" s="16"/>
      <c r="G255" s="16"/>
      <c r="H255" s="16"/>
      <c r="I255" s="16"/>
      <c r="J255" s="30"/>
      <c r="K255" s="16"/>
      <c r="L255" s="16"/>
      <c r="M255" s="16"/>
      <c r="N255" s="16"/>
      <c r="O255" s="16"/>
      <c r="P255" s="16"/>
      <c r="Q255" s="16"/>
      <c r="R255" s="16"/>
      <c r="S255" s="16"/>
    </row>
    <row r="256" ht="15.75" customHeight="1">
      <c r="A256" s="19"/>
      <c r="B256" s="16"/>
      <c r="C256" s="16"/>
      <c r="D256" s="16"/>
      <c r="E256" s="16"/>
      <c r="F256" s="16"/>
      <c r="G256" s="16"/>
      <c r="H256" s="16"/>
      <c r="I256" s="16"/>
      <c r="J256" s="30"/>
      <c r="K256" s="16"/>
      <c r="L256" s="16"/>
      <c r="M256" s="16"/>
      <c r="N256" s="16"/>
      <c r="O256" s="16"/>
      <c r="P256" s="16"/>
      <c r="Q256" s="16"/>
      <c r="R256" s="16"/>
      <c r="S256" s="16"/>
    </row>
    <row r="257" ht="15.75" customHeight="1">
      <c r="A257" s="19"/>
      <c r="B257" s="16"/>
      <c r="C257" s="16"/>
      <c r="D257" s="16"/>
      <c r="E257" s="16"/>
      <c r="F257" s="16"/>
      <c r="G257" s="16"/>
      <c r="H257" s="16"/>
      <c r="I257" s="16"/>
      <c r="J257" s="30"/>
      <c r="K257" s="16"/>
      <c r="L257" s="16"/>
      <c r="M257" s="16"/>
      <c r="N257" s="16"/>
      <c r="O257" s="16"/>
      <c r="P257" s="16"/>
      <c r="Q257" s="16"/>
      <c r="R257" s="16"/>
      <c r="S257" s="16"/>
    </row>
    <row r="258" ht="15.75" customHeight="1">
      <c r="A258" s="19"/>
      <c r="B258" s="16"/>
      <c r="C258" s="16"/>
      <c r="D258" s="16"/>
      <c r="E258" s="16"/>
      <c r="F258" s="16"/>
      <c r="G258" s="16"/>
      <c r="H258" s="16"/>
      <c r="I258" s="16"/>
      <c r="J258" s="30"/>
      <c r="K258" s="16"/>
      <c r="L258" s="16"/>
      <c r="M258" s="16"/>
      <c r="N258" s="16"/>
      <c r="O258" s="16"/>
      <c r="P258" s="16"/>
      <c r="Q258" s="16"/>
      <c r="R258" s="16"/>
      <c r="S258" s="16"/>
    </row>
    <row r="259" ht="15.75" customHeight="1">
      <c r="A259" s="19"/>
      <c r="B259" s="16"/>
      <c r="C259" s="16"/>
      <c r="D259" s="16"/>
      <c r="E259" s="16"/>
      <c r="F259" s="16"/>
      <c r="G259" s="16"/>
      <c r="H259" s="16"/>
      <c r="I259" s="16"/>
      <c r="J259" s="30"/>
      <c r="K259" s="16"/>
      <c r="L259" s="16"/>
      <c r="M259" s="16"/>
      <c r="N259" s="16"/>
      <c r="O259" s="16"/>
      <c r="P259" s="16"/>
      <c r="Q259" s="16"/>
      <c r="R259" s="16"/>
      <c r="S259" s="16"/>
    </row>
    <row r="260" ht="15.75" customHeight="1">
      <c r="A260" s="19"/>
      <c r="B260" s="16"/>
      <c r="C260" s="16"/>
      <c r="D260" s="16"/>
      <c r="E260" s="16"/>
      <c r="F260" s="16"/>
      <c r="G260" s="16"/>
      <c r="H260" s="16"/>
      <c r="I260" s="16"/>
      <c r="J260" s="30"/>
      <c r="K260" s="16"/>
      <c r="L260" s="16"/>
      <c r="M260" s="16"/>
      <c r="N260" s="16"/>
      <c r="O260" s="16"/>
      <c r="P260" s="16"/>
      <c r="Q260" s="16"/>
      <c r="R260" s="16"/>
      <c r="S260" s="16"/>
    </row>
    <row r="261" ht="15.75" customHeight="1">
      <c r="A261" s="19"/>
      <c r="B261" s="16"/>
      <c r="C261" s="16"/>
      <c r="D261" s="16"/>
      <c r="E261" s="16"/>
      <c r="F261" s="16"/>
      <c r="G261" s="16"/>
      <c r="H261" s="16"/>
      <c r="I261" s="16"/>
      <c r="J261" s="30"/>
      <c r="K261" s="16"/>
      <c r="L261" s="16"/>
      <c r="M261" s="16"/>
      <c r="N261" s="16"/>
      <c r="O261" s="16"/>
      <c r="P261" s="16"/>
      <c r="Q261" s="16"/>
      <c r="R261" s="16"/>
      <c r="S261" s="16"/>
    </row>
    <row r="262" ht="15.75" customHeight="1">
      <c r="A262" s="19"/>
      <c r="B262" s="16"/>
      <c r="C262" s="16"/>
      <c r="D262" s="16"/>
      <c r="E262" s="16"/>
      <c r="F262" s="16"/>
      <c r="G262" s="16"/>
      <c r="H262" s="16"/>
      <c r="I262" s="16"/>
      <c r="J262" s="30"/>
      <c r="K262" s="16"/>
      <c r="L262" s="16"/>
      <c r="M262" s="16"/>
      <c r="N262" s="16"/>
      <c r="O262" s="16"/>
      <c r="P262" s="16"/>
      <c r="Q262" s="16"/>
      <c r="R262" s="16"/>
      <c r="S262" s="16"/>
    </row>
    <row r="263" ht="15.75" customHeight="1">
      <c r="A263" s="19"/>
      <c r="B263" s="16"/>
      <c r="C263" s="16"/>
      <c r="D263" s="16"/>
      <c r="E263" s="16"/>
      <c r="F263" s="16"/>
      <c r="G263" s="16"/>
      <c r="H263" s="16"/>
      <c r="I263" s="16"/>
      <c r="J263" s="30"/>
      <c r="K263" s="16"/>
      <c r="L263" s="16"/>
      <c r="M263" s="16"/>
      <c r="N263" s="16"/>
      <c r="O263" s="16"/>
      <c r="P263" s="16"/>
      <c r="Q263" s="16"/>
      <c r="R263" s="16"/>
      <c r="S263" s="16"/>
    </row>
    <row r="264" ht="15.75" customHeight="1">
      <c r="A264" s="19"/>
      <c r="B264" s="16"/>
      <c r="C264" s="16"/>
      <c r="D264" s="16"/>
      <c r="E264" s="16"/>
      <c r="F264" s="16"/>
      <c r="G264" s="16"/>
      <c r="H264" s="16"/>
      <c r="I264" s="16"/>
      <c r="J264" s="30"/>
      <c r="K264" s="16"/>
      <c r="L264" s="16"/>
      <c r="M264" s="16"/>
      <c r="N264" s="16"/>
      <c r="O264" s="16"/>
      <c r="P264" s="16"/>
      <c r="Q264" s="16"/>
      <c r="R264" s="16"/>
      <c r="S264" s="16"/>
    </row>
    <row r="265" ht="15.75" customHeight="1">
      <c r="A265" s="19"/>
      <c r="B265" s="16"/>
      <c r="C265" s="16"/>
      <c r="D265" s="16"/>
      <c r="E265" s="16"/>
      <c r="F265" s="16"/>
      <c r="G265" s="16"/>
      <c r="H265" s="16"/>
      <c r="I265" s="16"/>
      <c r="J265" s="30"/>
      <c r="K265" s="16"/>
      <c r="L265" s="16"/>
      <c r="M265" s="16"/>
      <c r="N265" s="16"/>
      <c r="O265" s="16"/>
      <c r="P265" s="16"/>
      <c r="Q265" s="16"/>
      <c r="R265" s="16"/>
      <c r="S265" s="16"/>
    </row>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3:B3"/>
    <mergeCell ref="A10:B10"/>
    <mergeCell ref="A17:B17"/>
    <mergeCell ref="A24:B24"/>
    <mergeCell ref="A31:B31"/>
    <mergeCell ref="A37:B37"/>
    <mergeCell ref="A45:F45"/>
  </mergeCells>
  <conditionalFormatting sqref="A1:S65">
    <cfRule type="expression" dxfId="3" priority="1">
      <formula>($F1=TRUE)+($E1=TRUE)=2</formula>
    </cfRule>
  </conditionalFormatting>
  <conditionalFormatting sqref="A1:S65">
    <cfRule type="expression" dxfId="4" priority="2">
      <formula>($E1=TRUE)</formula>
    </cfRule>
  </conditionalFormatting>
  <hyperlinks>
    <hyperlink r:id="rId1" ref="D4"/>
    <hyperlink r:id="rId2" ref="D5"/>
    <hyperlink r:id="rId3" ref="D6"/>
    <hyperlink r:id="rId4" ref="D7"/>
    <hyperlink r:id="rId5" ref="D8"/>
    <hyperlink r:id="rId6" ref="D11"/>
    <hyperlink r:id="rId7" ref="D12"/>
    <hyperlink r:id="rId8" ref="D13"/>
    <hyperlink r:id="rId9" ref="D14"/>
    <hyperlink r:id="rId10" ref="D15"/>
    <hyperlink r:id="rId11" ref="D18"/>
    <hyperlink r:id="rId12" ref="D19"/>
    <hyperlink r:id="rId13" ref="D20"/>
    <hyperlink r:id="rId14" ref="D21"/>
    <hyperlink r:id="rId15" ref="D22"/>
    <hyperlink r:id="rId16" ref="D25"/>
    <hyperlink r:id="rId17" ref="D26"/>
    <hyperlink r:id="rId18" ref="D27"/>
    <hyperlink r:id="rId19" ref="D28"/>
    <hyperlink r:id="rId20" ref="D29"/>
    <hyperlink r:id="rId21" ref="D32"/>
    <hyperlink r:id="rId22" ref="D33"/>
    <hyperlink r:id="rId23" ref="D34"/>
    <hyperlink r:id="rId24" ref="D35"/>
    <hyperlink r:id="rId25" ref="D38"/>
    <hyperlink r:id="rId26" ref="D39"/>
    <hyperlink r:id="rId27" ref="D40"/>
    <hyperlink r:id="rId28" ref="D41"/>
    <hyperlink r:id="rId29" ref="D42"/>
    <hyperlink r:id="rId30" ref="D43"/>
    <hyperlink r:id="rId31" ref="D46"/>
    <hyperlink r:id="rId32" ref="D47"/>
    <hyperlink r:id="rId33" ref="D48"/>
    <hyperlink r:id="rId34" ref="D49"/>
    <hyperlink r:id="rId35" ref="D50"/>
    <hyperlink r:id="rId36" ref="D51"/>
    <hyperlink r:id="rId37" ref="D52"/>
    <hyperlink r:id="rId38" ref="D53"/>
    <hyperlink r:id="rId39" ref="D54"/>
    <hyperlink r:id="rId40" ref="D55"/>
    <hyperlink r:id="rId41" ref="D56"/>
    <hyperlink r:id="rId42" ref="D57"/>
    <hyperlink r:id="rId43" ref="D58"/>
    <hyperlink r:id="rId44" ref="D59"/>
    <hyperlink r:id="rId45" ref="D60"/>
    <hyperlink r:id="rId46" ref="D61"/>
    <hyperlink r:id="rId47" ref="D62"/>
    <hyperlink r:id="rId48" ref="D63"/>
    <hyperlink r:id="rId49" ref="D64"/>
    <hyperlink r:id="rId50" ref="D65"/>
  </hyperlinks>
  <drawing r:id="rId5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37.63"/>
    <col customWidth="1" hidden="1" min="3" max="3" width="45.75"/>
    <col customWidth="1" hidden="1" min="4" max="4" width="35.75"/>
    <col customWidth="1" min="5" max="6" width="12.63"/>
    <col customWidth="1" min="7" max="8" width="31.38"/>
  </cols>
  <sheetData>
    <row r="1" ht="37.5" customHeight="1">
      <c r="A1" s="5" t="s">
        <v>7</v>
      </c>
      <c r="B1" s="5" t="s">
        <v>55</v>
      </c>
      <c r="C1" s="5" t="s">
        <v>56</v>
      </c>
      <c r="D1" s="5" t="s">
        <v>57</v>
      </c>
      <c r="E1" s="5" t="s">
        <v>58</v>
      </c>
      <c r="F1" s="5" t="s">
        <v>59</v>
      </c>
      <c r="G1" s="5" t="s">
        <v>60</v>
      </c>
      <c r="H1" s="5" t="s">
        <v>169</v>
      </c>
      <c r="I1" s="5"/>
      <c r="J1" s="5"/>
      <c r="K1" s="5"/>
      <c r="L1" s="5"/>
      <c r="M1" s="5"/>
      <c r="N1" s="5"/>
      <c r="O1" s="5"/>
      <c r="P1" s="5"/>
      <c r="Q1" s="5"/>
      <c r="R1" s="5"/>
      <c r="S1" s="5"/>
      <c r="T1" s="5"/>
      <c r="U1" s="5"/>
      <c r="V1" s="5"/>
      <c r="W1" s="5"/>
      <c r="X1" s="5"/>
    </row>
    <row r="2" ht="30.0" customHeight="1">
      <c r="A2" s="37" t="s">
        <v>26</v>
      </c>
      <c r="C2" s="38"/>
      <c r="D2" s="39"/>
      <c r="E2" s="38"/>
      <c r="F2" s="38"/>
      <c r="G2" s="38"/>
      <c r="H2" s="38"/>
      <c r="I2" s="39"/>
      <c r="J2" s="39"/>
      <c r="K2" s="39"/>
      <c r="L2" s="39"/>
      <c r="M2" s="39"/>
      <c r="N2" s="39"/>
      <c r="O2" s="39"/>
      <c r="P2" s="39"/>
      <c r="Q2" s="39"/>
      <c r="R2" s="39"/>
      <c r="S2" s="39"/>
      <c r="T2" s="39"/>
      <c r="U2" s="39"/>
      <c r="V2" s="39"/>
      <c r="W2" s="39"/>
      <c r="X2" s="39"/>
    </row>
    <row r="3" ht="15.75" customHeight="1">
      <c r="A3" s="19"/>
      <c r="B3" s="40" t="str">
        <f>HYPERLINK(CONCATENATE(VLOOKUP(C3,'Intermediate DSA'!C:D,2,FALSE)),C3)</f>
        <v>Square Root</v>
      </c>
      <c r="C3" s="16" t="s">
        <v>170</v>
      </c>
      <c r="D3" s="40" t="s">
        <v>171</v>
      </c>
      <c r="E3" s="18" t="b">
        <v>1</v>
      </c>
      <c r="F3" s="16" t="b">
        <v>0</v>
      </c>
      <c r="G3" s="16"/>
      <c r="H3" s="16"/>
      <c r="I3" s="16"/>
      <c r="J3" s="16"/>
      <c r="K3" s="16"/>
      <c r="L3" s="16"/>
      <c r="M3" s="16"/>
      <c r="N3" s="16"/>
      <c r="O3" s="16"/>
      <c r="P3" s="16"/>
      <c r="Q3" s="16"/>
      <c r="R3" s="16"/>
      <c r="S3" s="16"/>
      <c r="T3" s="16"/>
      <c r="U3" s="16"/>
      <c r="V3" s="16"/>
      <c r="W3" s="16"/>
      <c r="X3" s="16"/>
    </row>
    <row r="4" ht="15.75" customHeight="1">
      <c r="A4" s="19"/>
      <c r="B4" s="40" t="str">
        <f>HYPERLINK(CONCATENATE(VLOOKUP(C4,'Intermediate DSA'!C:D,2,FALSE)),C4)</f>
        <v>Search in Rotated Sorted Array</v>
      </c>
      <c r="C4" s="16" t="s">
        <v>172</v>
      </c>
      <c r="D4" s="40" t="s">
        <v>173</v>
      </c>
      <c r="E4" s="18" t="b">
        <v>1</v>
      </c>
      <c r="F4" s="18" t="b">
        <v>1</v>
      </c>
      <c r="G4" s="16"/>
      <c r="H4" s="16"/>
      <c r="I4" s="16"/>
      <c r="J4" s="16"/>
      <c r="K4" s="16"/>
      <c r="L4" s="16"/>
      <c r="M4" s="16"/>
      <c r="N4" s="16"/>
      <c r="O4" s="16"/>
      <c r="P4" s="16"/>
      <c r="Q4" s="16"/>
      <c r="R4" s="16"/>
      <c r="S4" s="16"/>
      <c r="T4" s="16"/>
      <c r="U4" s="16"/>
      <c r="V4" s="16"/>
      <c r="W4" s="16"/>
      <c r="X4" s="16"/>
    </row>
    <row r="5" ht="15.75" customHeight="1">
      <c r="A5" s="19"/>
      <c r="B5" s="40" t="str">
        <f>HYPERLINK(CONCATENATE(VLOOKUP(C5,'Intermediate DSA'!C:D,2,FALSE)),C5)</f>
        <v>FInd element that appears twice</v>
      </c>
      <c r="C5" s="16" t="s">
        <v>174</v>
      </c>
      <c r="D5" s="40" t="s">
        <v>175</v>
      </c>
      <c r="E5" s="18" t="b">
        <v>1</v>
      </c>
      <c r="F5" s="16" t="b">
        <v>0</v>
      </c>
      <c r="G5" s="16"/>
      <c r="H5" s="16"/>
      <c r="I5" s="16"/>
      <c r="J5" s="16"/>
      <c r="K5" s="16"/>
      <c r="L5" s="16"/>
      <c r="M5" s="16"/>
      <c r="N5" s="16"/>
      <c r="O5" s="16"/>
      <c r="P5" s="16"/>
      <c r="Q5" s="16"/>
      <c r="R5" s="16"/>
      <c r="S5" s="16"/>
      <c r="T5" s="16"/>
      <c r="U5" s="16"/>
      <c r="V5" s="16"/>
      <c r="W5" s="16"/>
      <c r="X5" s="16"/>
    </row>
    <row r="6" ht="15.75" customHeight="1">
      <c r="A6" s="19"/>
      <c r="B6" s="40" t="str">
        <f>HYPERLINK(CONCATENATE(VLOOKUP(C6,'Intermediate DSA'!C:D,2,FALSE)),C6)</f>
        <v>Matrix Median</v>
      </c>
      <c r="C6" s="16" t="s">
        <v>176</v>
      </c>
      <c r="D6" s="40" t="s">
        <v>177</v>
      </c>
      <c r="E6" s="18" t="b">
        <v>1</v>
      </c>
      <c r="F6" s="16" t="b">
        <v>0</v>
      </c>
      <c r="G6" s="16"/>
      <c r="H6" s="16"/>
      <c r="I6" s="16"/>
      <c r="J6" s="16"/>
      <c r="K6" s="16"/>
      <c r="L6" s="16"/>
      <c r="M6" s="16"/>
      <c r="N6" s="16"/>
      <c r="O6" s="16"/>
      <c r="P6" s="16"/>
      <c r="Q6" s="16"/>
      <c r="R6" s="16"/>
      <c r="S6" s="16"/>
      <c r="T6" s="16"/>
      <c r="U6" s="16"/>
      <c r="V6" s="16"/>
      <c r="W6" s="16"/>
      <c r="X6" s="16"/>
    </row>
    <row r="7" ht="15.75" customHeight="1">
      <c r="A7" s="19"/>
      <c r="B7" s="40" t="str">
        <f>HYPERLINK(CONCATENATE(VLOOKUP(C7,'Intermediate DSA'!C:D,2,FALSE)),C7)</f>
        <v>Aggressive Cows</v>
      </c>
      <c r="C7" s="16" t="s">
        <v>178</v>
      </c>
      <c r="D7" s="40" t="s">
        <v>179</v>
      </c>
      <c r="E7" s="18" t="b">
        <v>1</v>
      </c>
      <c r="F7" s="18" t="b">
        <v>1</v>
      </c>
      <c r="G7" s="16"/>
      <c r="H7" s="16"/>
      <c r="I7" s="16"/>
      <c r="J7" s="16"/>
      <c r="K7" s="16"/>
      <c r="L7" s="16"/>
      <c r="M7" s="16"/>
      <c r="N7" s="16"/>
      <c r="O7" s="16"/>
      <c r="P7" s="16"/>
      <c r="Q7" s="16"/>
      <c r="R7" s="16"/>
      <c r="S7" s="16"/>
      <c r="T7" s="16"/>
      <c r="U7" s="16"/>
      <c r="V7" s="16"/>
      <c r="W7" s="16"/>
      <c r="X7" s="16"/>
    </row>
    <row r="8" ht="15.75" customHeight="1">
      <c r="A8" s="19"/>
      <c r="B8" s="16"/>
      <c r="C8" s="16"/>
      <c r="D8" s="16"/>
      <c r="E8" s="16"/>
      <c r="F8" s="16"/>
      <c r="G8" s="16"/>
      <c r="H8" s="16"/>
      <c r="I8" s="16"/>
      <c r="J8" s="16"/>
      <c r="K8" s="16"/>
      <c r="L8" s="16"/>
      <c r="M8" s="16"/>
      <c r="N8" s="16"/>
      <c r="O8" s="16"/>
      <c r="P8" s="16"/>
      <c r="Q8" s="16"/>
      <c r="R8" s="16"/>
      <c r="S8" s="16"/>
      <c r="T8" s="16"/>
      <c r="U8" s="16"/>
      <c r="V8" s="16"/>
      <c r="W8" s="16"/>
      <c r="X8" s="16"/>
    </row>
    <row r="9" ht="30.0" customHeight="1">
      <c r="A9" s="37" t="s">
        <v>27</v>
      </c>
      <c r="C9" s="28"/>
      <c r="D9" s="28"/>
      <c r="E9" s="28"/>
      <c r="F9" s="28"/>
      <c r="G9" s="28"/>
      <c r="H9" s="28"/>
      <c r="I9" s="28"/>
      <c r="J9" s="28"/>
      <c r="K9" s="28"/>
      <c r="L9" s="28"/>
      <c r="M9" s="28"/>
      <c r="N9" s="28"/>
      <c r="O9" s="28"/>
      <c r="P9" s="28"/>
      <c r="Q9" s="28"/>
      <c r="R9" s="28"/>
      <c r="S9" s="28"/>
      <c r="T9" s="28"/>
      <c r="U9" s="28"/>
      <c r="V9" s="28"/>
      <c r="W9" s="28"/>
      <c r="X9" s="28"/>
    </row>
    <row r="10" ht="15.75" customHeight="1">
      <c r="A10" s="19"/>
      <c r="B10" s="40" t="str">
        <f>HYPERLINK(CONCATENATE(VLOOKUP(C10,'Intermediate DSA'!C:D,2,FALSE)),C10)</f>
        <v>Merge Sort</v>
      </c>
      <c r="C10" s="16" t="s">
        <v>180</v>
      </c>
      <c r="D10" s="40" t="s">
        <v>181</v>
      </c>
      <c r="E10" s="18" t="b">
        <v>1</v>
      </c>
      <c r="F10" s="16" t="b">
        <v>0</v>
      </c>
      <c r="G10" s="16"/>
      <c r="H10" s="16"/>
      <c r="I10" s="16"/>
      <c r="J10" s="16"/>
      <c r="K10" s="16"/>
      <c r="L10" s="16"/>
      <c r="M10" s="16"/>
      <c r="N10" s="16"/>
      <c r="O10" s="16"/>
      <c r="P10" s="16"/>
      <c r="Q10" s="16"/>
      <c r="R10" s="16"/>
      <c r="S10" s="16"/>
      <c r="T10" s="16"/>
      <c r="U10" s="16"/>
      <c r="V10" s="16"/>
      <c r="W10" s="16"/>
      <c r="X10" s="16"/>
    </row>
    <row r="11" ht="15.75" customHeight="1">
      <c r="A11" s="19"/>
      <c r="B11" s="40" t="str">
        <f>HYPERLINK(CONCATENATE(VLOOKUP(C11,'Intermediate DSA'!C:D,2,FALSE)),C11)</f>
        <v>Quick Sort</v>
      </c>
      <c r="C11" s="16" t="s">
        <v>182</v>
      </c>
      <c r="D11" s="40" t="s">
        <v>183</v>
      </c>
      <c r="E11" s="18" t="b">
        <v>1</v>
      </c>
      <c r="F11" s="16" t="b">
        <v>0</v>
      </c>
      <c r="G11" s="16"/>
      <c r="H11" s="16"/>
      <c r="I11" s="16"/>
      <c r="J11" s="16"/>
      <c r="K11" s="16"/>
      <c r="L11" s="16"/>
      <c r="M11" s="16"/>
      <c r="N11" s="16"/>
      <c r="O11" s="16"/>
      <c r="P11" s="16"/>
      <c r="Q11" s="16"/>
      <c r="R11" s="16"/>
      <c r="S11" s="16"/>
      <c r="T11" s="16"/>
      <c r="U11" s="16"/>
      <c r="V11" s="16"/>
      <c r="W11" s="16"/>
      <c r="X11" s="16"/>
    </row>
    <row r="12" ht="15.75" customHeight="1">
      <c r="A12" s="19"/>
      <c r="B12" s="40" t="str">
        <f>HYPERLINK(CONCATENATE(VLOOKUP(C12,'Intermediate DSA'!C:D,2,FALSE)),C12)</f>
        <v>Find Kth Element</v>
      </c>
      <c r="C12" s="16" t="s">
        <v>184</v>
      </c>
      <c r="D12" s="40" t="s">
        <v>185</v>
      </c>
      <c r="E12" s="18" t="b">
        <v>1</v>
      </c>
      <c r="F12" s="16" t="b">
        <v>0</v>
      </c>
      <c r="G12" s="16"/>
      <c r="H12" s="16"/>
      <c r="I12" s="16"/>
      <c r="J12" s="16"/>
      <c r="K12" s="16"/>
      <c r="L12" s="16"/>
      <c r="M12" s="16"/>
      <c r="N12" s="16"/>
      <c r="O12" s="16"/>
      <c r="P12" s="16"/>
      <c r="Q12" s="16"/>
      <c r="R12" s="16"/>
      <c r="S12" s="16"/>
      <c r="T12" s="16"/>
      <c r="U12" s="16"/>
      <c r="V12" s="16"/>
      <c r="W12" s="16"/>
      <c r="X12" s="16"/>
    </row>
    <row r="13" ht="15.75" customHeight="1">
      <c r="A13" s="19"/>
      <c r="B13" s="40" t="str">
        <f>HYPERLINK(CONCATENATE(VLOOKUP(C13,'Intermediate DSA'!C:D,2,FALSE)),C13)</f>
        <v>Family Structure</v>
      </c>
      <c r="C13" s="16" t="s">
        <v>186</v>
      </c>
      <c r="D13" s="40" t="s">
        <v>187</v>
      </c>
      <c r="E13" s="16" t="b">
        <v>0</v>
      </c>
      <c r="F13" s="16" t="b">
        <v>0</v>
      </c>
      <c r="G13" s="16"/>
      <c r="H13" s="16"/>
      <c r="I13" s="16"/>
      <c r="J13" s="16"/>
      <c r="K13" s="16"/>
      <c r="L13" s="16"/>
      <c r="M13" s="16"/>
      <c r="N13" s="16"/>
      <c r="O13" s="16"/>
      <c r="P13" s="16"/>
      <c r="Q13" s="16"/>
      <c r="R13" s="16"/>
      <c r="S13" s="16"/>
      <c r="T13" s="16"/>
      <c r="U13" s="16"/>
      <c r="V13" s="16"/>
      <c r="W13" s="16"/>
      <c r="X13" s="16"/>
    </row>
    <row r="14" ht="15.75" customHeight="1">
      <c r="A14" s="19"/>
      <c r="B14" s="40" t="str">
        <f>HYPERLINK(CONCATENATE(VLOOKUP(C14,'Intermediate DSA'!C:D,2,FALSE)),C14)</f>
        <v>Binary String With no consecutive 1s</v>
      </c>
      <c r="C14" s="16" t="s">
        <v>188</v>
      </c>
      <c r="D14" s="40" t="s">
        <v>189</v>
      </c>
      <c r="E14" s="16" t="b">
        <v>0</v>
      </c>
      <c r="F14" s="16" t="b">
        <v>0</v>
      </c>
      <c r="G14" s="16"/>
      <c r="H14" s="16"/>
      <c r="I14" s="16"/>
      <c r="J14" s="16"/>
      <c r="K14" s="16"/>
      <c r="L14" s="16"/>
      <c r="M14" s="16"/>
      <c r="N14" s="16"/>
      <c r="O14" s="16"/>
      <c r="P14" s="16"/>
      <c r="Q14" s="16"/>
      <c r="R14" s="16"/>
      <c r="S14" s="16"/>
      <c r="T14" s="16"/>
      <c r="U14" s="16"/>
      <c r="V14" s="16"/>
      <c r="W14" s="16"/>
      <c r="X14" s="16"/>
    </row>
    <row r="15" ht="15.75" customHeight="1">
      <c r="A15" s="19"/>
      <c r="B15" s="16"/>
      <c r="C15" s="16"/>
      <c r="D15" s="16"/>
      <c r="E15" s="16"/>
      <c r="F15" s="16"/>
      <c r="G15" s="16"/>
      <c r="H15" s="16"/>
      <c r="I15" s="16"/>
      <c r="J15" s="16"/>
      <c r="K15" s="16"/>
      <c r="L15" s="16"/>
      <c r="M15" s="16"/>
      <c r="N15" s="16"/>
      <c r="O15" s="16"/>
      <c r="P15" s="16"/>
      <c r="Q15" s="16"/>
      <c r="R15" s="16"/>
      <c r="S15" s="16"/>
      <c r="T15" s="16"/>
      <c r="U15" s="16"/>
      <c r="V15" s="16"/>
      <c r="W15" s="16"/>
      <c r="X15" s="16"/>
    </row>
    <row r="16" ht="30.0" customHeight="1">
      <c r="A16" s="31" t="s">
        <v>28</v>
      </c>
      <c r="C16" s="28"/>
      <c r="D16" s="28"/>
      <c r="E16" s="28"/>
      <c r="F16" s="28"/>
      <c r="G16" s="28"/>
      <c r="H16" s="28"/>
      <c r="I16" s="28"/>
      <c r="J16" s="28"/>
      <c r="K16" s="28"/>
      <c r="L16" s="28"/>
      <c r="M16" s="28"/>
      <c r="N16" s="28"/>
      <c r="O16" s="28"/>
      <c r="P16" s="28"/>
      <c r="Q16" s="28"/>
      <c r="R16" s="28"/>
      <c r="S16" s="28"/>
      <c r="T16" s="28"/>
      <c r="U16" s="28"/>
      <c r="V16" s="28"/>
      <c r="W16" s="28"/>
      <c r="X16" s="28"/>
    </row>
    <row r="17" ht="15.75" customHeight="1">
      <c r="A17" s="19"/>
      <c r="B17" s="40" t="str">
        <f>HYPERLINK(CONCATENATE(VLOOKUP(C17,'Intermediate DSA'!C:D,2,FALSE)),C17)</f>
        <v>Reverse A Linked List</v>
      </c>
      <c r="C17" s="16" t="s">
        <v>190</v>
      </c>
      <c r="D17" s="40" t="s">
        <v>191</v>
      </c>
      <c r="E17" s="18" t="b">
        <v>1</v>
      </c>
      <c r="F17" s="16" t="b">
        <v>0</v>
      </c>
      <c r="G17" s="16"/>
      <c r="H17" s="16"/>
      <c r="I17" s="16"/>
      <c r="J17" s="16"/>
      <c r="K17" s="16"/>
      <c r="L17" s="16"/>
      <c r="M17" s="16"/>
      <c r="N17" s="16"/>
      <c r="O17" s="16"/>
      <c r="P17" s="16"/>
      <c r="Q17" s="16"/>
      <c r="R17" s="16"/>
      <c r="S17" s="16"/>
      <c r="T17" s="16"/>
      <c r="U17" s="16"/>
      <c r="V17" s="16"/>
      <c r="W17" s="16"/>
      <c r="X17" s="16"/>
    </row>
    <row r="18" ht="15.75" customHeight="1">
      <c r="A18" s="19"/>
      <c r="B18" s="40" t="str">
        <f>HYPERLINK(CONCATENATE(VLOOKUP(C18,'Intermediate DSA'!C:D,2,FALSE)),C18)</f>
        <v>Mid Point In Linked List</v>
      </c>
      <c r="C18" s="16" t="s">
        <v>192</v>
      </c>
      <c r="D18" s="40" t="s">
        <v>193</v>
      </c>
      <c r="E18" s="16" t="b">
        <v>0</v>
      </c>
      <c r="F18" s="16" t="b">
        <v>0</v>
      </c>
      <c r="G18" s="16"/>
      <c r="H18" s="16"/>
      <c r="I18" s="16"/>
      <c r="J18" s="16"/>
      <c r="K18" s="16"/>
      <c r="L18" s="16"/>
      <c r="M18" s="16"/>
      <c r="N18" s="16"/>
      <c r="O18" s="16"/>
      <c r="P18" s="16"/>
      <c r="Q18" s="16"/>
      <c r="R18" s="16"/>
      <c r="S18" s="16"/>
      <c r="T18" s="16"/>
      <c r="U18" s="16"/>
      <c r="V18" s="16"/>
      <c r="W18" s="16"/>
      <c r="X18" s="16"/>
    </row>
    <row r="19" ht="15.75" customHeight="1">
      <c r="A19" s="19"/>
      <c r="B19" s="40" t="str">
        <f>HYPERLINK(CONCATENATE(VLOOKUP(C19,'Intermediate DSA'!C:D,2,FALSE)),C19)</f>
        <v>Merge Sort</v>
      </c>
      <c r="C19" s="16" t="s">
        <v>180</v>
      </c>
      <c r="D19" s="40" t="s">
        <v>181</v>
      </c>
      <c r="E19" s="16" t="b">
        <v>0</v>
      </c>
      <c r="F19" s="16" t="b">
        <v>0</v>
      </c>
      <c r="G19" s="16"/>
      <c r="H19" s="16"/>
      <c r="I19" s="16"/>
      <c r="J19" s="16"/>
      <c r="K19" s="16"/>
      <c r="L19" s="16"/>
      <c r="M19" s="16"/>
      <c r="N19" s="16"/>
      <c r="O19" s="16"/>
      <c r="P19" s="16"/>
      <c r="Q19" s="16"/>
      <c r="R19" s="16"/>
      <c r="S19" s="16"/>
      <c r="T19" s="16"/>
      <c r="U19" s="16"/>
      <c r="V19" s="16"/>
      <c r="W19" s="16"/>
      <c r="X19" s="16"/>
    </row>
    <row r="20" ht="15.75" customHeight="1">
      <c r="A20" s="19"/>
      <c r="B20" s="40" t="str">
        <f>HYPERLINK(CONCATENATE(VLOOKUP(C20,'Intermediate DSA'!C:D,2,FALSE)),C20)</f>
        <v>Add Two Linked Lists</v>
      </c>
      <c r="C20" s="16" t="s">
        <v>194</v>
      </c>
      <c r="D20" s="40" t="s">
        <v>195</v>
      </c>
      <c r="E20" s="16" t="b">
        <v>0</v>
      </c>
      <c r="F20" s="16" t="b">
        <v>0</v>
      </c>
      <c r="G20" s="16"/>
      <c r="H20" s="16"/>
      <c r="I20" s="16"/>
      <c r="J20" s="16"/>
      <c r="K20" s="16"/>
      <c r="L20" s="16"/>
      <c r="M20" s="16"/>
      <c r="N20" s="16"/>
      <c r="O20" s="16"/>
      <c r="P20" s="16"/>
      <c r="Q20" s="16"/>
      <c r="R20" s="16"/>
      <c r="S20" s="16"/>
      <c r="T20" s="16"/>
      <c r="U20" s="16"/>
      <c r="V20" s="16"/>
      <c r="W20" s="16"/>
      <c r="X20" s="16"/>
    </row>
    <row r="21" ht="15.75" customHeight="1">
      <c r="A21" s="19"/>
      <c r="B21" s="40" t="str">
        <f>HYPERLINK(CONCATENATE(VLOOKUP(C21,'Intermediate DSA'!C:D,2,FALSE)),C21)</f>
        <v>Insertion Sort on Linked List</v>
      </c>
      <c r="C21" s="16" t="s">
        <v>196</v>
      </c>
      <c r="D21" s="40" t="s">
        <v>197</v>
      </c>
      <c r="E21" s="16" t="b">
        <v>0</v>
      </c>
      <c r="F21" s="16" t="b">
        <v>0</v>
      </c>
      <c r="G21" s="16"/>
      <c r="H21" s="16"/>
      <c r="I21" s="16"/>
      <c r="J21" s="16"/>
      <c r="K21" s="16"/>
      <c r="L21" s="16"/>
      <c r="M21" s="16"/>
      <c r="N21" s="16"/>
      <c r="O21" s="16"/>
      <c r="P21" s="16"/>
      <c r="Q21" s="16"/>
      <c r="R21" s="16"/>
      <c r="S21" s="16"/>
      <c r="T21" s="16"/>
      <c r="U21" s="16"/>
      <c r="V21" s="16"/>
      <c r="W21" s="16"/>
      <c r="X21" s="16"/>
    </row>
    <row r="22" ht="15.75" customHeight="1">
      <c r="A22" s="19"/>
      <c r="B22" s="40" t="str">
        <f>HYPERLINK(CONCATENATE(VLOOKUP(C22,'Intermediate DSA'!C:D,2,FALSE)),C22)</f>
        <v>Delete Kth node from End</v>
      </c>
      <c r="C22" s="16" t="s">
        <v>198</v>
      </c>
      <c r="D22" s="40" t="s">
        <v>199</v>
      </c>
      <c r="E22" s="16" t="b">
        <v>0</v>
      </c>
      <c r="F22" s="16" t="b">
        <v>0</v>
      </c>
      <c r="G22" s="16"/>
      <c r="H22" s="16"/>
      <c r="I22" s="16"/>
      <c r="J22" s="16"/>
      <c r="K22" s="16"/>
      <c r="L22" s="16"/>
      <c r="M22" s="16"/>
      <c r="N22" s="16"/>
      <c r="O22" s="16"/>
      <c r="P22" s="16"/>
      <c r="Q22" s="16"/>
      <c r="R22" s="16"/>
      <c r="S22" s="16"/>
      <c r="T22" s="16"/>
      <c r="U22" s="16"/>
      <c r="V22" s="16"/>
      <c r="W22" s="16"/>
      <c r="X22" s="16"/>
    </row>
    <row r="23" ht="15.75" customHeight="1">
      <c r="A23" s="19"/>
      <c r="B23" s="40" t="str">
        <f>HYPERLINK(CONCATENATE(VLOOKUP(C23,'Intermediate DSA'!C:D,2,FALSE)),C23)</f>
        <v>Detect And Remove Cycle</v>
      </c>
      <c r="C23" s="16" t="s">
        <v>200</v>
      </c>
      <c r="D23" s="40" t="s">
        <v>201</v>
      </c>
      <c r="E23" s="16" t="b">
        <v>0</v>
      </c>
      <c r="F23" s="16" t="b">
        <v>0</v>
      </c>
      <c r="G23" s="16"/>
      <c r="H23" s="16"/>
      <c r="I23" s="16"/>
      <c r="J23" s="16"/>
      <c r="K23" s="16"/>
      <c r="L23" s="16"/>
      <c r="M23" s="16"/>
      <c r="N23" s="16"/>
      <c r="O23" s="16"/>
      <c r="P23" s="16"/>
      <c r="Q23" s="16"/>
      <c r="R23" s="16"/>
      <c r="S23" s="16"/>
      <c r="T23" s="16"/>
      <c r="U23" s="16"/>
      <c r="V23" s="16"/>
      <c r="W23" s="16"/>
      <c r="X23" s="16"/>
    </row>
    <row r="24" ht="15.75" customHeight="1">
      <c r="A24" s="19"/>
      <c r="B24" s="40" t="str">
        <f>HYPERLINK(CONCATENATE(VLOOKUP(C24,'Intermediate DSA'!C:D,2,FALSE)),C24)</f>
        <v>Swap Nodes In Pairs</v>
      </c>
      <c r="C24" s="16" t="s">
        <v>202</v>
      </c>
      <c r="D24" s="40" t="s">
        <v>203</v>
      </c>
      <c r="E24" s="16" t="b">
        <v>0</v>
      </c>
      <c r="F24" s="16" t="b">
        <v>0</v>
      </c>
      <c r="G24" s="16"/>
      <c r="H24" s="16"/>
      <c r="I24" s="16"/>
      <c r="J24" s="16"/>
      <c r="K24" s="16"/>
      <c r="L24" s="16"/>
      <c r="M24" s="16"/>
      <c r="N24" s="16"/>
      <c r="O24" s="16"/>
      <c r="P24" s="16"/>
      <c r="Q24" s="16"/>
      <c r="R24" s="16"/>
      <c r="S24" s="16"/>
      <c r="T24" s="16"/>
      <c r="U24" s="16"/>
      <c r="V24" s="16"/>
      <c r="W24" s="16"/>
      <c r="X24" s="16"/>
    </row>
    <row r="25" ht="15.75" customHeight="1">
      <c r="A25" s="19"/>
      <c r="B25" s="40" t="str">
        <f>HYPERLINK(CONCATENATE(VLOOKUP(C25,'Intermediate DSA'!C:D,2,FALSE)),C25)</f>
        <v>Append Nodes</v>
      </c>
      <c r="C25" s="16" t="s">
        <v>204</v>
      </c>
      <c r="D25" s="40" t="s">
        <v>205</v>
      </c>
      <c r="E25" s="16" t="b">
        <v>0</v>
      </c>
      <c r="F25" s="16" t="b">
        <v>0</v>
      </c>
      <c r="G25" s="16"/>
      <c r="H25" s="16"/>
      <c r="I25" s="16"/>
      <c r="J25" s="16"/>
      <c r="K25" s="16"/>
      <c r="L25" s="16"/>
      <c r="M25" s="16"/>
      <c r="N25" s="16"/>
      <c r="O25" s="16"/>
      <c r="P25" s="16"/>
      <c r="Q25" s="16"/>
      <c r="R25" s="16"/>
      <c r="S25" s="16"/>
      <c r="T25" s="16"/>
      <c r="U25" s="16"/>
      <c r="V25" s="16"/>
      <c r="W25" s="16"/>
      <c r="X25" s="16"/>
    </row>
    <row r="26" ht="15.75" customHeight="1">
      <c r="A26" s="19"/>
      <c r="B26" s="40" t="str">
        <f>HYPERLINK(CONCATENATE(VLOOKUP(C26,'Intermediate DSA'!C:D,2,FALSE)),C26)</f>
        <v>Segregate Odd even</v>
      </c>
      <c r="C26" s="16" t="s">
        <v>206</v>
      </c>
      <c r="D26" s="40" t="s">
        <v>207</v>
      </c>
      <c r="E26" s="16" t="b">
        <v>0</v>
      </c>
      <c r="F26" s="16" t="b">
        <v>0</v>
      </c>
      <c r="G26" s="16"/>
      <c r="H26" s="16"/>
      <c r="I26" s="16"/>
      <c r="J26" s="16"/>
      <c r="K26" s="16"/>
      <c r="L26" s="16"/>
      <c r="M26" s="16"/>
      <c r="N26" s="16"/>
      <c r="O26" s="16"/>
      <c r="P26" s="16"/>
      <c r="Q26" s="16"/>
      <c r="R26" s="16"/>
      <c r="S26" s="16"/>
      <c r="T26" s="16"/>
      <c r="U26" s="16"/>
      <c r="V26" s="16"/>
      <c r="W26" s="16"/>
      <c r="X26" s="16"/>
    </row>
    <row r="27" ht="15.75" customHeight="1">
      <c r="A27" s="19"/>
      <c r="B27" s="16"/>
      <c r="C27" s="16"/>
      <c r="D27" s="16"/>
      <c r="E27" s="16"/>
      <c r="F27" s="16"/>
      <c r="G27" s="16"/>
      <c r="H27" s="16"/>
      <c r="I27" s="16"/>
      <c r="J27" s="16"/>
      <c r="K27" s="16"/>
      <c r="L27" s="16"/>
      <c r="M27" s="16"/>
      <c r="N27" s="16"/>
      <c r="O27" s="16"/>
      <c r="P27" s="16"/>
      <c r="Q27" s="16"/>
      <c r="R27" s="16"/>
      <c r="S27" s="16"/>
      <c r="T27" s="16"/>
      <c r="U27" s="16"/>
      <c r="V27" s="16"/>
      <c r="W27" s="16"/>
      <c r="X27" s="16"/>
    </row>
    <row r="28" ht="30.0" customHeight="1">
      <c r="A28" s="31" t="s">
        <v>29</v>
      </c>
      <c r="C28" s="28"/>
      <c r="D28" s="28"/>
      <c r="E28" s="28"/>
      <c r="F28" s="28"/>
      <c r="G28" s="28"/>
      <c r="H28" s="28"/>
      <c r="I28" s="28"/>
      <c r="J28" s="28"/>
      <c r="K28" s="28"/>
      <c r="L28" s="28"/>
      <c r="M28" s="28"/>
      <c r="N28" s="28"/>
      <c r="O28" s="28"/>
      <c r="P28" s="28"/>
      <c r="Q28" s="28"/>
      <c r="R28" s="28"/>
      <c r="S28" s="28"/>
      <c r="T28" s="28"/>
      <c r="U28" s="28"/>
      <c r="V28" s="28"/>
      <c r="W28" s="28"/>
      <c r="X28" s="28"/>
    </row>
    <row r="29" ht="15.75" customHeight="1">
      <c r="A29" s="19"/>
      <c r="B29" s="40" t="str">
        <f>HYPERLINK(CONCATENATE(VLOOKUP(C29,'Intermediate DSA'!C:D,2,FALSE)),C29)</f>
        <v>Implement Stack Using Array</v>
      </c>
      <c r="C29" s="16" t="s">
        <v>208</v>
      </c>
      <c r="D29" s="40" t="s">
        <v>209</v>
      </c>
      <c r="E29" s="16" t="b">
        <v>0</v>
      </c>
      <c r="F29" s="16" t="b">
        <v>0</v>
      </c>
      <c r="G29" s="16"/>
      <c r="H29" s="16"/>
      <c r="I29" s="16"/>
      <c r="J29" s="16"/>
      <c r="K29" s="16"/>
      <c r="L29" s="16"/>
      <c r="M29" s="16"/>
      <c r="N29" s="16"/>
      <c r="O29" s="16"/>
      <c r="P29" s="16"/>
      <c r="Q29" s="16"/>
      <c r="R29" s="16"/>
      <c r="S29" s="16"/>
      <c r="T29" s="16"/>
      <c r="U29" s="16"/>
      <c r="V29" s="16"/>
      <c r="W29" s="16"/>
      <c r="X29" s="16"/>
    </row>
    <row r="30" ht="15.75" customHeight="1">
      <c r="A30" s="19"/>
      <c r="B30" s="40" t="str">
        <f>HYPERLINK(CONCATENATE(VLOOKUP(C30,'Intermediate DSA'!C:D,2,FALSE)),C30)</f>
        <v>Implement Stack Using Linked List</v>
      </c>
      <c r="C30" s="16" t="s">
        <v>210</v>
      </c>
      <c r="D30" s="40" t="s">
        <v>211</v>
      </c>
      <c r="E30" s="16" t="b">
        <v>0</v>
      </c>
      <c r="F30" s="16" t="b">
        <v>0</v>
      </c>
      <c r="G30" s="16"/>
      <c r="H30" s="16"/>
      <c r="I30" s="16"/>
      <c r="J30" s="16"/>
      <c r="K30" s="16"/>
      <c r="L30" s="16"/>
      <c r="M30" s="16"/>
      <c r="N30" s="16"/>
      <c r="O30" s="16"/>
      <c r="P30" s="16"/>
      <c r="Q30" s="16"/>
      <c r="R30" s="16"/>
      <c r="S30" s="16"/>
      <c r="T30" s="16"/>
      <c r="U30" s="16"/>
      <c r="V30" s="16"/>
      <c r="W30" s="16"/>
      <c r="X30" s="16"/>
    </row>
    <row r="31" ht="15.75" customHeight="1">
      <c r="A31" s="19"/>
      <c r="B31" s="40" t="str">
        <f>HYPERLINK(CONCATENATE(VLOOKUP(C31,'Intermediate DSA'!C:D,2,FALSE)),C31)</f>
        <v>Implement Queue Using Array/LinkedList</v>
      </c>
      <c r="C31" s="16" t="s">
        <v>212</v>
      </c>
      <c r="D31" s="40" t="s">
        <v>213</v>
      </c>
      <c r="E31" s="16" t="b">
        <v>0</v>
      </c>
      <c r="F31" s="16" t="b">
        <v>0</v>
      </c>
      <c r="G31" s="16"/>
      <c r="H31" s="16"/>
      <c r="I31" s="16"/>
      <c r="J31" s="16"/>
      <c r="K31" s="16"/>
      <c r="L31" s="16"/>
      <c r="M31" s="16"/>
      <c r="N31" s="16"/>
      <c r="O31" s="16"/>
      <c r="P31" s="16"/>
      <c r="Q31" s="16"/>
      <c r="R31" s="16"/>
      <c r="S31" s="16"/>
      <c r="T31" s="16"/>
      <c r="U31" s="16"/>
      <c r="V31" s="16"/>
      <c r="W31" s="16"/>
      <c r="X31" s="16"/>
    </row>
    <row r="32" ht="15.75" customHeight="1">
      <c r="A32" s="19"/>
      <c r="B32" s="40" t="str">
        <f>HYPERLINK(CONCATENATE(VLOOKUP(C32,'Intermediate DSA'!C:D,2,FALSE)),C32)</f>
        <v>Implement Queue Using 2 Stacks</v>
      </c>
      <c r="C32" s="16" t="s">
        <v>214</v>
      </c>
      <c r="D32" s="40" t="s">
        <v>215</v>
      </c>
      <c r="E32" s="16" t="b">
        <v>0</v>
      </c>
      <c r="F32" s="16" t="b">
        <v>0</v>
      </c>
      <c r="G32" s="16"/>
      <c r="H32" s="16"/>
      <c r="I32" s="16"/>
      <c r="J32" s="16"/>
      <c r="K32" s="16"/>
      <c r="L32" s="16"/>
      <c r="M32" s="16"/>
      <c r="N32" s="16"/>
      <c r="O32" s="16"/>
      <c r="P32" s="16"/>
      <c r="Q32" s="16"/>
      <c r="R32" s="16"/>
      <c r="S32" s="16"/>
      <c r="T32" s="16"/>
      <c r="U32" s="16"/>
      <c r="V32" s="16"/>
      <c r="W32" s="16"/>
      <c r="X32" s="16"/>
    </row>
    <row r="33" ht="15.75" customHeight="1">
      <c r="A33" s="19"/>
      <c r="B33" s="40" t="str">
        <f>HYPERLINK(CONCATENATE(VLOOKUP(C33,'Intermediate DSA'!C:D,2,FALSE)),C33)</f>
        <v>Implement Stack Using 2 Queues</v>
      </c>
      <c r="C33" s="16" t="s">
        <v>216</v>
      </c>
      <c r="D33" s="40" t="s">
        <v>217</v>
      </c>
      <c r="E33" s="16" t="b">
        <v>0</v>
      </c>
      <c r="F33" s="16" t="b">
        <v>0</v>
      </c>
      <c r="G33" s="16"/>
      <c r="H33" s="16"/>
      <c r="I33" s="16"/>
      <c r="J33" s="16"/>
      <c r="K33" s="16"/>
      <c r="L33" s="16"/>
      <c r="M33" s="16"/>
      <c r="N33" s="16"/>
      <c r="O33" s="16"/>
      <c r="P33" s="16"/>
      <c r="Q33" s="16"/>
      <c r="R33" s="16"/>
      <c r="S33" s="16"/>
      <c r="T33" s="16"/>
      <c r="U33" s="16"/>
      <c r="V33" s="16"/>
      <c r="W33" s="16"/>
      <c r="X33" s="16"/>
    </row>
    <row r="34" ht="15.75" customHeight="1">
      <c r="A34" s="19"/>
      <c r="B34" s="40" t="str">
        <f>HYPERLINK(CONCATENATE(VLOOKUP(C34,'Intermediate DSA'!C:D,2,FALSE)),C34)</f>
        <v>Min Stack</v>
      </c>
      <c r="C34" s="16" t="s">
        <v>218</v>
      </c>
      <c r="D34" s="40" t="s">
        <v>219</v>
      </c>
      <c r="E34" s="16" t="b">
        <v>0</v>
      </c>
      <c r="F34" s="16" t="b">
        <v>0</v>
      </c>
      <c r="G34" s="16"/>
      <c r="H34" s="16"/>
      <c r="I34" s="16"/>
      <c r="J34" s="16"/>
      <c r="K34" s="16"/>
      <c r="L34" s="16"/>
      <c r="M34" s="16"/>
      <c r="N34" s="16"/>
      <c r="O34" s="16"/>
      <c r="P34" s="16"/>
      <c r="Q34" s="16"/>
      <c r="R34" s="16"/>
      <c r="S34" s="16"/>
      <c r="T34" s="16"/>
      <c r="U34" s="16"/>
      <c r="V34" s="16"/>
      <c r="W34" s="16"/>
      <c r="X34" s="16"/>
    </row>
    <row r="35" ht="15.75" customHeight="1">
      <c r="A35" s="19"/>
      <c r="B35" s="40" t="str">
        <f>HYPERLINK(CONCATENATE(VLOOKUP(C35,'Intermediate DSA'!C:D,2,FALSE)),C35)</f>
        <v>Next Greater Element</v>
      </c>
      <c r="C35" s="16" t="s">
        <v>220</v>
      </c>
      <c r="D35" s="40" t="s">
        <v>221</v>
      </c>
      <c r="E35" s="16" t="b">
        <v>0</v>
      </c>
      <c r="F35" s="16" t="b">
        <v>0</v>
      </c>
      <c r="G35" s="16"/>
      <c r="H35" s="16"/>
      <c r="I35" s="16"/>
      <c r="J35" s="16"/>
      <c r="K35" s="16"/>
      <c r="L35" s="16"/>
      <c r="M35" s="16"/>
      <c r="N35" s="16"/>
      <c r="O35" s="16"/>
      <c r="P35" s="16"/>
      <c r="Q35" s="16"/>
      <c r="R35" s="16"/>
      <c r="S35" s="16"/>
      <c r="T35" s="16"/>
      <c r="U35" s="16"/>
      <c r="V35" s="16"/>
      <c r="W35" s="16"/>
      <c r="X35" s="16"/>
    </row>
    <row r="36" ht="15.75" customHeight="1">
      <c r="A36" s="19"/>
      <c r="B36" s="40" t="str">
        <f>HYPERLINK(CONCATENATE(VLOOKUP(C36,'Intermediate DSA'!C:D,2,FALSE)),C36)</f>
        <v>Stock Span Problem</v>
      </c>
      <c r="C36" s="16" t="s">
        <v>222</v>
      </c>
      <c r="D36" s="40" t="s">
        <v>223</v>
      </c>
      <c r="E36" s="16" t="b">
        <v>0</v>
      </c>
      <c r="F36" s="16" t="b">
        <v>0</v>
      </c>
      <c r="G36" s="16"/>
      <c r="H36" s="16"/>
      <c r="I36" s="16"/>
      <c r="J36" s="16"/>
      <c r="K36" s="16"/>
      <c r="L36" s="16"/>
      <c r="M36" s="16"/>
      <c r="N36" s="16"/>
      <c r="O36" s="16"/>
      <c r="P36" s="16"/>
      <c r="Q36" s="16"/>
      <c r="R36" s="16"/>
      <c r="S36" s="16"/>
      <c r="T36" s="16"/>
      <c r="U36" s="16"/>
      <c r="V36" s="16"/>
      <c r="W36" s="16"/>
      <c r="X36" s="16"/>
    </row>
    <row r="37" ht="15.75" customHeight="1">
      <c r="A37" s="19"/>
      <c r="B37" s="40" t="str">
        <f>HYPERLINK(CONCATENATE(VLOOKUP(C37,'Intermediate DSA'!C:D,2,FALSE)),C37)</f>
        <v>Reverse Queue</v>
      </c>
      <c r="C37" s="16" t="s">
        <v>224</v>
      </c>
      <c r="D37" s="40" t="s">
        <v>225</v>
      </c>
      <c r="E37" s="16" t="b">
        <v>0</v>
      </c>
      <c r="F37" s="16" t="b">
        <v>0</v>
      </c>
      <c r="G37" s="16"/>
      <c r="H37" s="16"/>
      <c r="I37" s="16"/>
      <c r="J37" s="16"/>
      <c r="K37" s="16"/>
      <c r="L37" s="16"/>
      <c r="M37" s="16"/>
      <c r="N37" s="16"/>
      <c r="O37" s="16"/>
      <c r="P37" s="16"/>
      <c r="Q37" s="16"/>
      <c r="R37" s="16"/>
      <c r="S37" s="16"/>
      <c r="T37" s="16"/>
      <c r="U37" s="16"/>
      <c r="V37" s="16"/>
      <c r="W37" s="16"/>
      <c r="X37" s="16"/>
    </row>
    <row r="38" ht="15.75" customHeight="1">
      <c r="A38" s="19"/>
      <c r="B38" s="40" t="str">
        <f>HYPERLINK(CONCATENATE(VLOOKUP(C38,'Intermediate DSA'!C:D,2,FALSE)),C38)</f>
        <v>Valid Parantheses</v>
      </c>
      <c r="C38" s="16" t="s">
        <v>226</v>
      </c>
      <c r="D38" s="40" t="s">
        <v>227</v>
      </c>
      <c r="E38" s="16" t="b">
        <v>0</v>
      </c>
      <c r="F38" s="16" t="b">
        <v>0</v>
      </c>
      <c r="G38" s="16"/>
      <c r="H38" s="16"/>
      <c r="I38" s="16"/>
      <c r="J38" s="16"/>
      <c r="K38" s="16"/>
      <c r="L38" s="16"/>
      <c r="M38" s="16"/>
      <c r="N38" s="16"/>
      <c r="O38" s="16"/>
      <c r="P38" s="16"/>
      <c r="Q38" s="16"/>
      <c r="R38" s="16"/>
      <c r="S38" s="16"/>
      <c r="T38" s="16"/>
      <c r="U38" s="16"/>
      <c r="V38" s="16"/>
      <c r="W38" s="16"/>
      <c r="X38" s="16"/>
    </row>
    <row r="39" ht="15.75" customHeight="1">
      <c r="A39" s="19"/>
      <c r="B39" s="16"/>
      <c r="C39" s="16"/>
      <c r="D39" s="16"/>
      <c r="E39" s="16"/>
      <c r="F39" s="16"/>
      <c r="G39" s="16"/>
      <c r="H39" s="16"/>
      <c r="I39" s="16"/>
      <c r="J39" s="16"/>
      <c r="K39" s="16"/>
      <c r="L39" s="16"/>
      <c r="M39" s="16"/>
      <c r="N39" s="16"/>
      <c r="O39" s="16"/>
      <c r="P39" s="16"/>
      <c r="Q39" s="16"/>
      <c r="R39" s="16"/>
      <c r="S39" s="16"/>
      <c r="T39" s="16"/>
      <c r="U39" s="16"/>
      <c r="V39" s="16"/>
      <c r="W39" s="16"/>
      <c r="X39" s="16"/>
    </row>
    <row r="40" ht="30.0" customHeight="1">
      <c r="A40" s="31" t="s">
        <v>30</v>
      </c>
      <c r="C40" s="28"/>
      <c r="D40" s="28"/>
      <c r="E40" s="28"/>
      <c r="F40" s="28"/>
      <c r="G40" s="28"/>
      <c r="H40" s="28"/>
      <c r="I40" s="28"/>
      <c r="J40" s="28"/>
      <c r="K40" s="28"/>
      <c r="L40" s="28"/>
      <c r="M40" s="28"/>
      <c r="N40" s="28"/>
      <c r="O40" s="28"/>
      <c r="P40" s="28"/>
      <c r="Q40" s="28"/>
      <c r="R40" s="28"/>
      <c r="S40" s="28"/>
      <c r="T40" s="28"/>
      <c r="U40" s="28"/>
      <c r="V40" s="28"/>
      <c r="W40" s="28"/>
      <c r="X40" s="28"/>
    </row>
    <row r="41" ht="15.75" customHeight="1">
      <c r="A41" s="19"/>
      <c r="B41" s="40" t="str">
        <f>HYPERLINK(CONCATENATE(VLOOKUP(C41,'Intermediate DSA'!C:D,2,FALSE)),C41)</f>
        <v>Diameter Of Binary Tree</v>
      </c>
      <c r="C41" s="16" t="s">
        <v>228</v>
      </c>
      <c r="D41" s="40" t="s">
        <v>229</v>
      </c>
      <c r="E41" s="16" t="b">
        <v>0</v>
      </c>
      <c r="F41" s="16" t="b">
        <v>0</v>
      </c>
      <c r="G41" s="16"/>
      <c r="H41" s="16"/>
      <c r="I41" s="16"/>
      <c r="J41" s="16"/>
      <c r="K41" s="16"/>
      <c r="L41" s="16"/>
      <c r="M41" s="16"/>
      <c r="N41" s="16"/>
      <c r="O41" s="16"/>
      <c r="P41" s="16"/>
      <c r="Q41" s="16"/>
      <c r="R41" s="16"/>
      <c r="S41" s="16"/>
      <c r="T41" s="16"/>
      <c r="U41" s="16"/>
      <c r="V41" s="16"/>
      <c r="W41" s="16"/>
      <c r="X41" s="16"/>
    </row>
    <row r="42" ht="15.75" customHeight="1">
      <c r="A42" s="19"/>
      <c r="B42" s="40" t="str">
        <f>HYPERLINK(CONCATENATE(VLOOKUP(C42,'Intermediate DSA'!C:D,2,FALSE)),C42)</f>
        <v>LCA Of Binary Tree</v>
      </c>
      <c r="C42" s="16" t="s">
        <v>230</v>
      </c>
      <c r="D42" s="40" t="s">
        <v>231</v>
      </c>
      <c r="E42" s="16" t="b">
        <v>0</v>
      </c>
      <c r="F42" s="16" t="b">
        <v>0</v>
      </c>
      <c r="G42" s="16"/>
      <c r="H42" s="16"/>
      <c r="I42" s="16"/>
      <c r="J42" s="16"/>
      <c r="K42" s="16"/>
      <c r="L42" s="16"/>
      <c r="M42" s="16"/>
      <c r="N42" s="16"/>
      <c r="O42" s="16"/>
      <c r="P42" s="16"/>
      <c r="Q42" s="16"/>
      <c r="R42" s="16"/>
      <c r="S42" s="16"/>
      <c r="T42" s="16"/>
      <c r="U42" s="16"/>
      <c r="V42" s="16"/>
      <c r="W42" s="16"/>
      <c r="X42" s="16"/>
    </row>
    <row r="43" ht="15.75" customHeight="1">
      <c r="A43" s="19"/>
      <c r="B43" s="40" t="str">
        <f>HYPERLINK(CONCATENATE(VLOOKUP(C43,'Intermediate DSA'!C:D,2,FALSE)),C43)</f>
        <v>Level Order Traversal Binary Tree</v>
      </c>
      <c r="C43" s="16" t="s">
        <v>232</v>
      </c>
      <c r="D43" s="40" t="s">
        <v>233</v>
      </c>
      <c r="E43" s="16" t="b">
        <v>0</v>
      </c>
      <c r="F43" s="16" t="b">
        <v>0</v>
      </c>
      <c r="G43" s="16"/>
      <c r="H43" s="16"/>
      <c r="I43" s="16"/>
      <c r="J43" s="16"/>
      <c r="K43" s="16"/>
      <c r="L43" s="16"/>
      <c r="M43" s="16"/>
      <c r="N43" s="16"/>
      <c r="O43" s="16"/>
      <c r="P43" s="16"/>
      <c r="Q43" s="16"/>
      <c r="R43" s="16"/>
      <c r="S43" s="16"/>
      <c r="T43" s="16"/>
      <c r="U43" s="16"/>
      <c r="V43" s="16"/>
      <c r="W43" s="16"/>
      <c r="X43" s="16"/>
    </row>
    <row r="44" ht="15.75" customHeight="1">
      <c r="A44" s="19"/>
      <c r="B44" s="40" t="str">
        <f>HYPERLINK(CONCATENATE(VLOOKUP(C44,'Intermediate DSA'!C:D,2,FALSE)),C44)</f>
        <v>ZigZar Order Traversal Binary Tree</v>
      </c>
      <c r="C44" s="16" t="s">
        <v>234</v>
      </c>
      <c r="D44" s="40" t="s">
        <v>235</v>
      </c>
      <c r="E44" s="16" t="b">
        <v>0</v>
      </c>
      <c r="F44" s="16" t="b">
        <v>0</v>
      </c>
      <c r="G44" s="16"/>
      <c r="H44" s="16"/>
      <c r="I44" s="16"/>
      <c r="J44" s="16"/>
      <c r="K44" s="16"/>
      <c r="L44" s="16"/>
      <c r="M44" s="16"/>
      <c r="N44" s="16"/>
      <c r="O44" s="16"/>
      <c r="P44" s="16"/>
      <c r="Q44" s="16"/>
      <c r="R44" s="16"/>
      <c r="S44" s="16"/>
      <c r="T44" s="16"/>
      <c r="U44" s="16"/>
      <c r="V44" s="16"/>
      <c r="W44" s="16"/>
      <c r="X44" s="16"/>
    </row>
    <row r="45" ht="15.75" customHeight="1">
      <c r="A45" s="19"/>
      <c r="B45" s="40" t="str">
        <f>HYPERLINK(CONCATENATE(VLOOKUP(C45,'Intermediate DSA'!C:D,2,FALSE)),C45)</f>
        <v>Left View Of Binary Tree</v>
      </c>
      <c r="C45" s="16" t="s">
        <v>236</v>
      </c>
      <c r="D45" s="40" t="s">
        <v>237</v>
      </c>
      <c r="E45" s="16" t="b">
        <v>0</v>
      </c>
      <c r="F45" s="16" t="b">
        <v>0</v>
      </c>
      <c r="G45" s="16"/>
      <c r="H45" s="16"/>
      <c r="I45" s="16"/>
      <c r="J45" s="16"/>
      <c r="K45" s="16"/>
      <c r="L45" s="16"/>
      <c r="M45" s="16"/>
      <c r="N45" s="16"/>
      <c r="O45" s="16"/>
      <c r="P45" s="16"/>
      <c r="Q45" s="16"/>
      <c r="R45" s="16"/>
      <c r="S45" s="16"/>
      <c r="T45" s="16"/>
      <c r="U45" s="16"/>
      <c r="V45" s="16"/>
      <c r="W45" s="16"/>
      <c r="X45" s="16"/>
    </row>
    <row r="46" ht="15.75" customHeight="1">
      <c r="A46" s="19"/>
      <c r="B46" s="40" t="str">
        <f>HYPERLINK(CONCATENATE(VLOOKUP(C46,'Intermediate DSA'!C:D,2,FALSE)),C46)</f>
        <v>Top View Of Binary Tree</v>
      </c>
      <c r="C46" s="16" t="s">
        <v>238</v>
      </c>
      <c r="D46" s="40" t="s">
        <v>239</v>
      </c>
      <c r="E46" s="16" t="b">
        <v>0</v>
      </c>
      <c r="F46" s="16" t="b">
        <v>0</v>
      </c>
      <c r="G46" s="16"/>
      <c r="H46" s="16"/>
      <c r="I46" s="16"/>
      <c r="J46" s="16"/>
      <c r="K46" s="16"/>
      <c r="L46" s="16"/>
      <c r="M46" s="16"/>
      <c r="N46" s="16"/>
      <c r="O46" s="16"/>
      <c r="P46" s="16"/>
      <c r="Q46" s="16"/>
      <c r="R46" s="16"/>
      <c r="S46" s="16"/>
      <c r="T46" s="16"/>
      <c r="U46" s="16"/>
      <c r="V46" s="16"/>
      <c r="W46" s="16"/>
      <c r="X46" s="16"/>
    </row>
    <row r="47" ht="15.75" customHeight="1">
      <c r="A47" s="19"/>
      <c r="B47" s="40" t="str">
        <f>HYPERLINK(CONCATENATE(VLOOKUP(C47,'Intermediate DSA'!C:D,2,FALSE)),C47)</f>
        <v>Construct Binary Tree From Inorder And Preorder</v>
      </c>
      <c r="C47" s="16" t="s">
        <v>240</v>
      </c>
      <c r="D47" s="40" t="s">
        <v>241</v>
      </c>
      <c r="E47" s="16" t="b">
        <v>0</v>
      </c>
      <c r="F47" s="16" t="b">
        <v>0</v>
      </c>
      <c r="G47" s="16"/>
      <c r="H47" s="16"/>
      <c r="I47" s="16"/>
      <c r="J47" s="16"/>
      <c r="K47" s="16"/>
      <c r="L47" s="16"/>
      <c r="M47" s="16"/>
      <c r="N47" s="16"/>
      <c r="O47" s="16"/>
      <c r="P47" s="16"/>
      <c r="Q47" s="16"/>
      <c r="R47" s="16"/>
      <c r="S47" s="16"/>
      <c r="T47" s="16"/>
      <c r="U47" s="16"/>
      <c r="V47" s="16"/>
      <c r="W47" s="16"/>
      <c r="X47" s="16"/>
    </row>
    <row r="48" ht="15.75" customHeight="1">
      <c r="A48" s="19"/>
      <c r="B48" s="40" t="str">
        <f>HYPERLINK(CONCATENATE(VLOOKUP(C48,'Intermediate DSA'!C:D,2,FALSE)),C48)</f>
        <v>Vertical Order Traversal Of Binary Tree</v>
      </c>
      <c r="C48" s="16" t="s">
        <v>242</v>
      </c>
      <c r="D48" s="40" t="s">
        <v>243</v>
      </c>
      <c r="E48" s="16" t="b">
        <v>0</v>
      </c>
      <c r="F48" s="16" t="b">
        <v>0</v>
      </c>
      <c r="G48" s="16"/>
      <c r="H48" s="16"/>
      <c r="I48" s="16"/>
      <c r="J48" s="16"/>
      <c r="K48" s="16"/>
      <c r="L48" s="16"/>
      <c r="M48" s="16"/>
      <c r="N48" s="16"/>
      <c r="O48" s="16"/>
      <c r="P48" s="16"/>
      <c r="Q48" s="16"/>
      <c r="R48" s="16"/>
      <c r="S48" s="16"/>
      <c r="T48" s="16"/>
      <c r="U48" s="16"/>
      <c r="V48" s="16"/>
      <c r="W48" s="16"/>
      <c r="X48" s="16"/>
    </row>
    <row r="49" ht="15.75" customHeight="1">
      <c r="A49" s="19"/>
      <c r="B49" s="40" t="str">
        <f>HYPERLINK(CONCATENATE(VLOOKUP(C49,'Intermediate DSA'!C:D,2,FALSE)),C49)</f>
        <v>Inorder Traversal Binary Tree Using Stacks</v>
      </c>
      <c r="C49" s="16" t="s">
        <v>244</v>
      </c>
      <c r="D49" s="40" t="s">
        <v>245</v>
      </c>
      <c r="E49" s="16" t="b">
        <v>0</v>
      </c>
      <c r="F49" s="16" t="b">
        <v>0</v>
      </c>
      <c r="G49" s="16"/>
      <c r="H49" s="16"/>
      <c r="I49" s="16"/>
      <c r="J49" s="16"/>
      <c r="K49" s="16"/>
      <c r="L49" s="16"/>
      <c r="M49" s="16"/>
      <c r="N49" s="16"/>
      <c r="O49" s="16"/>
      <c r="P49" s="16"/>
      <c r="Q49" s="16"/>
      <c r="R49" s="16"/>
      <c r="S49" s="16"/>
      <c r="T49" s="16"/>
      <c r="U49" s="16"/>
      <c r="V49" s="16"/>
      <c r="W49" s="16"/>
      <c r="X49" s="16"/>
    </row>
    <row r="50" ht="15.75" customHeight="1">
      <c r="A50" s="19"/>
      <c r="B50" s="40" t="str">
        <f>HYPERLINK(CONCATENATE(VLOOKUP(C50,'Intermediate DSA'!C:D,2,FALSE)),C50)</f>
        <v>LCA of two nodes in BST</v>
      </c>
      <c r="C50" s="16" t="s">
        <v>246</v>
      </c>
      <c r="D50" s="40" t="s">
        <v>247</v>
      </c>
      <c r="E50" s="16" t="b">
        <v>0</v>
      </c>
      <c r="F50" s="16" t="b">
        <v>0</v>
      </c>
      <c r="G50" s="16"/>
      <c r="H50" s="16"/>
      <c r="I50" s="16"/>
      <c r="J50" s="16"/>
      <c r="K50" s="16"/>
      <c r="L50" s="16"/>
      <c r="M50" s="16"/>
      <c r="N50" s="16"/>
      <c r="O50" s="16"/>
      <c r="P50" s="16"/>
      <c r="Q50" s="16"/>
      <c r="R50" s="16"/>
      <c r="S50" s="16"/>
      <c r="T50" s="16"/>
      <c r="U50" s="16"/>
      <c r="V50" s="16"/>
      <c r="W50" s="16"/>
      <c r="X50" s="16"/>
    </row>
    <row r="51" ht="15.75" customHeight="1">
      <c r="A51" s="19"/>
      <c r="B51" s="40" t="str">
        <f>HYPERLINK(CONCATENATE(VLOOKUP(C51,'Intermediate DSA'!C:D,2,FALSE)),C51)</f>
        <v>BST Delete</v>
      </c>
      <c r="C51" s="16" t="s">
        <v>248</v>
      </c>
      <c r="D51" s="40" t="s">
        <v>249</v>
      </c>
      <c r="E51" s="16" t="b">
        <v>0</v>
      </c>
      <c r="F51" s="16" t="b">
        <v>0</v>
      </c>
      <c r="G51" s="16"/>
      <c r="H51" s="16"/>
      <c r="I51" s="16"/>
      <c r="J51" s="16"/>
      <c r="K51" s="16"/>
      <c r="L51" s="16"/>
      <c r="M51" s="16"/>
      <c r="N51" s="16"/>
      <c r="O51" s="16"/>
      <c r="P51" s="16"/>
      <c r="Q51" s="16"/>
      <c r="R51" s="16"/>
      <c r="S51" s="16"/>
      <c r="T51" s="16"/>
      <c r="U51" s="16"/>
      <c r="V51" s="16"/>
      <c r="W51" s="16"/>
      <c r="X51" s="16"/>
    </row>
    <row r="52" ht="15.75" customHeight="1">
      <c r="A52" s="19"/>
      <c r="B52" s="40" t="str">
        <f>HYPERLINK(CONCATENATE(VLOOKUP(C52,'Intermediate DSA'!C:D,2,FALSE)),C52)</f>
        <v>Check if binary tree is BST?</v>
      </c>
      <c r="C52" s="16" t="s">
        <v>250</v>
      </c>
      <c r="D52" s="40" t="s">
        <v>251</v>
      </c>
      <c r="E52" s="16" t="b">
        <v>0</v>
      </c>
      <c r="F52" s="16" t="b">
        <v>0</v>
      </c>
      <c r="G52" s="16"/>
      <c r="H52" s="16"/>
      <c r="I52" s="16"/>
      <c r="J52" s="16"/>
      <c r="K52" s="16"/>
      <c r="L52" s="16"/>
      <c r="M52" s="16"/>
      <c r="N52" s="16"/>
      <c r="O52" s="16"/>
      <c r="P52" s="16"/>
      <c r="Q52" s="16"/>
      <c r="R52" s="16"/>
      <c r="S52" s="16"/>
      <c r="T52" s="16"/>
      <c r="U52" s="16"/>
      <c r="V52" s="16"/>
      <c r="W52" s="16"/>
      <c r="X52" s="16"/>
    </row>
    <row r="53" ht="15.75" customHeight="1">
      <c r="A53" s="19"/>
      <c r="B53" s="40" t="str">
        <f>HYPERLINK(CONCATENATE(VLOOKUP(C53,'Intermediate DSA'!C:D,2,FALSE)),C53)</f>
        <v>Kth smallest element in BST</v>
      </c>
      <c r="C53" s="16" t="s">
        <v>252</v>
      </c>
      <c r="D53" s="40" t="s">
        <v>253</v>
      </c>
      <c r="E53" s="16" t="b">
        <v>0</v>
      </c>
      <c r="F53" s="16" t="b">
        <v>0</v>
      </c>
      <c r="G53" s="16"/>
      <c r="H53" s="16"/>
      <c r="I53" s="16"/>
      <c r="J53" s="16"/>
      <c r="K53" s="16"/>
      <c r="L53" s="16"/>
      <c r="M53" s="16"/>
      <c r="N53" s="16"/>
      <c r="O53" s="16"/>
      <c r="P53" s="16"/>
      <c r="Q53" s="16"/>
      <c r="R53" s="16"/>
      <c r="S53" s="16"/>
      <c r="T53" s="16"/>
      <c r="U53" s="16"/>
      <c r="V53" s="16"/>
      <c r="W53" s="16"/>
      <c r="X53" s="16"/>
    </row>
    <row r="54" ht="15.75" customHeight="1">
      <c r="A54" s="19"/>
      <c r="B54" s="40" t="str">
        <f>HYPERLINK(CONCATENATE(VLOOKUP(C54,'Intermediate DSA'!C:D,2,FALSE)),C54)</f>
        <v>Predecessor And Successor In BST</v>
      </c>
      <c r="C54" s="16" t="s">
        <v>254</v>
      </c>
      <c r="D54" s="40" t="s">
        <v>255</v>
      </c>
      <c r="E54" s="16" t="b">
        <v>0</v>
      </c>
      <c r="F54" s="16" t="b">
        <v>0</v>
      </c>
      <c r="G54" s="16"/>
      <c r="H54" s="16"/>
      <c r="I54" s="16"/>
      <c r="J54" s="16"/>
      <c r="K54" s="16"/>
      <c r="L54" s="16"/>
      <c r="M54" s="16"/>
      <c r="N54" s="16"/>
      <c r="O54" s="16"/>
      <c r="P54" s="16"/>
      <c r="Q54" s="16"/>
      <c r="R54" s="16"/>
      <c r="S54" s="16"/>
      <c r="T54" s="16"/>
      <c r="U54" s="16"/>
      <c r="V54" s="16"/>
      <c r="W54" s="16"/>
      <c r="X54" s="16"/>
    </row>
    <row r="55" ht="15.75" customHeight="1">
      <c r="A55" s="19"/>
      <c r="B55" s="40" t="str">
        <f>HYPERLINK(CONCATENATE(VLOOKUP(C55,'Intermediate DSA'!C:D,2,FALSE)),C55)</f>
        <v>Pair sum in BST</v>
      </c>
      <c r="C55" s="16" t="s">
        <v>256</v>
      </c>
      <c r="D55" s="40" t="s">
        <v>257</v>
      </c>
      <c r="E55" s="16" t="b">
        <v>0</v>
      </c>
      <c r="F55" s="16" t="b">
        <v>0</v>
      </c>
      <c r="G55" s="16"/>
      <c r="H55" s="16"/>
      <c r="I55" s="16"/>
      <c r="J55" s="16"/>
      <c r="K55" s="16"/>
      <c r="L55" s="16"/>
      <c r="M55" s="16"/>
      <c r="N55" s="16"/>
      <c r="O55" s="16"/>
      <c r="P55" s="16"/>
      <c r="Q55" s="16"/>
      <c r="R55" s="16"/>
      <c r="S55" s="16"/>
      <c r="T55" s="16"/>
      <c r="U55" s="16"/>
      <c r="V55" s="16"/>
      <c r="W55" s="16"/>
      <c r="X55" s="16"/>
    </row>
    <row r="56" ht="15.75" customHeight="1">
      <c r="A56" s="19"/>
      <c r="B56" s="16"/>
      <c r="C56" s="16"/>
      <c r="D56" s="16"/>
      <c r="E56" s="16"/>
      <c r="F56" s="16"/>
      <c r="G56" s="16"/>
      <c r="H56" s="16"/>
      <c r="I56" s="16"/>
      <c r="J56" s="16"/>
      <c r="K56" s="16"/>
      <c r="L56" s="16"/>
      <c r="M56" s="16"/>
      <c r="N56" s="16"/>
      <c r="O56" s="16"/>
      <c r="P56" s="16"/>
      <c r="Q56" s="16"/>
      <c r="R56" s="16"/>
      <c r="S56" s="16"/>
      <c r="T56" s="16"/>
      <c r="U56" s="16"/>
      <c r="V56" s="16"/>
      <c r="W56" s="16"/>
      <c r="X56" s="16"/>
    </row>
    <row r="57" ht="57.75" customHeight="1">
      <c r="A57" s="34" t="s">
        <v>258</v>
      </c>
      <c r="G57" s="41"/>
      <c r="H57" s="41"/>
      <c r="I57" s="41"/>
      <c r="J57" s="41"/>
      <c r="K57" s="41"/>
      <c r="L57" s="41"/>
      <c r="M57" s="41"/>
      <c r="N57" s="41"/>
      <c r="O57" s="41"/>
      <c r="P57" s="41"/>
      <c r="Q57" s="41"/>
      <c r="R57" s="41"/>
      <c r="S57" s="41"/>
      <c r="T57" s="41"/>
      <c r="U57" s="41"/>
      <c r="V57" s="41"/>
      <c r="W57" s="41"/>
      <c r="X57" s="41"/>
    </row>
    <row r="58" ht="15.75" customHeight="1">
      <c r="A58" s="19"/>
      <c r="B58" s="40" t="str">
        <f>HYPERLINK(CONCATENATE(VLOOKUP(C58,'Intermediate DSA'!C:D,2,FALSE)),C58)</f>
        <v>Find whether array is subset of another array</v>
      </c>
      <c r="C58" s="16" t="s">
        <v>259</v>
      </c>
      <c r="D58" s="40" t="s">
        <v>260</v>
      </c>
      <c r="E58" s="16" t="b">
        <v>0</v>
      </c>
      <c r="F58" s="16" t="b">
        <v>0</v>
      </c>
      <c r="G58" s="16"/>
      <c r="H58" s="16"/>
      <c r="I58" s="16"/>
      <c r="J58" s="16"/>
      <c r="K58" s="16"/>
      <c r="L58" s="16"/>
      <c r="M58" s="16"/>
      <c r="N58" s="16"/>
      <c r="O58" s="16"/>
      <c r="P58" s="16"/>
      <c r="Q58" s="16"/>
      <c r="R58" s="16"/>
      <c r="S58" s="16"/>
      <c r="T58" s="16"/>
      <c r="U58" s="16"/>
      <c r="V58" s="16"/>
      <c r="W58" s="16"/>
      <c r="X58" s="16"/>
    </row>
    <row r="59" ht="15.75" customHeight="1">
      <c r="A59" s="19"/>
      <c r="B59" s="40" t="str">
        <f>HYPERLINK(CONCATENATE(VLOOKUP(C59,'Intermediate DSA'!C:D,2,FALSE)),C59)</f>
        <v>Median of 2 Sorted Arrays</v>
      </c>
      <c r="C59" s="16" t="s">
        <v>261</v>
      </c>
      <c r="D59" s="40" t="s">
        <v>262</v>
      </c>
      <c r="E59" s="16" t="b">
        <v>0</v>
      </c>
      <c r="F59" s="16" t="b">
        <v>0</v>
      </c>
      <c r="G59" s="16"/>
      <c r="H59" s="16"/>
      <c r="I59" s="16"/>
      <c r="J59" s="16"/>
      <c r="K59" s="16"/>
      <c r="L59" s="16"/>
      <c r="M59" s="16"/>
      <c r="N59" s="16"/>
      <c r="O59" s="16"/>
      <c r="P59" s="16"/>
      <c r="Q59" s="16"/>
      <c r="R59" s="16"/>
      <c r="S59" s="16"/>
      <c r="T59" s="16"/>
      <c r="U59" s="16"/>
      <c r="V59" s="16"/>
      <c r="W59" s="16"/>
      <c r="X59" s="16"/>
    </row>
    <row r="60" ht="15.75" customHeight="1">
      <c r="A60" s="19"/>
      <c r="B60" s="40" t="str">
        <f>HYPERLINK(CONCATENATE(VLOOKUP(C60,'Intermediate DSA'!C:D,2,FALSE)),C60)</f>
        <v>LCA of 3 nodes</v>
      </c>
      <c r="C60" s="16" t="s">
        <v>263</v>
      </c>
      <c r="D60" s="40" t="s">
        <v>264</v>
      </c>
      <c r="E60" s="16" t="b">
        <v>0</v>
      </c>
      <c r="F60" s="16" t="b">
        <v>0</v>
      </c>
      <c r="G60" s="16"/>
      <c r="H60" s="16"/>
      <c r="I60" s="16"/>
      <c r="J60" s="16"/>
      <c r="K60" s="16"/>
      <c r="L60" s="16"/>
      <c r="M60" s="16"/>
      <c r="N60" s="16"/>
      <c r="O60" s="16"/>
      <c r="P60" s="16"/>
      <c r="Q60" s="16"/>
      <c r="R60" s="16"/>
      <c r="S60" s="16"/>
      <c r="T60" s="16"/>
      <c r="U60" s="16"/>
      <c r="V60" s="16"/>
      <c r="W60" s="16"/>
      <c r="X60" s="16"/>
    </row>
    <row r="61" ht="15.75" customHeight="1">
      <c r="A61" s="19"/>
      <c r="B61" s="40" t="str">
        <f>HYPERLINK(CONCATENATE(VLOOKUP(C61,'Intermediate DSA'!C:D,2,FALSE)),C61)</f>
        <v>Remove Keys Outside Given Range</v>
      </c>
      <c r="C61" s="16" t="s">
        <v>265</v>
      </c>
      <c r="D61" s="40" t="s">
        <v>266</v>
      </c>
      <c r="E61" s="16" t="b">
        <v>0</v>
      </c>
      <c r="F61" s="16" t="b">
        <v>0</v>
      </c>
      <c r="G61" s="16"/>
      <c r="H61" s="16"/>
      <c r="I61" s="16"/>
      <c r="J61" s="16"/>
      <c r="K61" s="16"/>
      <c r="L61" s="16"/>
      <c r="M61" s="16"/>
      <c r="N61" s="16"/>
      <c r="O61" s="16"/>
      <c r="P61" s="16"/>
      <c r="Q61" s="16"/>
      <c r="R61" s="16"/>
      <c r="S61" s="16"/>
      <c r="T61" s="16"/>
      <c r="U61" s="16"/>
      <c r="V61" s="16"/>
      <c r="W61" s="16"/>
      <c r="X61" s="16"/>
    </row>
    <row r="62" ht="15.75" customHeight="1">
      <c r="A62" s="19"/>
      <c r="B62" s="40" t="str">
        <f>HYPERLINK(CONCATENATE(VLOOKUP(C62,'Intermediate DSA'!C:D,2,FALSE)),C62)</f>
        <v>Seach in a row wise and column wise sorted matrix</v>
      </c>
      <c r="C62" s="16" t="s">
        <v>267</v>
      </c>
      <c r="D62" s="40" t="s">
        <v>268</v>
      </c>
      <c r="E62" s="16" t="b">
        <v>0</v>
      </c>
      <c r="F62" s="16" t="b">
        <v>0</v>
      </c>
      <c r="G62" s="16"/>
      <c r="H62" s="16"/>
      <c r="I62" s="16"/>
      <c r="J62" s="16"/>
      <c r="K62" s="16"/>
      <c r="L62" s="16"/>
      <c r="M62" s="16"/>
      <c r="N62" s="16"/>
      <c r="O62" s="16"/>
      <c r="P62" s="16"/>
      <c r="Q62" s="16"/>
      <c r="R62" s="16"/>
      <c r="S62" s="16"/>
      <c r="T62" s="16"/>
      <c r="U62" s="16"/>
      <c r="V62" s="16"/>
      <c r="W62" s="16"/>
      <c r="X62" s="16"/>
    </row>
    <row r="63" ht="15.75" customHeight="1">
      <c r="A63" s="19"/>
      <c r="B63" s="40" t="str">
        <f>HYPERLINK(CONCATENATE(VLOOKUP(C63,'Intermediate DSA'!C:D,2,FALSE)),C63)</f>
        <v>Check Linked List is Palindrome?</v>
      </c>
      <c r="C63" s="16" t="s">
        <v>269</v>
      </c>
      <c r="D63" s="40" t="s">
        <v>270</v>
      </c>
      <c r="E63" s="16" t="b">
        <v>0</v>
      </c>
      <c r="F63" s="16" t="b">
        <v>0</v>
      </c>
      <c r="G63" s="16"/>
      <c r="H63" s="16"/>
      <c r="I63" s="16"/>
      <c r="J63" s="16"/>
      <c r="K63" s="16"/>
      <c r="L63" s="16"/>
      <c r="M63" s="16"/>
      <c r="N63" s="16"/>
      <c r="O63" s="16"/>
      <c r="P63" s="16"/>
      <c r="Q63" s="16"/>
      <c r="R63" s="16"/>
      <c r="S63" s="16"/>
      <c r="T63" s="16"/>
      <c r="U63" s="16"/>
      <c r="V63" s="16"/>
      <c r="W63" s="16"/>
      <c r="X63" s="16"/>
    </row>
    <row r="64" ht="15.75" customHeight="1">
      <c r="A64" s="19"/>
      <c r="B64" s="40" t="str">
        <f>HYPERLINK(CONCATENATE(VLOOKUP(C64,'Intermediate DSA'!C:D,2,FALSE)),C64)</f>
        <v>K Reverse Linked List</v>
      </c>
      <c r="C64" s="16" t="s">
        <v>271</v>
      </c>
      <c r="D64" s="40" t="s">
        <v>272</v>
      </c>
      <c r="E64" s="16" t="b">
        <v>0</v>
      </c>
      <c r="F64" s="16" t="b">
        <v>0</v>
      </c>
      <c r="G64" s="16"/>
      <c r="H64" s="16"/>
      <c r="I64" s="16"/>
      <c r="J64" s="16"/>
      <c r="K64" s="16"/>
      <c r="L64" s="16"/>
      <c r="M64" s="16"/>
      <c r="N64" s="16"/>
      <c r="O64" s="16"/>
      <c r="P64" s="16"/>
      <c r="Q64" s="16"/>
      <c r="R64" s="16"/>
      <c r="S64" s="16"/>
      <c r="T64" s="16"/>
      <c r="U64" s="16"/>
      <c r="V64" s="16"/>
      <c r="W64" s="16"/>
      <c r="X64" s="16"/>
    </row>
    <row r="65" ht="15.75" customHeight="1">
      <c r="A65" s="19"/>
      <c r="B65" s="40" t="str">
        <f>HYPERLINK(CONCATENATE(VLOOKUP(C65,'Intermediate DSA'!C:D,2,FALSE)),C65)</f>
        <v>Tower Of Hanoi</v>
      </c>
      <c r="C65" s="16" t="s">
        <v>273</v>
      </c>
      <c r="D65" s="40" t="s">
        <v>274</v>
      </c>
      <c r="E65" s="16" t="b">
        <v>0</v>
      </c>
      <c r="F65" s="16" t="b">
        <v>0</v>
      </c>
      <c r="G65" s="16"/>
      <c r="H65" s="16"/>
      <c r="I65" s="16"/>
      <c r="J65" s="16"/>
      <c r="K65" s="16"/>
      <c r="L65" s="16"/>
      <c r="M65" s="16"/>
      <c r="N65" s="16"/>
      <c r="O65" s="16"/>
      <c r="P65" s="16"/>
      <c r="Q65" s="16"/>
      <c r="R65" s="16"/>
      <c r="S65" s="16"/>
      <c r="T65" s="16"/>
      <c r="U65" s="16"/>
      <c r="V65" s="16"/>
      <c r="W65" s="16"/>
      <c r="X65" s="16"/>
    </row>
    <row r="66" ht="15.75" customHeight="1">
      <c r="A66" s="19"/>
      <c r="B66" s="40" t="str">
        <f>HYPERLINK(CONCATENATE(VLOOKUP(C66,'Intermediate DSA'!C:D,2,FALSE)),C66)</f>
        <v>BST Iterator</v>
      </c>
      <c r="C66" s="16" t="s">
        <v>275</v>
      </c>
      <c r="D66" s="40" t="s">
        <v>276</v>
      </c>
      <c r="E66" s="16" t="b">
        <v>0</v>
      </c>
      <c r="F66" s="16" t="b">
        <v>0</v>
      </c>
      <c r="G66" s="16"/>
      <c r="H66" s="16"/>
      <c r="I66" s="16"/>
      <c r="J66" s="16"/>
      <c r="K66" s="16"/>
      <c r="L66" s="16"/>
      <c r="M66" s="16"/>
      <c r="N66" s="16"/>
      <c r="O66" s="16"/>
      <c r="P66" s="16"/>
      <c r="Q66" s="16"/>
      <c r="R66" s="16"/>
      <c r="S66" s="16"/>
      <c r="T66" s="16"/>
      <c r="U66" s="16"/>
      <c r="V66" s="16"/>
      <c r="W66" s="16"/>
      <c r="X66" s="16"/>
    </row>
    <row r="67" ht="15.75" customHeight="1">
      <c r="A67" s="19"/>
      <c r="B67" s="40" t="str">
        <f>HYPERLINK(CONCATENATE(VLOOKUP(C67,'Intermediate DSA'!C:D,2,FALSE)),C67)</f>
        <v>Flatten Binary Tree To Linked List</v>
      </c>
      <c r="C67" s="16" t="s">
        <v>277</v>
      </c>
      <c r="D67" s="40" t="s">
        <v>278</v>
      </c>
      <c r="E67" s="16" t="b">
        <v>0</v>
      </c>
      <c r="F67" s="16" t="b">
        <v>0</v>
      </c>
      <c r="G67" s="16"/>
      <c r="H67" s="16"/>
      <c r="I67" s="16"/>
      <c r="J67" s="16"/>
      <c r="K67" s="16"/>
      <c r="L67" s="16"/>
      <c r="M67" s="16"/>
      <c r="N67" s="16"/>
      <c r="O67" s="16"/>
      <c r="P67" s="16"/>
      <c r="Q67" s="16"/>
      <c r="R67" s="16"/>
      <c r="S67" s="16"/>
      <c r="T67" s="16"/>
      <c r="U67" s="16"/>
      <c r="V67" s="16"/>
      <c r="W67" s="16"/>
      <c r="X67" s="16"/>
    </row>
    <row r="68" ht="15.75" customHeight="1">
      <c r="A68" s="19"/>
      <c r="B68" s="40" t="str">
        <f>HYPERLINK(CONCATENATE(VLOOKUP(C68,'Intermediate DSA'!C:D,2,FALSE)),C68)</f>
        <v>Rearrange Linked List</v>
      </c>
      <c r="C68" s="16" t="s">
        <v>279</v>
      </c>
      <c r="D68" s="40" t="s">
        <v>280</v>
      </c>
      <c r="E68" s="16" t="b">
        <v>0</v>
      </c>
      <c r="F68" s="16" t="b">
        <v>0</v>
      </c>
      <c r="G68" s="16"/>
      <c r="H68" s="16"/>
      <c r="I68" s="16"/>
      <c r="J68" s="16"/>
      <c r="K68" s="16"/>
      <c r="L68" s="16"/>
      <c r="M68" s="16"/>
      <c r="N68" s="16"/>
      <c r="O68" s="16"/>
      <c r="P68" s="16"/>
      <c r="Q68" s="16"/>
      <c r="R68" s="16"/>
      <c r="S68" s="16"/>
      <c r="T68" s="16"/>
      <c r="U68" s="16"/>
      <c r="V68" s="16"/>
      <c r="W68" s="16"/>
      <c r="X68" s="16"/>
    </row>
    <row r="69" ht="15.75" customHeight="1">
      <c r="A69" s="19"/>
      <c r="B69" s="40" t="str">
        <f>HYPERLINK(CONCATENATE(VLOOKUP(C69,'Intermediate DSA'!C:D,2,FALSE)),C69)</f>
        <v>Largest Rectangle In Histogram</v>
      </c>
      <c r="C69" s="16" t="s">
        <v>281</v>
      </c>
      <c r="D69" s="40" t="s">
        <v>282</v>
      </c>
      <c r="E69" s="16" t="b">
        <v>0</v>
      </c>
      <c r="F69" s="16" t="b">
        <v>0</v>
      </c>
      <c r="G69" s="16"/>
      <c r="H69" s="16"/>
      <c r="I69" s="16"/>
      <c r="J69" s="16"/>
      <c r="K69" s="16"/>
      <c r="L69" s="16"/>
      <c r="M69" s="16"/>
      <c r="N69" s="16"/>
      <c r="O69" s="16"/>
      <c r="P69" s="16"/>
      <c r="Q69" s="16"/>
      <c r="R69" s="16"/>
      <c r="S69" s="16"/>
      <c r="T69" s="16"/>
      <c r="U69" s="16"/>
      <c r="V69" s="16"/>
      <c r="W69" s="16"/>
      <c r="X69" s="16"/>
    </row>
    <row r="70" ht="15.75" customHeight="1">
      <c r="A70" s="19"/>
      <c r="B70" s="40" t="str">
        <f>HYPERLINK(CONCATENATE(VLOOKUP(C70,'Intermediate DSA'!C:D,2,FALSE)),C70)</f>
        <v>Quick Sort On Linked List</v>
      </c>
      <c r="C70" s="16" t="s">
        <v>283</v>
      </c>
      <c r="D70" s="40" t="s">
        <v>284</v>
      </c>
      <c r="E70" s="16" t="b">
        <v>0</v>
      </c>
      <c r="F70" s="16" t="b">
        <v>0</v>
      </c>
      <c r="G70" s="16"/>
      <c r="H70" s="16"/>
      <c r="I70" s="16"/>
      <c r="J70" s="16"/>
      <c r="K70" s="16"/>
      <c r="L70" s="16"/>
      <c r="M70" s="16"/>
      <c r="N70" s="16"/>
      <c r="O70" s="16"/>
      <c r="P70" s="16"/>
      <c r="Q70" s="16"/>
      <c r="R70" s="16"/>
      <c r="S70" s="16"/>
      <c r="T70" s="16"/>
      <c r="U70" s="16"/>
      <c r="V70" s="16"/>
      <c r="W70" s="16"/>
      <c r="X70" s="16"/>
    </row>
    <row r="71" ht="15.75" customHeight="1">
      <c r="A71" s="19"/>
      <c r="B71" s="40" t="str">
        <f>HYPERLINK(CONCATENATE(VLOOKUP(C71,'Intermediate DSA'!C:D,2,FALSE)),C71)</f>
        <v>Sorted Linked List To Balanced BSTs</v>
      </c>
      <c r="C71" s="16" t="s">
        <v>285</v>
      </c>
      <c r="D71" s="40" t="s">
        <v>286</v>
      </c>
      <c r="E71" s="16" t="b">
        <v>0</v>
      </c>
      <c r="F71" s="16" t="b">
        <v>0</v>
      </c>
      <c r="G71" s="16"/>
      <c r="H71" s="16"/>
      <c r="I71" s="16"/>
      <c r="J71" s="16"/>
      <c r="K71" s="16"/>
      <c r="L71" s="16"/>
      <c r="M71" s="16"/>
      <c r="N71" s="16"/>
      <c r="O71" s="16"/>
      <c r="P71" s="16"/>
      <c r="Q71" s="16"/>
      <c r="R71" s="16"/>
      <c r="S71" s="16"/>
      <c r="T71" s="16"/>
      <c r="U71" s="16"/>
      <c r="V71" s="16"/>
      <c r="W71" s="16"/>
      <c r="X71" s="16"/>
    </row>
    <row r="72" ht="15.75" customHeight="1">
      <c r="A72" s="19"/>
      <c r="B72" s="40" t="str">
        <f>HYPERLINK(CONCATENATE(VLOOKUP(C72,'Intermediate DSA'!C:D,2,FALSE)),C72)</f>
        <v>Binary Tree to Doubly Linked List</v>
      </c>
      <c r="C72" s="16" t="s">
        <v>287</v>
      </c>
      <c r="D72" s="40" t="s">
        <v>288</v>
      </c>
      <c r="E72" s="16" t="b">
        <v>0</v>
      </c>
      <c r="F72" s="16" t="b">
        <v>0</v>
      </c>
      <c r="G72" s="16"/>
      <c r="H72" s="16"/>
      <c r="I72" s="16"/>
      <c r="J72" s="16"/>
      <c r="K72" s="16"/>
      <c r="L72" s="16"/>
      <c r="M72" s="16"/>
      <c r="N72" s="16"/>
      <c r="O72" s="16"/>
      <c r="P72" s="16"/>
      <c r="Q72" s="16"/>
      <c r="R72" s="16"/>
      <c r="S72" s="16"/>
      <c r="T72" s="16"/>
      <c r="U72" s="16"/>
      <c r="V72" s="16"/>
      <c r="W72" s="16"/>
      <c r="X72" s="16"/>
    </row>
    <row r="73" ht="15.75" customHeight="1">
      <c r="A73" s="19"/>
      <c r="B73" s="40" t="str">
        <f>HYPERLINK(CONCATENATE(VLOOKUP(C73,'Intermediate DSA'!C:D,2,FALSE)),C73)</f>
        <v>Bottom Right View Of Binary Tree</v>
      </c>
      <c r="C73" s="16" t="s">
        <v>289</v>
      </c>
      <c r="D73" s="40" t="s">
        <v>290</v>
      </c>
      <c r="E73" s="16" t="b">
        <v>0</v>
      </c>
      <c r="F73" s="16" t="b">
        <v>0</v>
      </c>
      <c r="G73" s="16"/>
      <c r="H73" s="16"/>
      <c r="I73" s="16"/>
      <c r="J73" s="16"/>
      <c r="K73" s="16"/>
      <c r="L73" s="16"/>
      <c r="M73" s="16"/>
      <c r="N73" s="16"/>
      <c r="O73" s="16"/>
      <c r="P73" s="16"/>
      <c r="Q73" s="16"/>
      <c r="R73" s="16"/>
      <c r="S73" s="16"/>
      <c r="T73" s="16"/>
      <c r="U73" s="16"/>
      <c r="V73" s="16"/>
      <c r="W73" s="16"/>
      <c r="X73" s="16"/>
    </row>
    <row r="74" ht="15.75" customHeight="1">
      <c r="A74" s="19"/>
      <c r="B74" s="40" t="str">
        <f>HYPERLINK(CONCATENATE(VLOOKUP(C74,'Intermediate DSA'!C:D,2,FALSE)),C74)</f>
        <v>Merge Two BSTS</v>
      </c>
      <c r="C74" s="16" t="s">
        <v>291</v>
      </c>
      <c r="D74" s="40" t="s">
        <v>292</v>
      </c>
      <c r="E74" s="16" t="b">
        <v>0</v>
      </c>
      <c r="F74" s="16" t="b">
        <v>0</v>
      </c>
      <c r="G74" s="16"/>
      <c r="H74" s="16"/>
      <c r="I74" s="16"/>
      <c r="J74" s="16"/>
      <c r="K74" s="16"/>
      <c r="L74" s="16"/>
      <c r="M74" s="16"/>
      <c r="N74" s="16"/>
      <c r="O74" s="16"/>
      <c r="P74" s="16"/>
      <c r="Q74" s="16"/>
      <c r="R74" s="16"/>
      <c r="S74" s="16"/>
      <c r="T74" s="16"/>
      <c r="U74" s="16"/>
      <c r="V74" s="16"/>
      <c r="W74" s="16"/>
      <c r="X74" s="16"/>
    </row>
    <row r="75" ht="15.75" customHeight="1">
      <c r="A75" s="19"/>
      <c r="B75" s="40" t="str">
        <f>HYPERLINK(CONCATENATE(VLOOKUP(C75,'Intermediate DSA'!C:D,2,FALSE)),C75)</f>
        <v>Merge Two Binary Trees</v>
      </c>
      <c r="C75" s="16" t="s">
        <v>293</v>
      </c>
      <c r="D75" s="40" t="s">
        <v>294</v>
      </c>
      <c r="E75" s="16" t="b">
        <v>0</v>
      </c>
      <c r="F75" s="16" t="b">
        <v>0</v>
      </c>
      <c r="G75" s="16"/>
      <c r="H75" s="16"/>
      <c r="I75" s="16"/>
      <c r="J75" s="16"/>
      <c r="K75" s="16"/>
      <c r="L75" s="16"/>
      <c r="M75" s="16"/>
      <c r="N75" s="16"/>
      <c r="O75" s="16"/>
      <c r="P75" s="16"/>
      <c r="Q75" s="16"/>
      <c r="R75" s="16"/>
      <c r="S75" s="16"/>
      <c r="T75" s="16"/>
      <c r="U75" s="16"/>
      <c r="V75" s="16"/>
      <c r="W75" s="16"/>
      <c r="X75" s="16"/>
    </row>
    <row r="76" ht="15.75" customHeight="1">
      <c r="A76" s="19"/>
      <c r="B76" s="40" t="str">
        <f>HYPERLINK(CONCATENATE(VLOOKUP(C76,'Intermediate DSA'!C:D,2,FALSE)),C76)</f>
        <v>Sort A Stack</v>
      </c>
      <c r="C76" s="16" t="s">
        <v>295</v>
      </c>
      <c r="D76" s="40" t="s">
        <v>296</v>
      </c>
      <c r="E76" s="16" t="b">
        <v>0</v>
      </c>
      <c r="F76" s="16" t="b">
        <v>0</v>
      </c>
      <c r="G76" s="16"/>
      <c r="H76" s="16"/>
      <c r="I76" s="16"/>
      <c r="J76" s="16"/>
      <c r="K76" s="16"/>
      <c r="L76" s="16"/>
      <c r="M76" s="16"/>
      <c r="N76" s="16"/>
      <c r="O76" s="16"/>
      <c r="P76" s="16"/>
      <c r="Q76" s="16"/>
      <c r="R76" s="16"/>
      <c r="S76" s="16"/>
      <c r="T76" s="16"/>
      <c r="U76" s="16"/>
      <c r="V76" s="16"/>
      <c r="W76" s="16"/>
      <c r="X76" s="16"/>
    </row>
    <row r="77" ht="15.75" customHeight="1">
      <c r="A77" s="19"/>
      <c r="B77" s="40" t="str">
        <f>HYPERLINK(CONCATENATE(VLOOKUP(C77,'Intermediate DSA'!C:D,2,FALSE)),C77)</f>
        <v>Boundary Traversal of Binary Tree</v>
      </c>
      <c r="C77" s="16" t="s">
        <v>297</v>
      </c>
      <c r="D77" s="40" t="s">
        <v>298</v>
      </c>
      <c r="E77" s="16" t="b">
        <v>0</v>
      </c>
      <c r="F77" s="16" t="b">
        <v>0</v>
      </c>
      <c r="G77" s="16"/>
      <c r="H77" s="16"/>
      <c r="I77" s="16"/>
      <c r="J77" s="16"/>
      <c r="K77" s="16"/>
      <c r="L77" s="16"/>
      <c r="M77" s="16"/>
      <c r="N77" s="16"/>
      <c r="O77" s="16"/>
      <c r="P77" s="16"/>
      <c r="Q77" s="16"/>
      <c r="R77" s="16"/>
      <c r="S77" s="16"/>
      <c r="T77" s="16"/>
      <c r="U77" s="16"/>
      <c r="V77" s="16"/>
      <c r="W77" s="16"/>
      <c r="X77" s="16"/>
    </row>
    <row r="78" ht="15.75" customHeight="1">
      <c r="A78" s="19"/>
      <c r="B78" s="40" t="str">
        <f>HYPERLINK(CONCATENATE(VLOOKUP(C78,'Intermediate DSA'!C:D,2,FALSE)),C78)</f>
        <v>Longest Substring with K Distinct Characters</v>
      </c>
      <c r="C78" s="16" t="s">
        <v>299</v>
      </c>
      <c r="D78" s="40" t="s">
        <v>300</v>
      </c>
      <c r="E78" s="16" t="b">
        <v>0</v>
      </c>
      <c r="F78" s="16" t="b">
        <v>0</v>
      </c>
      <c r="G78" s="16"/>
      <c r="H78" s="16"/>
      <c r="I78" s="16"/>
      <c r="J78" s="16"/>
      <c r="K78" s="16"/>
      <c r="L78" s="16"/>
      <c r="M78" s="16"/>
      <c r="N78" s="16"/>
      <c r="O78" s="16"/>
      <c r="P78" s="16"/>
      <c r="Q78" s="16"/>
      <c r="R78" s="16"/>
      <c r="S78" s="16"/>
      <c r="T78" s="16"/>
      <c r="U78" s="16"/>
      <c r="V78" s="16"/>
      <c r="W78" s="16"/>
      <c r="X78" s="16"/>
    </row>
    <row r="79" ht="15.75" customHeight="1">
      <c r="A79" s="19"/>
      <c r="B79" s="40" t="str">
        <f>HYPERLINK(CONCATENATE(VLOOKUP(C79,'Intermediate DSA'!C:D,2,FALSE)),C79)</f>
        <v>HashMap Implementation</v>
      </c>
      <c r="C79" s="16" t="s">
        <v>301</v>
      </c>
      <c r="D79" s="40" t="s">
        <v>302</v>
      </c>
      <c r="E79" s="16" t="b">
        <v>0</v>
      </c>
      <c r="F79" s="16" t="b">
        <v>0</v>
      </c>
      <c r="G79" s="16"/>
      <c r="H79" s="16"/>
      <c r="I79" s="16"/>
      <c r="J79" s="16"/>
      <c r="K79" s="16"/>
      <c r="L79" s="16"/>
      <c r="M79" s="16"/>
      <c r="N79" s="16"/>
      <c r="O79" s="16"/>
      <c r="P79" s="16"/>
      <c r="Q79" s="16"/>
      <c r="R79" s="16"/>
      <c r="S79" s="16"/>
      <c r="T79" s="16"/>
      <c r="U79" s="16"/>
      <c r="V79" s="16"/>
      <c r="W79" s="16"/>
      <c r="X79" s="16"/>
    </row>
    <row r="80" ht="15.75" customHeight="1">
      <c r="A80" s="19"/>
      <c r="B80" s="40" t="str">
        <f>HYPERLINK(CONCATENATE(VLOOKUP(C80,'Intermediate DSA'!C:D,2,FALSE)),C80)</f>
        <v>Closest Distance Pair</v>
      </c>
      <c r="C80" s="16" t="s">
        <v>303</v>
      </c>
      <c r="D80" s="40" t="s">
        <v>304</v>
      </c>
      <c r="E80" s="16" t="b">
        <v>0</v>
      </c>
      <c r="F80" s="16" t="b">
        <v>0</v>
      </c>
      <c r="G80" s="16"/>
      <c r="H80" s="16"/>
      <c r="I80" s="16"/>
      <c r="J80" s="16"/>
      <c r="K80" s="16"/>
      <c r="L80" s="16"/>
      <c r="M80" s="16"/>
      <c r="N80" s="16"/>
      <c r="O80" s="16"/>
      <c r="P80" s="16"/>
      <c r="Q80" s="16"/>
      <c r="R80" s="16"/>
      <c r="S80" s="16"/>
      <c r="T80" s="16"/>
      <c r="U80" s="16"/>
      <c r="V80" s="16"/>
      <c r="W80" s="16"/>
      <c r="X80" s="16"/>
    </row>
    <row r="81" ht="15.75" customHeight="1">
      <c r="A81" s="19"/>
      <c r="B81" s="40" t="str">
        <f>HYPERLINK(CONCATENATE(VLOOKUP(C81,'Intermediate DSA'!C:D,2,FALSE)),C81)</f>
        <v>Time to burn tree</v>
      </c>
      <c r="C81" s="16" t="s">
        <v>305</v>
      </c>
      <c r="D81" s="40" t="s">
        <v>306</v>
      </c>
      <c r="E81" s="16" t="b">
        <v>0</v>
      </c>
      <c r="F81" s="16" t="b">
        <v>0</v>
      </c>
      <c r="G81" s="16"/>
      <c r="H81" s="16"/>
      <c r="I81" s="16"/>
      <c r="J81" s="16"/>
      <c r="K81" s="16"/>
      <c r="L81" s="16"/>
      <c r="M81" s="16"/>
      <c r="N81" s="16"/>
      <c r="O81" s="16"/>
      <c r="P81" s="16"/>
      <c r="Q81" s="16"/>
      <c r="R81" s="16"/>
      <c r="S81" s="16"/>
      <c r="T81" s="16"/>
      <c r="U81" s="16"/>
      <c r="V81" s="16"/>
      <c r="W81" s="16"/>
      <c r="X81" s="16"/>
    </row>
    <row r="82" ht="15.75" customHeight="1">
      <c r="A82" s="19"/>
      <c r="B82" s="40" t="str">
        <f>HYPERLINK(CONCATENATE(VLOOKUP(C82,'Intermediate DSA'!C:D,2,FALSE)),C82)</f>
        <v>Allocate Books</v>
      </c>
      <c r="C82" s="16" t="s">
        <v>307</v>
      </c>
      <c r="D82" s="40" t="s">
        <v>308</v>
      </c>
      <c r="E82" s="16" t="b">
        <v>0</v>
      </c>
      <c r="F82" s="16" t="b">
        <v>0</v>
      </c>
      <c r="G82" s="16"/>
      <c r="H82" s="16"/>
      <c r="I82" s="16"/>
      <c r="J82" s="16"/>
      <c r="K82" s="16"/>
      <c r="L82" s="16"/>
      <c r="M82" s="16"/>
      <c r="N82" s="16"/>
      <c r="O82" s="16"/>
      <c r="P82" s="16"/>
      <c r="Q82" s="16"/>
      <c r="R82" s="16"/>
      <c r="S82" s="16"/>
      <c r="T82" s="16"/>
      <c r="U82" s="16"/>
      <c r="V82" s="16"/>
      <c r="W82" s="16"/>
      <c r="X82" s="16"/>
    </row>
    <row r="83" ht="15.75" customHeight="1">
      <c r="A83" s="19"/>
      <c r="B83" s="40" t="str">
        <f>HYPERLINK(CONCATENATE(VLOOKUP(C83,'Intermediate DSA'!C:D,2,FALSE)),C83)</f>
        <v>Clone A LinkedList With Random And next Pointer</v>
      </c>
      <c r="C83" s="16" t="s">
        <v>309</v>
      </c>
      <c r="D83" s="40" t="s">
        <v>310</v>
      </c>
      <c r="E83" s="16" t="b">
        <v>0</v>
      </c>
      <c r="F83" s="16" t="b">
        <v>0</v>
      </c>
      <c r="G83" s="16"/>
      <c r="H83" s="16"/>
      <c r="I83" s="16"/>
      <c r="J83" s="16"/>
      <c r="K83" s="16"/>
      <c r="L83" s="16"/>
      <c r="M83" s="16"/>
      <c r="N83" s="16"/>
      <c r="O83" s="16"/>
      <c r="P83" s="16"/>
      <c r="Q83" s="16"/>
      <c r="R83" s="16"/>
      <c r="S83" s="16"/>
      <c r="T83" s="16"/>
      <c r="U83" s="16"/>
      <c r="V83" s="16"/>
      <c r="W83" s="16"/>
      <c r="X83" s="16"/>
    </row>
    <row r="84" ht="15.75" customHeight="1">
      <c r="A84" s="19"/>
      <c r="B84" s="40" t="str">
        <f>HYPERLINK(CONCATENATE(VLOOKUP(C84,'Intermediate DSA'!C:D,2,FALSE)),C84)</f>
        <v>Fix BST</v>
      </c>
      <c r="C84" s="16" t="s">
        <v>311</v>
      </c>
      <c r="D84" s="40" t="s">
        <v>312</v>
      </c>
      <c r="E84" s="16" t="b">
        <v>0</v>
      </c>
      <c r="F84" s="16" t="b">
        <v>0</v>
      </c>
      <c r="G84" s="16"/>
      <c r="H84" s="16"/>
      <c r="I84" s="16"/>
      <c r="J84" s="16"/>
      <c r="K84" s="16"/>
      <c r="L84" s="16"/>
      <c r="M84" s="16"/>
      <c r="N84" s="16"/>
      <c r="O84" s="16"/>
      <c r="P84" s="16"/>
      <c r="Q84" s="16"/>
      <c r="R84" s="16"/>
      <c r="S84" s="16"/>
      <c r="T84" s="16"/>
      <c r="U84" s="16"/>
      <c r="V84" s="16"/>
      <c r="W84" s="16"/>
      <c r="X84" s="16"/>
    </row>
    <row r="85" ht="15.75" customHeight="1">
      <c r="A85" s="19"/>
      <c r="B85" s="40" t="str">
        <f>HYPERLINK(CONCATENATE(VLOOKUP(C85,'Intermediate DSA'!C:D,2,FALSE)),C85)</f>
        <v>Nth root of Integer</v>
      </c>
      <c r="C85" s="16" t="s">
        <v>313</v>
      </c>
      <c r="D85" s="40" t="s">
        <v>314</v>
      </c>
      <c r="E85" s="16" t="b">
        <v>0</v>
      </c>
      <c r="F85" s="16" t="b">
        <v>0</v>
      </c>
      <c r="G85" s="16"/>
      <c r="H85" s="16"/>
      <c r="I85" s="16"/>
      <c r="J85" s="16"/>
      <c r="K85" s="16"/>
      <c r="L85" s="16"/>
      <c r="M85" s="16"/>
      <c r="N85" s="16"/>
      <c r="O85" s="16"/>
      <c r="P85" s="16"/>
      <c r="Q85" s="16"/>
      <c r="R85" s="16"/>
      <c r="S85" s="16"/>
      <c r="T85" s="16"/>
      <c r="U85" s="16"/>
      <c r="V85" s="16"/>
      <c r="W85" s="16"/>
      <c r="X85" s="16"/>
    </row>
    <row r="86" ht="15.75" customHeight="1">
      <c r="A86" s="19"/>
      <c r="B86" s="40" t="str">
        <f>HYPERLINK(CONCATENATE(VLOOKUP(C86,'Intermediate DSA'!C:D,2,FALSE)),C86)</f>
        <v>Size of the largest BST</v>
      </c>
      <c r="C86" s="16" t="s">
        <v>315</v>
      </c>
      <c r="D86" s="40" t="s">
        <v>316</v>
      </c>
      <c r="E86" s="16" t="b">
        <v>0</v>
      </c>
      <c r="F86" s="16" t="b">
        <v>0</v>
      </c>
      <c r="G86" s="16"/>
      <c r="H86" s="16"/>
      <c r="I86" s="16"/>
      <c r="J86" s="16"/>
      <c r="K86" s="16"/>
      <c r="L86" s="16"/>
      <c r="M86" s="16"/>
      <c r="N86" s="16"/>
      <c r="O86" s="16"/>
      <c r="P86" s="16"/>
      <c r="Q86" s="16"/>
      <c r="R86" s="16"/>
      <c r="S86" s="16"/>
      <c r="T86" s="16"/>
      <c r="U86" s="16"/>
      <c r="V86" s="16"/>
      <c r="W86" s="16"/>
      <c r="X86" s="16"/>
    </row>
    <row r="87" ht="15.75" customHeight="1">
      <c r="A87" s="19"/>
      <c r="B87" s="40" t="str">
        <f>HYPERLINK(CONCATENATE(VLOOKUP(C87,'Intermediate DSA'!C:D,2,FALSE)),C87)</f>
        <v>LRU Cache</v>
      </c>
      <c r="C87" s="16" t="s">
        <v>317</v>
      </c>
      <c r="D87" s="40" t="s">
        <v>318</v>
      </c>
      <c r="E87" s="16" t="b">
        <v>0</v>
      </c>
      <c r="F87" s="16" t="b">
        <v>0</v>
      </c>
      <c r="G87" s="16"/>
      <c r="H87" s="16"/>
      <c r="I87" s="16"/>
      <c r="J87" s="16"/>
      <c r="K87" s="16"/>
      <c r="L87" s="16"/>
      <c r="M87" s="16"/>
      <c r="N87" s="16"/>
      <c r="O87" s="16"/>
      <c r="P87" s="16"/>
      <c r="Q87" s="16"/>
      <c r="R87" s="16"/>
      <c r="S87" s="16"/>
      <c r="T87" s="16"/>
      <c r="U87" s="16"/>
      <c r="V87" s="16"/>
      <c r="W87" s="16"/>
      <c r="X87" s="16"/>
    </row>
    <row r="88" ht="15.75" customHeight="1">
      <c r="A88" s="19"/>
      <c r="B88" s="16"/>
      <c r="C88" s="16"/>
      <c r="D88" s="16"/>
      <c r="E88" s="16"/>
      <c r="F88" s="16"/>
      <c r="G88" s="16"/>
      <c r="H88" s="16"/>
      <c r="I88" s="16"/>
      <c r="J88" s="16"/>
      <c r="K88" s="16"/>
      <c r="L88" s="16"/>
      <c r="M88" s="16"/>
      <c r="N88" s="16"/>
      <c r="O88" s="16"/>
      <c r="P88" s="16"/>
      <c r="Q88" s="16"/>
      <c r="R88" s="16"/>
      <c r="S88" s="16"/>
      <c r="T88" s="16"/>
      <c r="U88" s="16"/>
      <c r="V88" s="16"/>
      <c r="W88" s="16"/>
      <c r="X88" s="16"/>
    </row>
    <row r="89" ht="15.75" customHeight="1">
      <c r="A89" s="19"/>
      <c r="B89" s="16"/>
      <c r="C89" s="16"/>
      <c r="D89" s="16"/>
      <c r="E89" s="16"/>
      <c r="F89" s="16"/>
      <c r="G89" s="16"/>
      <c r="H89" s="16"/>
      <c r="I89" s="16"/>
      <c r="J89" s="16"/>
      <c r="K89" s="16"/>
      <c r="L89" s="16"/>
      <c r="M89" s="16"/>
      <c r="N89" s="16"/>
      <c r="O89" s="16"/>
      <c r="P89" s="16"/>
      <c r="Q89" s="16"/>
      <c r="R89" s="16"/>
      <c r="S89" s="16"/>
      <c r="T89" s="16"/>
      <c r="U89" s="16"/>
      <c r="V89" s="16"/>
      <c r="W89" s="16"/>
      <c r="X89" s="16"/>
    </row>
    <row r="90" ht="15.75" customHeight="1">
      <c r="A90" s="19"/>
      <c r="B90" s="16"/>
      <c r="C90" s="16"/>
      <c r="D90" s="16"/>
      <c r="E90" s="16"/>
      <c r="F90" s="16"/>
      <c r="G90" s="16"/>
      <c r="H90" s="16"/>
      <c r="I90" s="16"/>
      <c r="J90" s="16"/>
      <c r="K90" s="16"/>
      <c r="L90" s="16"/>
      <c r="M90" s="16"/>
      <c r="N90" s="16"/>
      <c r="O90" s="16"/>
      <c r="P90" s="16"/>
      <c r="Q90" s="16"/>
      <c r="R90" s="16"/>
      <c r="S90" s="16"/>
      <c r="T90" s="16"/>
      <c r="U90" s="16"/>
      <c r="V90" s="16"/>
      <c r="W90" s="16"/>
      <c r="X90" s="16"/>
    </row>
    <row r="91" ht="15.75" customHeight="1">
      <c r="A91" s="19"/>
      <c r="B91" s="16"/>
      <c r="C91" s="16"/>
      <c r="D91" s="16"/>
      <c r="E91" s="16"/>
      <c r="F91" s="16"/>
      <c r="G91" s="16"/>
      <c r="H91" s="16"/>
      <c r="I91" s="16"/>
      <c r="J91" s="16"/>
      <c r="K91" s="16"/>
      <c r="L91" s="16"/>
      <c r="M91" s="16"/>
      <c r="N91" s="16"/>
      <c r="O91" s="16"/>
      <c r="P91" s="16"/>
      <c r="Q91" s="16"/>
      <c r="R91" s="16"/>
      <c r="S91" s="16"/>
      <c r="T91" s="16"/>
      <c r="U91" s="16"/>
      <c r="V91" s="16"/>
      <c r="W91" s="16"/>
      <c r="X91" s="16"/>
    </row>
    <row r="92" ht="15.75" customHeight="1">
      <c r="A92" s="19"/>
      <c r="B92" s="16"/>
      <c r="C92" s="16"/>
      <c r="D92" s="16"/>
      <c r="E92" s="16"/>
      <c r="F92" s="16"/>
      <c r="G92" s="16"/>
      <c r="H92" s="16"/>
      <c r="I92" s="16"/>
      <c r="J92" s="16"/>
      <c r="K92" s="16"/>
      <c r="L92" s="16"/>
      <c r="M92" s="16"/>
      <c r="N92" s="16"/>
      <c r="O92" s="16"/>
      <c r="P92" s="16"/>
      <c r="Q92" s="16"/>
      <c r="R92" s="16"/>
      <c r="S92" s="16"/>
      <c r="T92" s="16"/>
      <c r="U92" s="16"/>
      <c r="V92" s="16"/>
      <c r="W92" s="16"/>
      <c r="X92" s="16"/>
    </row>
    <row r="93" ht="15.75" customHeight="1">
      <c r="A93" s="19"/>
      <c r="B93" s="16"/>
      <c r="C93" s="16"/>
      <c r="D93" s="16"/>
      <c r="E93" s="16"/>
      <c r="F93" s="16"/>
      <c r="G93" s="16"/>
      <c r="H93" s="16"/>
      <c r="I93" s="16"/>
      <c r="J93" s="16"/>
      <c r="K93" s="16"/>
      <c r="L93" s="16"/>
      <c r="M93" s="16"/>
      <c r="N93" s="16"/>
      <c r="O93" s="16"/>
      <c r="P93" s="16"/>
      <c r="Q93" s="16"/>
      <c r="R93" s="16"/>
      <c r="S93" s="16"/>
      <c r="T93" s="16"/>
      <c r="U93" s="16"/>
      <c r="V93" s="16"/>
      <c r="W93" s="16"/>
      <c r="X93" s="16"/>
    </row>
    <row r="94" ht="15.75" customHeight="1">
      <c r="A94" s="19"/>
      <c r="B94" s="16"/>
      <c r="C94" s="16"/>
      <c r="D94" s="16"/>
      <c r="E94" s="16"/>
      <c r="F94" s="16"/>
      <c r="G94" s="16"/>
      <c r="H94" s="16"/>
      <c r="I94" s="16"/>
      <c r="J94" s="16"/>
      <c r="K94" s="16"/>
      <c r="L94" s="16"/>
      <c r="M94" s="16"/>
      <c r="N94" s="16"/>
      <c r="O94" s="16"/>
      <c r="P94" s="16"/>
      <c r="Q94" s="16"/>
      <c r="R94" s="16"/>
      <c r="S94" s="16"/>
      <c r="T94" s="16"/>
      <c r="U94" s="16"/>
      <c r="V94" s="16"/>
      <c r="W94" s="16"/>
      <c r="X94" s="16"/>
    </row>
    <row r="95" ht="15.75" customHeight="1">
      <c r="A95" s="19"/>
      <c r="B95" s="16"/>
      <c r="C95" s="16"/>
      <c r="D95" s="16"/>
      <c r="E95" s="16"/>
      <c r="F95" s="16"/>
      <c r="G95" s="16"/>
      <c r="H95" s="16"/>
      <c r="I95" s="16"/>
      <c r="J95" s="16"/>
      <c r="K95" s="16"/>
      <c r="L95" s="16"/>
      <c r="M95" s="16"/>
      <c r="N95" s="16"/>
      <c r="O95" s="16"/>
      <c r="P95" s="16"/>
      <c r="Q95" s="16"/>
      <c r="R95" s="16"/>
      <c r="S95" s="16"/>
      <c r="T95" s="16"/>
      <c r="U95" s="16"/>
      <c r="V95" s="16"/>
      <c r="W95" s="16"/>
      <c r="X95" s="16"/>
    </row>
    <row r="96" ht="15.75" customHeight="1">
      <c r="A96" s="19"/>
      <c r="B96" s="16"/>
      <c r="C96" s="16"/>
      <c r="D96" s="16"/>
      <c r="E96" s="16"/>
      <c r="F96" s="16"/>
      <c r="G96" s="16"/>
      <c r="H96" s="16"/>
      <c r="I96" s="16"/>
      <c r="J96" s="16"/>
      <c r="K96" s="16"/>
      <c r="L96" s="16"/>
      <c r="M96" s="16"/>
      <c r="N96" s="16"/>
      <c r="O96" s="16"/>
      <c r="P96" s="16"/>
      <c r="Q96" s="16"/>
      <c r="R96" s="16"/>
      <c r="S96" s="16"/>
      <c r="T96" s="16"/>
      <c r="U96" s="16"/>
      <c r="V96" s="16"/>
      <c r="W96" s="16"/>
      <c r="X96" s="16"/>
    </row>
    <row r="97" ht="15.75" customHeight="1">
      <c r="A97" s="19"/>
      <c r="B97" s="16"/>
      <c r="C97" s="16"/>
      <c r="D97" s="16"/>
      <c r="E97" s="16"/>
      <c r="F97" s="16"/>
      <c r="G97" s="16"/>
      <c r="H97" s="16"/>
      <c r="I97" s="16"/>
      <c r="J97" s="16"/>
      <c r="K97" s="16"/>
      <c r="L97" s="16"/>
      <c r="M97" s="16"/>
      <c r="N97" s="16"/>
      <c r="O97" s="16"/>
      <c r="P97" s="16"/>
      <c r="Q97" s="16"/>
      <c r="R97" s="16"/>
      <c r="S97" s="16"/>
      <c r="T97" s="16"/>
      <c r="U97" s="16"/>
      <c r="V97" s="16"/>
      <c r="W97" s="16"/>
      <c r="X97" s="16"/>
    </row>
    <row r="98" ht="15.75" customHeight="1">
      <c r="A98" s="19"/>
      <c r="B98" s="16"/>
      <c r="C98" s="16"/>
      <c r="D98" s="16"/>
      <c r="E98" s="16"/>
      <c r="F98" s="16"/>
      <c r="G98" s="16"/>
      <c r="H98" s="16"/>
      <c r="I98" s="16"/>
      <c r="J98" s="16"/>
      <c r="K98" s="16"/>
      <c r="L98" s="16"/>
      <c r="M98" s="16"/>
      <c r="N98" s="16"/>
      <c r="O98" s="16"/>
      <c r="P98" s="16"/>
      <c r="Q98" s="16"/>
      <c r="R98" s="16"/>
      <c r="S98" s="16"/>
      <c r="T98" s="16"/>
      <c r="U98" s="16"/>
      <c r="V98" s="16"/>
      <c r="W98" s="16"/>
      <c r="X98" s="16"/>
    </row>
    <row r="99" ht="15.75" customHeight="1">
      <c r="A99" s="19"/>
      <c r="B99" s="16"/>
      <c r="C99" s="16"/>
      <c r="D99" s="16"/>
      <c r="E99" s="16"/>
      <c r="F99" s="16"/>
      <c r="G99" s="16"/>
      <c r="H99" s="16"/>
      <c r="I99" s="16"/>
      <c r="J99" s="16"/>
      <c r="K99" s="16"/>
      <c r="L99" s="16"/>
      <c r="M99" s="16"/>
      <c r="N99" s="16"/>
      <c r="O99" s="16"/>
      <c r="P99" s="16"/>
      <c r="Q99" s="16"/>
      <c r="R99" s="16"/>
      <c r="S99" s="16"/>
      <c r="T99" s="16"/>
      <c r="U99" s="16"/>
      <c r="V99" s="16"/>
      <c r="W99" s="16"/>
      <c r="X99" s="16"/>
    </row>
    <row r="100" ht="15.75" customHeight="1">
      <c r="A100" s="19"/>
      <c r="B100" s="16"/>
      <c r="C100" s="16"/>
      <c r="D100" s="16"/>
      <c r="E100" s="16"/>
      <c r="F100" s="16"/>
      <c r="G100" s="16"/>
      <c r="H100" s="16"/>
      <c r="I100" s="16"/>
      <c r="J100" s="16"/>
      <c r="K100" s="16"/>
      <c r="L100" s="16"/>
      <c r="M100" s="16"/>
      <c r="N100" s="16"/>
      <c r="O100" s="16"/>
      <c r="P100" s="16"/>
      <c r="Q100" s="16"/>
      <c r="R100" s="16"/>
      <c r="S100" s="16"/>
      <c r="T100" s="16"/>
      <c r="U100" s="16"/>
      <c r="V100" s="16"/>
      <c r="W100" s="16"/>
      <c r="X100" s="16"/>
    </row>
    <row r="101" ht="15.75" customHeight="1">
      <c r="A101" s="19"/>
      <c r="B101" s="16"/>
      <c r="C101" s="16"/>
      <c r="D101" s="16"/>
      <c r="E101" s="16"/>
      <c r="F101" s="16"/>
      <c r="G101" s="16"/>
      <c r="H101" s="16"/>
      <c r="I101" s="16"/>
      <c r="J101" s="16"/>
      <c r="K101" s="16"/>
      <c r="L101" s="16"/>
      <c r="M101" s="16"/>
      <c r="N101" s="16"/>
      <c r="O101" s="16"/>
      <c r="P101" s="16"/>
      <c r="Q101" s="16"/>
      <c r="R101" s="16"/>
      <c r="S101" s="16"/>
      <c r="T101" s="16"/>
      <c r="U101" s="16"/>
      <c r="V101" s="16"/>
      <c r="W101" s="16"/>
      <c r="X101" s="16"/>
    </row>
    <row r="102" ht="15.75" customHeight="1">
      <c r="A102" s="19"/>
      <c r="B102" s="16"/>
      <c r="C102" s="16"/>
      <c r="D102" s="16"/>
      <c r="E102" s="16"/>
      <c r="F102" s="16"/>
      <c r="G102" s="16"/>
      <c r="H102" s="16"/>
      <c r="I102" s="16"/>
      <c r="J102" s="16"/>
      <c r="K102" s="16"/>
      <c r="L102" s="16"/>
      <c r="M102" s="16"/>
      <c r="N102" s="16"/>
      <c r="O102" s="16"/>
      <c r="P102" s="16"/>
      <c r="Q102" s="16"/>
      <c r="R102" s="16"/>
      <c r="S102" s="16"/>
      <c r="T102" s="16"/>
      <c r="U102" s="16"/>
      <c r="V102" s="16"/>
      <c r="W102" s="16"/>
      <c r="X102" s="16"/>
    </row>
    <row r="103" ht="15.75" customHeight="1">
      <c r="A103" s="19"/>
      <c r="B103" s="16"/>
      <c r="C103" s="16"/>
      <c r="D103" s="16"/>
      <c r="E103" s="16"/>
      <c r="F103" s="16"/>
      <c r="G103" s="16"/>
      <c r="H103" s="16"/>
      <c r="I103" s="16"/>
      <c r="J103" s="16"/>
      <c r="K103" s="16"/>
      <c r="L103" s="16"/>
      <c r="M103" s="16"/>
      <c r="N103" s="16"/>
      <c r="O103" s="16"/>
      <c r="P103" s="16"/>
      <c r="Q103" s="16"/>
      <c r="R103" s="16"/>
      <c r="S103" s="16"/>
      <c r="T103" s="16"/>
      <c r="U103" s="16"/>
      <c r="V103" s="16"/>
      <c r="W103" s="16"/>
      <c r="X103" s="16"/>
    </row>
    <row r="104" ht="15.75" customHeight="1">
      <c r="A104" s="19"/>
      <c r="B104" s="16"/>
      <c r="C104" s="16"/>
      <c r="D104" s="16"/>
      <c r="E104" s="16"/>
      <c r="F104" s="16"/>
      <c r="G104" s="16"/>
      <c r="H104" s="16"/>
      <c r="I104" s="16"/>
      <c r="J104" s="16"/>
      <c r="K104" s="16"/>
      <c r="L104" s="16"/>
      <c r="M104" s="16"/>
      <c r="N104" s="16"/>
      <c r="O104" s="16"/>
      <c r="P104" s="16"/>
      <c r="Q104" s="16"/>
      <c r="R104" s="16"/>
      <c r="S104" s="16"/>
      <c r="T104" s="16"/>
      <c r="U104" s="16"/>
      <c r="V104" s="16"/>
      <c r="W104" s="16"/>
      <c r="X104" s="16"/>
    </row>
    <row r="105" ht="15.75" customHeight="1">
      <c r="A105" s="19"/>
      <c r="B105" s="16"/>
      <c r="C105" s="16"/>
      <c r="D105" s="16"/>
      <c r="E105" s="16"/>
      <c r="F105" s="16"/>
      <c r="G105" s="16"/>
      <c r="H105" s="16"/>
      <c r="I105" s="16"/>
      <c r="J105" s="16"/>
      <c r="K105" s="16"/>
      <c r="L105" s="16"/>
      <c r="M105" s="16"/>
      <c r="N105" s="16"/>
      <c r="O105" s="16"/>
      <c r="P105" s="16"/>
      <c r="Q105" s="16"/>
      <c r="R105" s="16"/>
      <c r="S105" s="16"/>
      <c r="T105" s="16"/>
      <c r="U105" s="16"/>
      <c r="V105" s="16"/>
      <c r="W105" s="16"/>
      <c r="X105" s="16"/>
    </row>
    <row r="106" ht="15.75" customHeight="1">
      <c r="A106" s="19"/>
      <c r="B106" s="16"/>
      <c r="C106" s="16"/>
      <c r="D106" s="16"/>
      <c r="E106" s="16"/>
      <c r="F106" s="16"/>
      <c r="G106" s="16"/>
      <c r="H106" s="16"/>
      <c r="I106" s="16"/>
      <c r="J106" s="16"/>
      <c r="K106" s="16"/>
      <c r="L106" s="16"/>
      <c r="M106" s="16"/>
      <c r="N106" s="16"/>
      <c r="O106" s="16"/>
      <c r="P106" s="16"/>
      <c r="Q106" s="16"/>
      <c r="R106" s="16"/>
      <c r="S106" s="16"/>
      <c r="T106" s="16"/>
      <c r="U106" s="16"/>
      <c r="V106" s="16"/>
      <c r="W106" s="16"/>
      <c r="X106" s="16"/>
    </row>
    <row r="107" ht="15.75" customHeight="1">
      <c r="A107" s="19"/>
      <c r="B107" s="16"/>
      <c r="C107" s="16"/>
      <c r="D107" s="16"/>
      <c r="E107" s="16"/>
      <c r="F107" s="16"/>
      <c r="G107" s="16"/>
      <c r="H107" s="16"/>
      <c r="I107" s="16"/>
      <c r="J107" s="16"/>
      <c r="K107" s="16"/>
      <c r="L107" s="16"/>
      <c r="M107" s="16"/>
      <c r="N107" s="16"/>
      <c r="O107" s="16"/>
      <c r="P107" s="16"/>
      <c r="Q107" s="16"/>
      <c r="R107" s="16"/>
      <c r="S107" s="16"/>
      <c r="T107" s="16"/>
      <c r="U107" s="16"/>
      <c r="V107" s="16"/>
      <c r="W107" s="16"/>
      <c r="X107" s="16"/>
    </row>
    <row r="108" ht="15.75" customHeight="1">
      <c r="A108" s="19"/>
      <c r="B108" s="16"/>
      <c r="C108" s="16"/>
      <c r="D108" s="16"/>
      <c r="E108" s="16"/>
      <c r="F108" s="16"/>
      <c r="G108" s="16"/>
      <c r="H108" s="16"/>
      <c r="I108" s="16"/>
      <c r="J108" s="16"/>
      <c r="K108" s="16"/>
      <c r="L108" s="16"/>
      <c r="M108" s="16"/>
      <c r="N108" s="16"/>
      <c r="O108" s="16"/>
      <c r="P108" s="16"/>
      <c r="Q108" s="16"/>
      <c r="R108" s="16"/>
      <c r="S108" s="16"/>
      <c r="T108" s="16"/>
      <c r="U108" s="16"/>
      <c r="V108" s="16"/>
      <c r="W108" s="16"/>
      <c r="X108" s="16"/>
    </row>
    <row r="109" ht="15.75" customHeight="1">
      <c r="A109" s="19"/>
      <c r="B109" s="16"/>
      <c r="C109" s="16"/>
      <c r="D109" s="16"/>
      <c r="E109" s="16"/>
      <c r="F109" s="16"/>
      <c r="G109" s="16"/>
      <c r="H109" s="16"/>
      <c r="I109" s="16"/>
      <c r="J109" s="16"/>
      <c r="K109" s="16"/>
      <c r="L109" s="16"/>
      <c r="M109" s="16"/>
      <c r="N109" s="16"/>
      <c r="O109" s="16"/>
      <c r="P109" s="16"/>
      <c r="Q109" s="16"/>
      <c r="R109" s="16"/>
      <c r="S109" s="16"/>
      <c r="T109" s="16"/>
      <c r="U109" s="16"/>
      <c r="V109" s="16"/>
      <c r="W109" s="16"/>
      <c r="X109" s="16"/>
    </row>
    <row r="110" ht="15.75" customHeight="1">
      <c r="A110" s="19"/>
      <c r="B110" s="16"/>
      <c r="C110" s="16"/>
      <c r="D110" s="16"/>
      <c r="E110" s="16"/>
      <c r="F110" s="16"/>
      <c r="G110" s="16"/>
      <c r="H110" s="16"/>
      <c r="I110" s="16"/>
      <c r="J110" s="16"/>
      <c r="K110" s="16"/>
      <c r="L110" s="16"/>
      <c r="M110" s="16"/>
      <c r="N110" s="16"/>
      <c r="O110" s="16"/>
      <c r="P110" s="16"/>
      <c r="Q110" s="16"/>
      <c r="R110" s="16"/>
      <c r="S110" s="16"/>
      <c r="T110" s="16"/>
      <c r="U110" s="16"/>
      <c r="V110" s="16"/>
      <c r="W110" s="16"/>
      <c r="X110" s="16"/>
    </row>
    <row r="111" ht="15.75" customHeight="1">
      <c r="A111" s="19"/>
      <c r="B111" s="16"/>
      <c r="C111" s="16"/>
      <c r="D111" s="16"/>
      <c r="E111" s="16"/>
      <c r="F111" s="16"/>
      <c r="G111" s="16"/>
      <c r="H111" s="16"/>
      <c r="I111" s="16"/>
      <c r="J111" s="16"/>
      <c r="K111" s="16"/>
      <c r="L111" s="16"/>
      <c r="M111" s="16"/>
      <c r="N111" s="16"/>
      <c r="O111" s="16"/>
      <c r="P111" s="16"/>
      <c r="Q111" s="16"/>
      <c r="R111" s="16"/>
      <c r="S111" s="16"/>
      <c r="T111" s="16"/>
      <c r="U111" s="16"/>
      <c r="V111" s="16"/>
      <c r="W111" s="16"/>
      <c r="X111" s="16"/>
    </row>
    <row r="112" ht="15.75" customHeight="1">
      <c r="A112" s="19"/>
      <c r="B112" s="16"/>
      <c r="C112" s="16"/>
      <c r="D112" s="16"/>
      <c r="E112" s="16"/>
      <c r="F112" s="16"/>
      <c r="G112" s="16"/>
      <c r="H112" s="16"/>
      <c r="I112" s="16"/>
      <c r="J112" s="16"/>
      <c r="K112" s="16"/>
      <c r="L112" s="16"/>
      <c r="M112" s="16"/>
      <c r="N112" s="16"/>
      <c r="O112" s="16"/>
      <c r="P112" s="16"/>
      <c r="Q112" s="16"/>
      <c r="R112" s="16"/>
      <c r="S112" s="16"/>
      <c r="T112" s="16"/>
      <c r="U112" s="16"/>
      <c r="V112" s="16"/>
      <c r="W112" s="16"/>
      <c r="X112" s="16"/>
    </row>
    <row r="113" ht="15.75" customHeight="1">
      <c r="A113" s="19"/>
      <c r="B113" s="16"/>
      <c r="C113" s="16"/>
      <c r="D113" s="16"/>
      <c r="E113" s="16"/>
      <c r="F113" s="16"/>
      <c r="G113" s="16"/>
      <c r="H113" s="16"/>
      <c r="I113" s="16"/>
      <c r="J113" s="16"/>
      <c r="K113" s="16"/>
      <c r="L113" s="16"/>
      <c r="M113" s="16"/>
      <c r="N113" s="16"/>
      <c r="O113" s="16"/>
      <c r="P113" s="16"/>
      <c r="Q113" s="16"/>
      <c r="R113" s="16"/>
      <c r="S113" s="16"/>
      <c r="T113" s="16"/>
      <c r="U113" s="16"/>
      <c r="V113" s="16"/>
      <c r="W113" s="16"/>
      <c r="X113" s="16"/>
    </row>
    <row r="114" ht="15.75" customHeight="1">
      <c r="A114" s="19"/>
      <c r="B114" s="16"/>
      <c r="C114" s="16"/>
      <c r="D114" s="16"/>
      <c r="E114" s="16"/>
      <c r="F114" s="16"/>
      <c r="G114" s="16"/>
      <c r="H114" s="16"/>
      <c r="I114" s="16"/>
      <c r="J114" s="16"/>
      <c r="K114" s="16"/>
      <c r="L114" s="16"/>
      <c r="M114" s="16"/>
      <c r="N114" s="16"/>
      <c r="O114" s="16"/>
      <c r="P114" s="16"/>
      <c r="Q114" s="16"/>
      <c r="R114" s="16"/>
      <c r="S114" s="16"/>
      <c r="T114" s="16"/>
      <c r="U114" s="16"/>
      <c r="V114" s="16"/>
      <c r="W114" s="16"/>
      <c r="X114" s="16"/>
    </row>
    <row r="115" ht="15.75" customHeight="1">
      <c r="A115" s="19"/>
      <c r="B115" s="16"/>
      <c r="C115" s="16"/>
      <c r="D115" s="16"/>
      <c r="E115" s="16"/>
      <c r="F115" s="16"/>
      <c r="G115" s="16"/>
      <c r="H115" s="16"/>
      <c r="I115" s="16"/>
      <c r="J115" s="16"/>
      <c r="K115" s="16"/>
      <c r="L115" s="16"/>
      <c r="M115" s="16"/>
      <c r="N115" s="16"/>
      <c r="O115" s="16"/>
      <c r="P115" s="16"/>
      <c r="Q115" s="16"/>
      <c r="R115" s="16"/>
      <c r="S115" s="16"/>
      <c r="T115" s="16"/>
      <c r="U115" s="16"/>
      <c r="V115" s="16"/>
      <c r="W115" s="16"/>
      <c r="X115" s="16"/>
    </row>
    <row r="116" ht="15.75" customHeight="1">
      <c r="A116" s="19"/>
      <c r="B116" s="16"/>
      <c r="C116" s="16"/>
      <c r="D116" s="16"/>
      <c r="E116" s="16"/>
      <c r="F116" s="16"/>
      <c r="G116" s="16"/>
      <c r="H116" s="16"/>
      <c r="I116" s="16"/>
      <c r="J116" s="16"/>
      <c r="K116" s="16"/>
      <c r="L116" s="16"/>
      <c r="M116" s="16"/>
      <c r="N116" s="16"/>
      <c r="O116" s="16"/>
      <c r="P116" s="16"/>
      <c r="Q116" s="16"/>
      <c r="R116" s="16"/>
      <c r="S116" s="16"/>
      <c r="T116" s="16"/>
      <c r="U116" s="16"/>
      <c r="V116" s="16"/>
      <c r="W116" s="16"/>
      <c r="X116" s="16"/>
    </row>
    <row r="117" ht="15.75" customHeight="1">
      <c r="A117" s="19"/>
      <c r="B117" s="16"/>
      <c r="C117" s="16"/>
      <c r="D117" s="16"/>
      <c r="E117" s="16"/>
      <c r="F117" s="16"/>
      <c r="G117" s="16"/>
      <c r="H117" s="16"/>
      <c r="I117" s="16"/>
      <c r="J117" s="16"/>
      <c r="K117" s="16"/>
      <c r="L117" s="16"/>
      <c r="M117" s="16"/>
      <c r="N117" s="16"/>
      <c r="O117" s="16"/>
      <c r="P117" s="16"/>
      <c r="Q117" s="16"/>
      <c r="R117" s="16"/>
      <c r="S117" s="16"/>
      <c r="T117" s="16"/>
      <c r="U117" s="16"/>
      <c r="V117" s="16"/>
      <c r="W117" s="16"/>
      <c r="X117" s="16"/>
    </row>
    <row r="118" ht="15.75" customHeight="1">
      <c r="A118" s="19"/>
      <c r="B118" s="16"/>
      <c r="C118" s="16"/>
      <c r="D118" s="16"/>
      <c r="E118" s="16"/>
      <c r="F118" s="16"/>
      <c r="G118" s="16"/>
      <c r="H118" s="16"/>
      <c r="I118" s="16"/>
      <c r="J118" s="16"/>
      <c r="K118" s="16"/>
      <c r="L118" s="16"/>
      <c r="M118" s="16"/>
      <c r="N118" s="16"/>
      <c r="O118" s="16"/>
      <c r="P118" s="16"/>
      <c r="Q118" s="16"/>
      <c r="R118" s="16"/>
      <c r="S118" s="16"/>
      <c r="T118" s="16"/>
      <c r="U118" s="16"/>
      <c r="V118" s="16"/>
      <c r="W118" s="16"/>
      <c r="X118" s="16"/>
    </row>
    <row r="119" ht="15.75" customHeight="1">
      <c r="A119" s="19"/>
      <c r="B119" s="16"/>
      <c r="C119" s="16"/>
      <c r="D119" s="16"/>
      <c r="E119" s="16"/>
      <c r="F119" s="16"/>
      <c r="G119" s="16"/>
      <c r="H119" s="16"/>
      <c r="I119" s="16"/>
      <c r="J119" s="16"/>
      <c r="K119" s="16"/>
      <c r="L119" s="16"/>
      <c r="M119" s="16"/>
      <c r="N119" s="16"/>
      <c r="O119" s="16"/>
      <c r="P119" s="16"/>
      <c r="Q119" s="16"/>
      <c r="R119" s="16"/>
      <c r="S119" s="16"/>
      <c r="T119" s="16"/>
      <c r="U119" s="16"/>
      <c r="V119" s="16"/>
      <c r="W119" s="16"/>
      <c r="X119" s="16"/>
    </row>
    <row r="120" ht="15.75" customHeight="1">
      <c r="A120" s="19"/>
      <c r="B120" s="16"/>
      <c r="C120" s="16"/>
      <c r="D120" s="16"/>
      <c r="E120" s="16"/>
      <c r="F120" s="16"/>
      <c r="G120" s="16"/>
      <c r="H120" s="16"/>
      <c r="I120" s="16"/>
      <c r="J120" s="16"/>
      <c r="K120" s="16"/>
      <c r="L120" s="16"/>
      <c r="M120" s="16"/>
      <c r="N120" s="16"/>
      <c r="O120" s="16"/>
      <c r="P120" s="16"/>
      <c r="Q120" s="16"/>
      <c r="R120" s="16"/>
      <c r="S120" s="16"/>
      <c r="T120" s="16"/>
      <c r="U120" s="16"/>
      <c r="V120" s="16"/>
      <c r="W120" s="16"/>
      <c r="X120" s="16"/>
    </row>
    <row r="121" ht="15.75" customHeight="1">
      <c r="A121" s="19"/>
      <c r="B121" s="16"/>
      <c r="C121" s="16"/>
      <c r="D121" s="16"/>
      <c r="E121" s="16"/>
      <c r="F121" s="16"/>
      <c r="G121" s="16"/>
      <c r="H121" s="16"/>
      <c r="I121" s="16"/>
      <c r="J121" s="16"/>
      <c r="K121" s="16"/>
      <c r="L121" s="16"/>
      <c r="M121" s="16"/>
      <c r="N121" s="16"/>
      <c r="O121" s="16"/>
      <c r="P121" s="16"/>
      <c r="Q121" s="16"/>
      <c r="R121" s="16"/>
      <c r="S121" s="16"/>
      <c r="T121" s="16"/>
      <c r="U121" s="16"/>
      <c r="V121" s="16"/>
      <c r="W121" s="16"/>
      <c r="X121" s="16"/>
    </row>
    <row r="122" ht="15.75" customHeight="1">
      <c r="A122" s="19"/>
      <c r="B122" s="16"/>
      <c r="C122" s="16"/>
      <c r="D122" s="16"/>
      <c r="E122" s="16"/>
      <c r="F122" s="16"/>
      <c r="G122" s="16"/>
      <c r="H122" s="16"/>
      <c r="I122" s="16"/>
      <c r="J122" s="16"/>
      <c r="K122" s="16"/>
      <c r="L122" s="16"/>
      <c r="M122" s="16"/>
      <c r="N122" s="16"/>
      <c r="O122" s="16"/>
      <c r="P122" s="16"/>
      <c r="Q122" s="16"/>
      <c r="R122" s="16"/>
      <c r="S122" s="16"/>
      <c r="T122" s="16"/>
      <c r="U122" s="16"/>
      <c r="V122" s="16"/>
      <c r="W122" s="16"/>
      <c r="X122" s="16"/>
    </row>
    <row r="123" ht="15.75" customHeight="1">
      <c r="A123" s="19"/>
      <c r="B123" s="16"/>
      <c r="C123" s="16"/>
      <c r="D123" s="16"/>
      <c r="E123" s="16"/>
      <c r="F123" s="16"/>
      <c r="G123" s="16"/>
      <c r="H123" s="16"/>
      <c r="I123" s="16"/>
      <c r="J123" s="16"/>
      <c r="K123" s="16"/>
      <c r="L123" s="16"/>
      <c r="M123" s="16"/>
      <c r="N123" s="16"/>
      <c r="O123" s="16"/>
      <c r="P123" s="16"/>
      <c r="Q123" s="16"/>
      <c r="R123" s="16"/>
      <c r="S123" s="16"/>
      <c r="T123" s="16"/>
      <c r="U123" s="16"/>
      <c r="V123" s="16"/>
      <c r="W123" s="16"/>
      <c r="X123" s="16"/>
    </row>
    <row r="124" ht="15.75" customHeight="1">
      <c r="A124" s="19"/>
      <c r="B124" s="16"/>
      <c r="C124" s="16"/>
      <c r="D124" s="16"/>
      <c r="E124" s="16"/>
      <c r="F124" s="16"/>
      <c r="G124" s="16"/>
      <c r="H124" s="16"/>
      <c r="I124" s="16"/>
      <c r="J124" s="16"/>
      <c r="K124" s="16"/>
      <c r="L124" s="16"/>
      <c r="M124" s="16"/>
      <c r="N124" s="16"/>
      <c r="O124" s="16"/>
      <c r="P124" s="16"/>
      <c r="Q124" s="16"/>
      <c r="R124" s="16"/>
      <c r="S124" s="16"/>
      <c r="T124" s="16"/>
      <c r="U124" s="16"/>
      <c r="V124" s="16"/>
      <c r="W124" s="16"/>
      <c r="X124" s="16"/>
    </row>
    <row r="125" ht="15.75" customHeight="1">
      <c r="A125" s="19"/>
      <c r="B125" s="16"/>
      <c r="C125" s="16"/>
      <c r="D125" s="16"/>
      <c r="E125" s="16"/>
      <c r="F125" s="16"/>
      <c r="G125" s="16"/>
      <c r="H125" s="16"/>
      <c r="I125" s="16"/>
      <c r="J125" s="16"/>
      <c r="K125" s="16"/>
      <c r="L125" s="16"/>
      <c r="M125" s="16"/>
      <c r="N125" s="16"/>
      <c r="O125" s="16"/>
      <c r="P125" s="16"/>
      <c r="Q125" s="16"/>
      <c r="R125" s="16"/>
      <c r="S125" s="16"/>
      <c r="T125" s="16"/>
      <c r="U125" s="16"/>
      <c r="V125" s="16"/>
      <c r="W125" s="16"/>
      <c r="X125" s="16"/>
    </row>
    <row r="126" ht="15.75" customHeight="1">
      <c r="A126" s="19"/>
      <c r="B126" s="16"/>
      <c r="C126" s="16"/>
      <c r="D126" s="16"/>
      <c r="E126" s="16"/>
      <c r="F126" s="16"/>
      <c r="G126" s="16"/>
      <c r="H126" s="16"/>
      <c r="I126" s="16"/>
      <c r="J126" s="16"/>
      <c r="K126" s="16"/>
      <c r="L126" s="16"/>
      <c r="M126" s="16"/>
      <c r="N126" s="16"/>
      <c r="O126" s="16"/>
      <c r="P126" s="16"/>
      <c r="Q126" s="16"/>
      <c r="R126" s="16"/>
      <c r="S126" s="16"/>
      <c r="T126" s="16"/>
      <c r="U126" s="16"/>
      <c r="V126" s="16"/>
      <c r="W126" s="16"/>
      <c r="X126" s="16"/>
    </row>
    <row r="127" ht="15.75" customHeight="1">
      <c r="A127" s="19"/>
      <c r="B127" s="16"/>
      <c r="C127" s="16"/>
      <c r="D127" s="16"/>
      <c r="E127" s="16"/>
      <c r="F127" s="16"/>
      <c r="G127" s="16"/>
      <c r="H127" s="16"/>
      <c r="I127" s="16"/>
      <c r="J127" s="16"/>
      <c r="K127" s="16"/>
      <c r="L127" s="16"/>
      <c r="M127" s="16"/>
      <c r="N127" s="16"/>
      <c r="O127" s="16"/>
      <c r="P127" s="16"/>
      <c r="Q127" s="16"/>
      <c r="R127" s="16"/>
      <c r="S127" s="16"/>
      <c r="T127" s="16"/>
      <c r="U127" s="16"/>
      <c r="V127" s="16"/>
      <c r="W127" s="16"/>
      <c r="X127" s="16"/>
    </row>
    <row r="128" ht="15.75" customHeight="1">
      <c r="A128" s="19"/>
      <c r="B128" s="16"/>
      <c r="C128" s="16"/>
      <c r="D128" s="16"/>
      <c r="E128" s="16"/>
      <c r="F128" s="16"/>
      <c r="G128" s="16"/>
      <c r="H128" s="16"/>
      <c r="I128" s="16"/>
      <c r="J128" s="16"/>
      <c r="K128" s="16"/>
      <c r="L128" s="16"/>
      <c r="M128" s="16"/>
      <c r="N128" s="16"/>
      <c r="O128" s="16"/>
      <c r="P128" s="16"/>
      <c r="Q128" s="16"/>
      <c r="R128" s="16"/>
      <c r="S128" s="16"/>
      <c r="T128" s="16"/>
      <c r="U128" s="16"/>
      <c r="V128" s="16"/>
      <c r="W128" s="16"/>
      <c r="X128" s="16"/>
    </row>
    <row r="129" ht="15.75" customHeight="1">
      <c r="A129" s="19"/>
      <c r="B129" s="16"/>
      <c r="C129" s="16"/>
      <c r="D129" s="16"/>
      <c r="E129" s="16"/>
      <c r="F129" s="16"/>
      <c r="G129" s="16"/>
      <c r="H129" s="16"/>
      <c r="I129" s="16"/>
      <c r="J129" s="16"/>
      <c r="K129" s="16"/>
      <c r="L129" s="16"/>
      <c r="M129" s="16"/>
      <c r="N129" s="16"/>
      <c r="O129" s="16"/>
      <c r="P129" s="16"/>
      <c r="Q129" s="16"/>
      <c r="R129" s="16"/>
      <c r="S129" s="16"/>
      <c r="T129" s="16"/>
      <c r="U129" s="16"/>
      <c r="V129" s="16"/>
      <c r="W129" s="16"/>
      <c r="X129" s="16"/>
    </row>
    <row r="130" ht="15.75" customHeight="1">
      <c r="A130" s="19"/>
      <c r="B130" s="16"/>
      <c r="C130" s="16"/>
      <c r="D130" s="16"/>
      <c r="E130" s="16"/>
      <c r="F130" s="16"/>
      <c r="G130" s="16"/>
      <c r="H130" s="16"/>
      <c r="I130" s="16"/>
      <c r="J130" s="16"/>
      <c r="K130" s="16"/>
      <c r="L130" s="16"/>
      <c r="M130" s="16"/>
      <c r="N130" s="16"/>
      <c r="O130" s="16"/>
      <c r="P130" s="16"/>
      <c r="Q130" s="16"/>
      <c r="R130" s="16"/>
      <c r="S130" s="16"/>
      <c r="T130" s="16"/>
      <c r="U130" s="16"/>
      <c r="V130" s="16"/>
      <c r="W130" s="16"/>
      <c r="X130" s="16"/>
    </row>
    <row r="131" ht="15.75" customHeight="1">
      <c r="A131" s="19"/>
      <c r="B131" s="16"/>
      <c r="C131" s="16"/>
      <c r="D131" s="16"/>
      <c r="E131" s="16"/>
      <c r="F131" s="16"/>
      <c r="G131" s="16"/>
      <c r="H131" s="16"/>
      <c r="I131" s="16"/>
      <c r="J131" s="16"/>
      <c r="K131" s="16"/>
      <c r="L131" s="16"/>
      <c r="M131" s="16"/>
      <c r="N131" s="16"/>
      <c r="O131" s="16"/>
      <c r="P131" s="16"/>
      <c r="Q131" s="16"/>
      <c r="R131" s="16"/>
      <c r="S131" s="16"/>
      <c r="T131" s="16"/>
      <c r="U131" s="16"/>
      <c r="V131" s="16"/>
      <c r="W131" s="16"/>
      <c r="X131" s="16"/>
    </row>
    <row r="132" ht="15.75" customHeight="1">
      <c r="A132" s="19"/>
      <c r="B132" s="16"/>
      <c r="C132" s="16"/>
      <c r="D132" s="16"/>
      <c r="E132" s="16"/>
      <c r="F132" s="16"/>
      <c r="G132" s="16"/>
      <c r="H132" s="16"/>
      <c r="I132" s="16"/>
      <c r="J132" s="16"/>
      <c r="K132" s="16"/>
      <c r="L132" s="16"/>
      <c r="M132" s="16"/>
      <c r="N132" s="16"/>
      <c r="O132" s="16"/>
      <c r="P132" s="16"/>
      <c r="Q132" s="16"/>
      <c r="R132" s="16"/>
      <c r="S132" s="16"/>
      <c r="T132" s="16"/>
      <c r="U132" s="16"/>
      <c r="V132" s="16"/>
      <c r="W132" s="16"/>
      <c r="X132" s="16"/>
    </row>
    <row r="133" ht="15.75" customHeight="1">
      <c r="A133" s="19"/>
      <c r="B133" s="16"/>
      <c r="C133" s="16"/>
      <c r="D133" s="16"/>
      <c r="E133" s="16"/>
      <c r="F133" s="16"/>
      <c r="G133" s="16"/>
      <c r="H133" s="16"/>
      <c r="I133" s="16"/>
      <c r="J133" s="16"/>
      <c r="K133" s="16"/>
      <c r="L133" s="16"/>
      <c r="M133" s="16"/>
      <c r="N133" s="16"/>
      <c r="O133" s="16"/>
      <c r="P133" s="16"/>
      <c r="Q133" s="16"/>
      <c r="R133" s="16"/>
      <c r="S133" s="16"/>
      <c r="T133" s="16"/>
      <c r="U133" s="16"/>
      <c r="V133" s="16"/>
      <c r="W133" s="16"/>
      <c r="X133" s="16"/>
    </row>
    <row r="134" ht="15.75" customHeight="1">
      <c r="A134" s="19"/>
      <c r="B134" s="16"/>
      <c r="C134" s="16"/>
      <c r="D134" s="16"/>
      <c r="E134" s="16"/>
      <c r="F134" s="16"/>
      <c r="G134" s="16"/>
      <c r="H134" s="16"/>
      <c r="I134" s="16"/>
      <c r="J134" s="16"/>
      <c r="K134" s="16"/>
      <c r="L134" s="16"/>
      <c r="M134" s="16"/>
      <c r="N134" s="16"/>
      <c r="O134" s="16"/>
      <c r="P134" s="16"/>
      <c r="Q134" s="16"/>
      <c r="R134" s="16"/>
      <c r="S134" s="16"/>
      <c r="T134" s="16"/>
      <c r="U134" s="16"/>
      <c r="V134" s="16"/>
      <c r="W134" s="16"/>
      <c r="X134" s="16"/>
    </row>
    <row r="135" ht="15.75" customHeight="1">
      <c r="A135" s="19"/>
      <c r="B135" s="16"/>
      <c r="C135" s="16"/>
      <c r="D135" s="16"/>
      <c r="E135" s="16"/>
      <c r="F135" s="16"/>
      <c r="G135" s="16"/>
      <c r="H135" s="16"/>
      <c r="I135" s="16"/>
      <c r="J135" s="16"/>
      <c r="K135" s="16"/>
      <c r="L135" s="16"/>
      <c r="M135" s="16"/>
      <c r="N135" s="16"/>
      <c r="O135" s="16"/>
      <c r="P135" s="16"/>
      <c r="Q135" s="16"/>
      <c r="R135" s="16"/>
      <c r="S135" s="16"/>
      <c r="T135" s="16"/>
      <c r="U135" s="16"/>
      <c r="V135" s="16"/>
      <c r="W135" s="16"/>
      <c r="X135" s="16"/>
    </row>
    <row r="136" ht="15.75" customHeight="1">
      <c r="A136" s="19"/>
      <c r="B136" s="16"/>
      <c r="C136" s="16"/>
      <c r="D136" s="16"/>
      <c r="E136" s="16"/>
      <c r="F136" s="16"/>
      <c r="G136" s="16"/>
      <c r="H136" s="16"/>
      <c r="I136" s="16"/>
      <c r="J136" s="16"/>
      <c r="K136" s="16"/>
      <c r="L136" s="16"/>
      <c r="M136" s="16"/>
      <c r="N136" s="16"/>
      <c r="O136" s="16"/>
      <c r="P136" s="16"/>
      <c r="Q136" s="16"/>
      <c r="R136" s="16"/>
      <c r="S136" s="16"/>
      <c r="T136" s="16"/>
      <c r="U136" s="16"/>
      <c r="V136" s="16"/>
      <c r="W136" s="16"/>
      <c r="X136" s="16"/>
    </row>
    <row r="137" ht="15.75" customHeight="1">
      <c r="A137" s="19"/>
      <c r="B137" s="16"/>
      <c r="C137" s="16"/>
      <c r="D137" s="16"/>
      <c r="E137" s="16"/>
      <c r="F137" s="16"/>
      <c r="G137" s="16"/>
      <c r="H137" s="16"/>
      <c r="I137" s="16"/>
      <c r="J137" s="16"/>
      <c r="K137" s="16"/>
      <c r="L137" s="16"/>
      <c r="M137" s="16"/>
      <c r="N137" s="16"/>
      <c r="O137" s="16"/>
      <c r="P137" s="16"/>
      <c r="Q137" s="16"/>
      <c r="R137" s="16"/>
      <c r="S137" s="16"/>
      <c r="T137" s="16"/>
      <c r="U137" s="16"/>
      <c r="V137" s="16"/>
      <c r="W137" s="16"/>
      <c r="X137" s="16"/>
    </row>
    <row r="138" ht="15.75" customHeight="1">
      <c r="A138" s="19"/>
      <c r="B138" s="16"/>
      <c r="C138" s="16"/>
      <c r="D138" s="16"/>
      <c r="E138" s="16"/>
      <c r="F138" s="16"/>
      <c r="G138" s="16"/>
      <c r="H138" s="16"/>
      <c r="I138" s="16"/>
      <c r="J138" s="16"/>
      <c r="K138" s="16"/>
      <c r="L138" s="16"/>
      <c r="M138" s="16"/>
      <c r="N138" s="16"/>
      <c r="O138" s="16"/>
      <c r="P138" s="16"/>
      <c r="Q138" s="16"/>
      <c r="R138" s="16"/>
      <c r="S138" s="16"/>
      <c r="T138" s="16"/>
      <c r="U138" s="16"/>
      <c r="V138" s="16"/>
      <c r="W138" s="16"/>
      <c r="X138" s="16"/>
    </row>
    <row r="139" ht="15.75" customHeight="1">
      <c r="A139" s="19"/>
      <c r="B139" s="16"/>
      <c r="C139" s="16"/>
      <c r="D139" s="16"/>
      <c r="E139" s="16"/>
      <c r="F139" s="16"/>
      <c r="G139" s="16"/>
      <c r="H139" s="16"/>
      <c r="I139" s="16"/>
      <c r="J139" s="16"/>
      <c r="K139" s="16"/>
      <c r="L139" s="16"/>
      <c r="M139" s="16"/>
      <c r="N139" s="16"/>
      <c r="O139" s="16"/>
      <c r="P139" s="16"/>
      <c r="Q139" s="16"/>
      <c r="R139" s="16"/>
      <c r="S139" s="16"/>
      <c r="T139" s="16"/>
      <c r="U139" s="16"/>
      <c r="V139" s="16"/>
      <c r="W139" s="16"/>
      <c r="X139" s="16"/>
    </row>
    <row r="140" ht="15.75" customHeight="1">
      <c r="A140" s="19"/>
      <c r="B140" s="16"/>
      <c r="C140" s="16"/>
      <c r="D140" s="16"/>
      <c r="E140" s="16"/>
      <c r="F140" s="16"/>
      <c r="G140" s="16"/>
      <c r="H140" s="16"/>
      <c r="I140" s="16"/>
      <c r="J140" s="16"/>
      <c r="K140" s="16"/>
      <c r="L140" s="16"/>
      <c r="M140" s="16"/>
      <c r="N140" s="16"/>
      <c r="O140" s="16"/>
      <c r="P140" s="16"/>
      <c r="Q140" s="16"/>
      <c r="R140" s="16"/>
      <c r="S140" s="16"/>
      <c r="T140" s="16"/>
      <c r="U140" s="16"/>
      <c r="V140" s="16"/>
      <c r="W140" s="16"/>
      <c r="X140" s="16"/>
    </row>
    <row r="141" ht="15.75" customHeight="1">
      <c r="A141" s="19"/>
      <c r="B141" s="16"/>
      <c r="C141" s="16"/>
      <c r="D141" s="16"/>
      <c r="E141" s="16"/>
      <c r="F141" s="16"/>
      <c r="G141" s="16"/>
      <c r="H141" s="16"/>
      <c r="I141" s="16"/>
      <c r="J141" s="16"/>
      <c r="K141" s="16"/>
      <c r="L141" s="16"/>
      <c r="M141" s="16"/>
      <c r="N141" s="16"/>
      <c r="O141" s="16"/>
      <c r="P141" s="16"/>
      <c r="Q141" s="16"/>
      <c r="R141" s="16"/>
      <c r="S141" s="16"/>
      <c r="T141" s="16"/>
      <c r="U141" s="16"/>
      <c r="V141" s="16"/>
      <c r="W141" s="16"/>
      <c r="X141" s="16"/>
    </row>
    <row r="142" ht="15.75" customHeight="1">
      <c r="A142" s="19"/>
      <c r="B142" s="16"/>
      <c r="C142" s="16"/>
      <c r="D142" s="16"/>
      <c r="E142" s="16"/>
      <c r="F142" s="16"/>
      <c r="G142" s="16"/>
      <c r="H142" s="16"/>
      <c r="I142" s="16"/>
      <c r="J142" s="16"/>
      <c r="K142" s="16"/>
      <c r="L142" s="16"/>
      <c r="M142" s="16"/>
      <c r="N142" s="16"/>
      <c r="O142" s="16"/>
      <c r="P142" s="16"/>
      <c r="Q142" s="16"/>
      <c r="R142" s="16"/>
      <c r="S142" s="16"/>
      <c r="T142" s="16"/>
      <c r="U142" s="16"/>
      <c r="V142" s="16"/>
      <c r="W142" s="16"/>
      <c r="X142" s="16"/>
    </row>
    <row r="143" ht="15.75" customHeight="1">
      <c r="A143" s="19"/>
      <c r="B143" s="16"/>
      <c r="C143" s="16"/>
      <c r="D143" s="16"/>
      <c r="E143" s="16"/>
      <c r="F143" s="16"/>
      <c r="G143" s="16"/>
      <c r="H143" s="16"/>
      <c r="I143" s="16"/>
      <c r="J143" s="16"/>
      <c r="K143" s="16"/>
      <c r="L143" s="16"/>
      <c r="M143" s="16"/>
      <c r="N143" s="16"/>
      <c r="O143" s="16"/>
      <c r="P143" s="16"/>
      <c r="Q143" s="16"/>
      <c r="R143" s="16"/>
      <c r="S143" s="16"/>
      <c r="T143" s="16"/>
      <c r="U143" s="16"/>
      <c r="V143" s="16"/>
      <c r="W143" s="16"/>
      <c r="X143" s="16"/>
    </row>
    <row r="144" ht="15.75" customHeight="1">
      <c r="A144" s="19"/>
      <c r="B144" s="16"/>
      <c r="C144" s="16"/>
      <c r="D144" s="16"/>
      <c r="E144" s="16"/>
      <c r="F144" s="16"/>
      <c r="G144" s="16"/>
      <c r="H144" s="16"/>
      <c r="I144" s="16"/>
      <c r="J144" s="16"/>
      <c r="K144" s="16"/>
      <c r="L144" s="16"/>
      <c r="M144" s="16"/>
      <c r="N144" s="16"/>
      <c r="O144" s="16"/>
      <c r="P144" s="16"/>
      <c r="Q144" s="16"/>
      <c r="R144" s="16"/>
      <c r="S144" s="16"/>
      <c r="T144" s="16"/>
      <c r="U144" s="16"/>
      <c r="V144" s="16"/>
      <c r="W144" s="16"/>
      <c r="X144" s="16"/>
    </row>
    <row r="145" ht="15.75" customHeight="1">
      <c r="A145" s="19"/>
      <c r="B145" s="16"/>
      <c r="C145" s="16"/>
      <c r="D145" s="16"/>
      <c r="E145" s="16"/>
      <c r="F145" s="16"/>
      <c r="G145" s="16"/>
      <c r="H145" s="16"/>
      <c r="I145" s="16"/>
      <c r="J145" s="16"/>
      <c r="K145" s="16"/>
      <c r="L145" s="16"/>
      <c r="M145" s="16"/>
      <c r="N145" s="16"/>
      <c r="O145" s="16"/>
      <c r="P145" s="16"/>
      <c r="Q145" s="16"/>
      <c r="R145" s="16"/>
      <c r="S145" s="16"/>
      <c r="T145" s="16"/>
      <c r="U145" s="16"/>
      <c r="V145" s="16"/>
      <c r="W145" s="16"/>
      <c r="X145" s="16"/>
    </row>
    <row r="146" ht="15.75" customHeight="1">
      <c r="A146" s="19"/>
      <c r="B146" s="16"/>
      <c r="C146" s="16"/>
      <c r="D146" s="16"/>
      <c r="E146" s="16"/>
      <c r="F146" s="16"/>
      <c r="G146" s="16"/>
      <c r="H146" s="16"/>
      <c r="I146" s="16"/>
      <c r="J146" s="16"/>
      <c r="K146" s="16"/>
      <c r="L146" s="16"/>
      <c r="M146" s="16"/>
      <c r="N146" s="16"/>
      <c r="O146" s="16"/>
      <c r="P146" s="16"/>
      <c r="Q146" s="16"/>
      <c r="R146" s="16"/>
      <c r="S146" s="16"/>
      <c r="T146" s="16"/>
      <c r="U146" s="16"/>
      <c r="V146" s="16"/>
      <c r="W146" s="16"/>
      <c r="X146" s="16"/>
    </row>
    <row r="147" ht="15.75" customHeight="1">
      <c r="A147" s="19"/>
      <c r="B147" s="16"/>
      <c r="C147" s="16"/>
      <c r="D147" s="16"/>
      <c r="E147" s="16"/>
      <c r="F147" s="16"/>
      <c r="G147" s="16"/>
      <c r="H147" s="16"/>
      <c r="I147" s="16"/>
      <c r="J147" s="16"/>
      <c r="K147" s="16"/>
      <c r="L147" s="16"/>
      <c r="M147" s="16"/>
      <c r="N147" s="16"/>
      <c r="O147" s="16"/>
      <c r="P147" s="16"/>
      <c r="Q147" s="16"/>
      <c r="R147" s="16"/>
      <c r="S147" s="16"/>
      <c r="T147" s="16"/>
      <c r="U147" s="16"/>
      <c r="V147" s="16"/>
      <c r="W147" s="16"/>
      <c r="X147" s="16"/>
    </row>
    <row r="148" ht="15.75" customHeight="1">
      <c r="A148" s="19"/>
      <c r="B148" s="16"/>
      <c r="C148" s="16"/>
      <c r="D148" s="16"/>
      <c r="E148" s="16"/>
      <c r="F148" s="16"/>
      <c r="G148" s="16"/>
      <c r="H148" s="16"/>
      <c r="I148" s="16"/>
      <c r="J148" s="16"/>
      <c r="K148" s="16"/>
      <c r="L148" s="16"/>
      <c r="M148" s="16"/>
      <c r="N148" s="16"/>
      <c r="O148" s="16"/>
      <c r="P148" s="16"/>
      <c r="Q148" s="16"/>
      <c r="R148" s="16"/>
      <c r="S148" s="16"/>
      <c r="T148" s="16"/>
      <c r="U148" s="16"/>
      <c r="V148" s="16"/>
      <c r="W148" s="16"/>
      <c r="X148" s="16"/>
    </row>
    <row r="149" ht="15.75" customHeight="1">
      <c r="A149" s="19"/>
      <c r="B149" s="16"/>
      <c r="C149" s="16"/>
      <c r="D149" s="16"/>
      <c r="E149" s="16"/>
      <c r="F149" s="16"/>
      <c r="G149" s="16"/>
      <c r="H149" s="16"/>
      <c r="I149" s="16"/>
      <c r="J149" s="16"/>
      <c r="K149" s="16"/>
      <c r="L149" s="16"/>
      <c r="M149" s="16"/>
      <c r="N149" s="16"/>
      <c r="O149" s="16"/>
      <c r="P149" s="16"/>
      <c r="Q149" s="16"/>
      <c r="R149" s="16"/>
      <c r="S149" s="16"/>
      <c r="T149" s="16"/>
      <c r="U149" s="16"/>
      <c r="V149" s="16"/>
      <c r="W149" s="16"/>
      <c r="X149" s="16"/>
    </row>
    <row r="150" ht="15.75" customHeight="1">
      <c r="A150" s="19"/>
      <c r="B150" s="16"/>
      <c r="C150" s="16"/>
      <c r="D150" s="16"/>
      <c r="E150" s="16"/>
      <c r="F150" s="16"/>
      <c r="G150" s="16"/>
      <c r="H150" s="16"/>
      <c r="I150" s="16"/>
      <c r="J150" s="16"/>
      <c r="K150" s="16"/>
      <c r="L150" s="16"/>
      <c r="M150" s="16"/>
      <c r="N150" s="16"/>
      <c r="O150" s="16"/>
      <c r="P150" s="16"/>
      <c r="Q150" s="16"/>
      <c r="R150" s="16"/>
      <c r="S150" s="16"/>
      <c r="T150" s="16"/>
      <c r="U150" s="16"/>
      <c r="V150" s="16"/>
      <c r="W150" s="16"/>
      <c r="X150" s="16"/>
    </row>
    <row r="151" ht="15.75" customHeight="1">
      <c r="A151" s="19"/>
      <c r="B151" s="16"/>
      <c r="C151" s="16"/>
      <c r="D151" s="16"/>
      <c r="E151" s="16"/>
      <c r="F151" s="16"/>
      <c r="G151" s="16"/>
      <c r="H151" s="16"/>
      <c r="I151" s="16"/>
      <c r="J151" s="16"/>
      <c r="K151" s="16"/>
      <c r="L151" s="16"/>
      <c r="M151" s="16"/>
      <c r="N151" s="16"/>
      <c r="O151" s="16"/>
      <c r="P151" s="16"/>
      <c r="Q151" s="16"/>
      <c r="R151" s="16"/>
      <c r="S151" s="16"/>
      <c r="T151" s="16"/>
      <c r="U151" s="16"/>
      <c r="V151" s="16"/>
      <c r="W151" s="16"/>
      <c r="X151" s="16"/>
    </row>
    <row r="152" ht="15.75" customHeight="1">
      <c r="A152" s="19"/>
      <c r="B152" s="16"/>
      <c r="C152" s="16"/>
      <c r="D152" s="16"/>
      <c r="E152" s="16"/>
      <c r="F152" s="16"/>
      <c r="G152" s="16"/>
      <c r="H152" s="16"/>
      <c r="I152" s="16"/>
      <c r="J152" s="16"/>
      <c r="K152" s="16"/>
      <c r="L152" s="16"/>
      <c r="M152" s="16"/>
      <c r="N152" s="16"/>
      <c r="O152" s="16"/>
      <c r="P152" s="16"/>
      <c r="Q152" s="16"/>
      <c r="R152" s="16"/>
      <c r="S152" s="16"/>
      <c r="T152" s="16"/>
      <c r="U152" s="16"/>
      <c r="V152" s="16"/>
      <c r="W152" s="16"/>
      <c r="X152" s="16"/>
    </row>
    <row r="153" ht="15.75" customHeight="1">
      <c r="A153" s="19"/>
      <c r="B153" s="16"/>
      <c r="C153" s="16"/>
      <c r="D153" s="16"/>
      <c r="E153" s="16"/>
      <c r="F153" s="16"/>
      <c r="G153" s="16"/>
      <c r="H153" s="16"/>
      <c r="I153" s="16"/>
      <c r="J153" s="16"/>
      <c r="K153" s="16"/>
      <c r="L153" s="16"/>
      <c r="M153" s="16"/>
      <c r="N153" s="16"/>
      <c r="O153" s="16"/>
      <c r="P153" s="16"/>
      <c r="Q153" s="16"/>
      <c r="R153" s="16"/>
      <c r="S153" s="16"/>
      <c r="T153" s="16"/>
      <c r="U153" s="16"/>
      <c r="V153" s="16"/>
      <c r="W153" s="16"/>
      <c r="X153" s="16"/>
    </row>
    <row r="154" ht="15.75" customHeight="1">
      <c r="A154" s="19"/>
      <c r="B154" s="16"/>
      <c r="C154" s="16"/>
      <c r="D154" s="16"/>
      <c r="E154" s="16"/>
      <c r="F154" s="16"/>
      <c r="G154" s="16"/>
      <c r="H154" s="16"/>
      <c r="I154" s="16"/>
      <c r="J154" s="16"/>
      <c r="K154" s="16"/>
      <c r="L154" s="16"/>
      <c r="M154" s="16"/>
      <c r="N154" s="16"/>
      <c r="O154" s="16"/>
      <c r="P154" s="16"/>
      <c r="Q154" s="16"/>
      <c r="R154" s="16"/>
      <c r="S154" s="16"/>
      <c r="T154" s="16"/>
      <c r="U154" s="16"/>
      <c r="V154" s="16"/>
      <c r="W154" s="16"/>
      <c r="X154" s="16"/>
    </row>
    <row r="155" ht="15.75" customHeight="1">
      <c r="A155" s="19"/>
      <c r="B155" s="16"/>
      <c r="C155" s="16"/>
      <c r="D155" s="16"/>
      <c r="E155" s="16"/>
      <c r="F155" s="16"/>
      <c r="G155" s="16"/>
      <c r="H155" s="16"/>
      <c r="I155" s="16"/>
      <c r="J155" s="16"/>
      <c r="K155" s="16"/>
      <c r="L155" s="16"/>
      <c r="M155" s="16"/>
      <c r="N155" s="16"/>
      <c r="O155" s="16"/>
      <c r="P155" s="16"/>
      <c r="Q155" s="16"/>
      <c r="R155" s="16"/>
      <c r="S155" s="16"/>
      <c r="T155" s="16"/>
      <c r="U155" s="16"/>
      <c r="V155" s="16"/>
      <c r="W155" s="16"/>
      <c r="X155" s="16"/>
    </row>
    <row r="156" ht="15.75" customHeight="1">
      <c r="A156" s="19"/>
      <c r="B156" s="16"/>
      <c r="C156" s="16"/>
      <c r="D156" s="16"/>
      <c r="E156" s="16"/>
      <c r="F156" s="16"/>
      <c r="G156" s="16"/>
      <c r="H156" s="16"/>
      <c r="I156" s="16"/>
      <c r="J156" s="16"/>
      <c r="K156" s="16"/>
      <c r="L156" s="16"/>
      <c r="M156" s="16"/>
      <c r="N156" s="16"/>
      <c r="O156" s="16"/>
      <c r="P156" s="16"/>
      <c r="Q156" s="16"/>
      <c r="R156" s="16"/>
      <c r="S156" s="16"/>
      <c r="T156" s="16"/>
      <c r="U156" s="16"/>
      <c r="V156" s="16"/>
      <c r="W156" s="16"/>
      <c r="X156" s="16"/>
    </row>
    <row r="157" ht="15.75" customHeight="1">
      <c r="A157" s="19"/>
      <c r="B157" s="16"/>
      <c r="C157" s="16"/>
      <c r="D157" s="16"/>
      <c r="E157" s="16"/>
      <c r="F157" s="16"/>
      <c r="G157" s="16"/>
      <c r="H157" s="16"/>
      <c r="I157" s="16"/>
      <c r="J157" s="16"/>
      <c r="K157" s="16"/>
      <c r="L157" s="16"/>
      <c r="M157" s="16"/>
      <c r="N157" s="16"/>
      <c r="O157" s="16"/>
      <c r="P157" s="16"/>
      <c r="Q157" s="16"/>
      <c r="R157" s="16"/>
      <c r="S157" s="16"/>
      <c r="T157" s="16"/>
      <c r="U157" s="16"/>
      <c r="V157" s="16"/>
      <c r="W157" s="16"/>
      <c r="X157" s="16"/>
    </row>
    <row r="158" ht="15.75" customHeight="1">
      <c r="A158" s="19"/>
      <c r="B158" s="16"/>
      <c r="C158" s="16"/>
      <c r="D158" s="16"/>
      <c r="E158" s="16"/>
      <c r="F158" s="16"/>
      <c r="G158" s="16"/>
      <c r="H158" s="16"/>
      <c r="I158" s="16"/>
      <c r="J158" s="16"/>
      <c r="K158" s="16"/>
      <c r="L158" s="16"/>
      <c r="M158" s="16"/>
      <c r="N158" s="16"/>
      <c r="O158" s="16"/>
      <c r="P158" s="16"/>
      <c r="Q158" s="16"/>
      <c r="R158" s="16"/>
      <c r="S158" s="16"/>
      <c r="T158" s="16"/>
      <c r="U158" s="16"/>
      <c r="V158" s="16"/>
      <c r="W158" s="16"/>
      <c r="X158" s="16"/>
    </row>
    <row r="159" ht="15.75" customHeight="1">
      <c r="A159" s="19"/>
      <c r="B159" s="16"/>
      <c r="C159" s="16"/>
      <c r="D159" s="16"/>
      <c r="E159" s="16"/>
      <c r="F159" s="16"/>
      <c r="G159" s="16"/>
      <c r="H159" s="16"/>
      <c r="I159" s="16"/>
      <c r="J159" s="16"/>
      <c r="K159" s="16"/>
      <c r="L159" s="16"/>
      <c r="M159" s="16"/>
      <c r="N159" s="16"/>
      <c r="O159" s="16"/>
      <c r="P159" s="16"/>
      <c r="Q159" s="16"/>
      <c r="R159" s="16"/>
      <c r="S159" s="16"/>
      <c r="T159" s="16"/>
      <c r="U159" s="16"/>
      <c r="V159" s="16"/>
      <c r="W159" s="16"/>
      <c r="X159" s="16"/>
    </row>
    <row r="160" ht="15.75" customHeight="1">
      <c r="A160" s="19"/>
      <c r="B160" s="16"/>
      <c r="C160" s="16"/>
      <c r="D160" s="16"/>
      <c r="E160" s="16"/>
      <c r="F160" s="16"/>
      <c r="G160" s="16"/>
      <c r="H160" s="16"/>
      <c r="I160" s="16"/>
      <c r="J160" s="16"/>
      <c r="K160" s="16"/>
      <c r="L160" s="16"/>
      <c r="M160" s="16"/>
      <c r="N160" s="16"/>
      <c r="O160" s="16"/>
      <c r="P160" s="16"/>
      <c r="Q160" s="16"/>
      <c r="R160" s="16"/>
      <c r="S160" s="16"/>
      <c r="T160" s="16"/>
      <c r="U160" s="16"/>
      <c r="V160" s="16"/>
      <c r="W160" s="16"/>
      <c r="X160" s="16"/>
    </row>
    <row r="161" ht="15.75" customHeight="1">
      <c r="A161" s="19"/>
      <c r="B161" s="16"/>
      <c r="C161" s="16"/>
      <c r="D161" s="16"/>
      <c r="E161" s="16"/>
      <c r="F161" s="16"/>
      <c r="G161" s="16"/>
      <c r="H161" s="16"/>
      <c r="I161" s="16"/>
      <c r="J161" s="16"/>
      <c r="K161" s="16"/>
      <c r="L161" s="16"/>
      <c r="M161" s="16"/>
      <c r="N161" s="16"/>
      <c r="O161" s="16"/>
      <c r="P161" s="16"/>
      <c r="Q161" s="16"/>
      <c r="R161" s="16"/>
      <c r="S161" s="16"/>
      <c r="T161" s="16"/>
      <c r="U161" s="16"/>
      <c r="V161" s="16"/>
      <c r="W161" s="16"/>
      <c r="X161" s="16"/>
    </row>
    <row r="162" ht="15.75" customHeight="1">
      <c r="A162" s="19"/>
      <c r="B162" s="16"/>
      <c r="C162" s="16"/>
      <c r="D162" s="16"/>
      <c r="E162" s="16"/>
      <c r="F162" s="16"/>
      <c r="G162" s="16"/>
      <c r="H162" s="16"/>
      <c r="I162" s="16"/>
      <c r="J162" s="16"/>
      <c r="K162" s="16"/>
      <c r="L162" s="16"/>
      <c r="M162" s="16"/>
      <c r="N162" s="16"/>
      <c r="O162" s="16"/>
      <c r="P162" s="16"/>
      <c r="Q162" s="16"/>
      <c r="R162" s="16"/>
      <c r="S162" s="16"/>
      <c r="T162" s="16"/>
      <c r="U162" s="16"/>
      <c r="V162" s="16"/>
      <c r="W162" s="16"/>
      <c r="X162" s="16"/>
    </row>
    <row r="163" ht="15.75" customHeight="1">
      <c r="A163" s="19"/>
      <c r="B163" s="16"/>
      <c r="C163" s="16"/>
      <c r="D163" s="16"/>
      <c r="E163" s="16"/>
      <c r="F163" s="16"/>
      <c r="G163" s="16"/>
      <c r="H163" s="16"/>
      <c r="I163" s="16"/>
      <c r="J163" s="16"/>
      <c r="K163" s="16"/>
      <c r="L163" s="16"/>
      <c r="M163" s="16"/>
      <c r="N163" s="16"/>
      <c r="O163" s="16"/>
      <c r="P163" s="16"/>
      <c r="Q163" s="16"/>
      <c r="R163" s="16"/>
      <c r="S163" s="16"/>
      <c r="T163" s="16"/>
      <c r="U163" s="16"/>
      <c r="V163" s="16"/>
      <c r="W163" s="16"/>
      <c r="X163" s="16"/>
    </row>
    <row r="164" ht="15.75" customHeight="1">
      <c r="A164" s="19"/>
      <c r="B164" s="16"/>
      <c r="C164" s="16"/>
      <c r="D164" s="16"/>
      <c r="E164" s="16"/>
      <c r="F164" s="16"/>
      <c r="G164" s="16"/>
      <c r="H164" s="16"/>
      <c r="I164" s="16"/>
      <c r="J164" s="16"/>
      <c r="K164" s="16"/>
      <c r="L164" s="16"/>
      <c r="M164" s="16"/>
      <c r="N164" s="16"/>
      <c r="O164" s="16"/>
      <c r="P164" s="16"/>
      <c r="Q164" s="16"/>
      <c r="R164" s="16"/>
      <c r="S164" s="16"/>
      <c r="T164" s="16"/>
      <c r="U164" s="16"/>
      <c r="V164" s="16"/>
      <c r="W164" s="16"/>
      <c r="X164" s="16"/>
    </row>
    <row r="165" ht="15.75" customHeight="1">
      <c r="A165" s="19"/>
      <c r="B165" s="16"/>
      <c r="C165" s="16"/>
      <c r="D165" s="16"/>
      <c r="E165" s="16"/>
      <c r="F165" s="16"/>
      <c r="G165" s="16"/>
      <c r="H165" s="16"/>
      <c r="I165" s="16"/>
      <c r="J165" s="16"/>
      <c r="K165" s="16"/>
      <c r="L165" s="16"/>
      <c r="M165" s="16"/>
      <c r="N165" s="16"/>
      <c r="O165" s="16"/>
      <c r="P165" s="16"/>
      <c r="Q165" s="16"/>
      <c r="R165" s="16"/>
      <c r="S165" s="16"/>
      <c r="T165" s="16"/>
      <c r="U165" s="16"/>
      <c r="V165" s="16"/>
      <c r="W165" s="16"/>
      <c r="X165" s="16"/>
    </row>
    <row r="166" ht="15.75" customHeight="1">
      <c r="A166" s="19"/>
      <c r="B166" s="16"/>
      <c r="C166" s="16"/>
      <c r="D166" s="16"/>
      <c r="E166" s="16"/>
      <c r="F166" s="16"/>
      <c r="G166" s="16"/>
      <c r="H166" s="16"/>
      <c r="I166" s="16"/>
      <c r="J166" s="16"/>
      <c r="K166" s="16"/>
      <c r="L166" s="16"/>
      <c r="M166" s="16"/>
      <c r="N166" s="16"/>
      <c r="O166" s="16"/>
      <c r="P166" s="16"/>
      <c r="Q166" s="16"/>
      <c r="R166" s="16"/>
      <c r="S166" s="16"/>
      <c r="T166" s="16"/>
      <c r="U166" s="16"/>
      <c r="V166" s="16"/>
      <c r="W166" s="16"/>
      <c r="X166" s="16"/>
    </row>
    <row r="167" ht="15.75" customHeight="1">
      <c r="A167" s="19"/>
      <c r="B167" s="16"/>
      <c r="C167" s="16"/>
      <c r="D167" s="16"/>
      <c r="E167" s="16"/>
      <c r="F167" s="16"/>
      <c r="G167" s="16"/>
      <c r="H167" s="16"/>
      <c r="I167" s="16"/>
      <c r="J167" s="16"/>
      <c r="K167" s="16"/>
      <c r="L167" s="16"/>
      <c r="M167" s="16"/>
      <c r="N167" s="16"/>
      <c r="O167" s="16"/>
      <c r="P167" s="16"/>
      <c r="Q167" s="16"/>
      <c r="R167" s="16"/>
      <c r="S167" s="16"/>
      <c r="T167" s="16"/>
      <c r="U167" s="16"/>
      <c r="V167" s="16"/>
      <c r="W167" s="16"/>
      <c r="X167" s="16"/>
    </row>
    <row r="168" ht="15.75" customHeight="1">
      <c r="A168" s="19"/>
      <c r="B168" s="16"/>
      <c r="C168" s="16"/>
      <c r="D168" s="16"/>
      <c r="E168" s="16"/>
      <c r="F168" s="16"/>
      <c r="G168" s="16"/>
      <c r="H168" s="16"/>
      <c r="I168" s="16"/>
      <c r="J168" s="16"/>
      <c r="K168" s="16"/>
      <c r="L168" s="16"/>
      <c r="M168" s="16"/>
      <c r="N168" s="16"/>
      <c r="O168" s="16"/>
      <c r="P168" s="16"/>
      <c r="Q168" s="16"/>
      <c r="R168" s="16"/>
      <c r="S168" s="16"/>
      <c r="T168" s="16"/>
      <c r="U168" s="16"/>
      <c r="V168" s="16"/>
      <c r="W168" s="16"/>
      <c r="X168" s="16"/>
    </row>
    <row r="169" ht="15.75" customHeight="1">
      <c r="A169" s="19"/>
      <c r="B169" s="16"/>
      <c r="C169" s="16"/>
      <c r="D169" s="16"/>
      <c r="E169" s="16"/>
      <c r="F169" s="16"/>
      <c r="G169" s="16"/>
      <c r="H169" s="16"/>
      <c r="I169" s="16"/>
      <c r="J169" s="16"/>
      <c r="K169" s="16"/>
      <c r="L169" s="16"/>
      <c r="M169" s="16"/>
      <c r="N169" s="16"/>
      <c r="O169" s="16"/>
      <c r="P169" s="16"/>
      <c r="Q169" s="16"/>
      <c r="R169" s="16"/>
      <c r="S169" s="16"/>
      <c r="T169" s="16"/>
      <c r="U169" s="16"/>
      <c r="V169" s="16"/>
      <c r="W169" s="16"/>
      <c r="X169" s="16"/>
    </row>
    <row r="170" ht="15.75" customHeight="1">
      <c r="A170" s="19"/>
      <c r="B170" s="16"/>
      <c r="C170" s="16"/>
      <c r="D170" s="16"/>
      <c r="E170" s="16"/>
      <c r="F170" s="16"/>
      <c r="G170" s="16"/>
      <c r="H170" s="16"/>
      <c r="I170" s="16"/>
      <c r="J170" s="16"/>
      <c r="K170" s="16"/>
      <c r="L170" s="16"/>
      <c r="M170" s="16"/>
      <c r="N170" s="16"/>
      <c r="O170" s="16"/>
      <c r="P170" s="16"/>
      <c r="Q170" s="16"/>
      <c r="R170" s="16"/>
      <c r="S170" s="16"/>
      <c r="T170" s="16"/>
      <c r="U170" s="16"/>
      <c r="V170" s="16"/>
      <c r="W170" s="16"/>
      <c r="X170" s="16"/>
    </row>
    <row r="171" ht="15.75" customHeight="1">
      <c r="A171" s="19"/>
      <c r="B171" s="16"/>
      <c r="C171" s="16"/>
      <c r="D171" s="16"/>
      <c r="E171" s="16"/>
      <c r="F171" s="16"/>
      <c r="G171" s="16"/>
      <c r="H171" s="16"/>
      <c r="I171" s="16"/>
      <c r="J171" s="16"/>
      <c r="K171" s="16"/>
      <c r="L171" s="16"/>
      <c r="M171" s="16"/>
      <c r="N171" s="16"/>
      <c r="O171" s="16"/>
      <c r="P171" s="16"/>
      <c r="Q171" s="16"/>
      <c r="R171" s="16"/>
      <c r="S171" s="16"/>
      <c r="T171" s="16"/>
      <c r="U171" s="16"/>
      <c r="V171" s="16"/>
      <c r="W171" s="16"/>
      <c r="X171" s="16"/>
    </row>
    <row r="172" ht="15.75" customHeight="1">
      <c r="A172" s="19"/>
      <c r="B172" s="16"/>
      <c r="C172" s="16"/>
      <c r="D172" s="16"/>
      <c r="E172" s="16"/>
      <c r="F172" s="16"/>
      <c r="G172" s="16"/>
      <c r="H172" s="16"/>
      <c r="I172" s="16"/>
      <c r="J172" s="16"/>
      <c r="K172" s="16"/>
      <c r="L172" s="16"/>
      <c r="M172" s="16"/>
      <c r="N172" s="16"/>
      <c r="O172" s="16"/>
      <c r="P172" s="16"/>
      <c r="Q172" s="16"/>
      <c r="R172" s="16"/>
      <c r="S172" s="16"/>
      <c r="T172" s="16"/>
      <c r="U172" s="16"/>
      <c r="V172" s="16"/>
      <c r="W172" s="16"/>
      <c r="X172" s="16"/>
    </row>
    <row r="173" ht="15.75" customHeight="1">
      <c r="A173" s="19"/>
      <c r="B173" s="16"/>
      <c r="C173" s="16"/>
      <c r="D173" s="16"/>
      <c r="E173" s="16"/>
      <c r="F173" s="16"/>
      <c r="G173" s="16"/>
      <c r="H173" s="16"/>
      <c r="I173" s="16"/>
      <c r="J173" s="16"/>
      <c r="K173" s="16"/>
      <c r="L173" s="16"/>
      <c r="M173" s="16"/>
      <c r="N173" s="16"/>
      <c r="O173" s="16"/>
      <c r="P173" s="16"/>
      <c r="Q173" s="16"/>
      <c r="R173" s="16"/>
      <c r="S173" s="16"/>
      <c r="T173" s="16"/>
      <c r="U173" s="16"/>
      <c r="V173" s="16"/>
      <c r="W173" s="16"/>
      <c r="X173" s="16"/>
    </row>
    <row r="174" ht="15.75" customHeight="1">
      <c r="A174" s="19"/>
      <c r="B174" s="16"/>
      <c r="C174" s="16"/>
      <c r="D174" s="16"/>
      <c r="E174" s="16"/>
      <c r="F174" s="16"/>
      <c r="G174" s="16"/>
      <c r="H174" s="16"/>
      <c r="I174" s="16"/>
      <c r="J174" s="16"/>
      <c r="K174" s="16"/>
      <c r="L174" s="16"/>
      <c r="M174" s="16"/>
      <c r="N174" s="16"/>
      <c r="O174" s="16"/>
      <c r="P174" s="16"/>
      <c r="Q174" s="16"/>
      <c r="R174" s="16"/>
      <c r="S174" s="16"/>
      <c r="T174" s="16"/>
      <c r="U174" s="16"/>
      <c r="V174" s="16"/>
      <c r="W174" s="16"/>
      <c r="X174" s="16"/>
    </row>
    <row r="175" ht="15.75" customHeight="1">
      <c r="A175" s="19"/>
      <c r="B175" s="16"/>
      <c r="C175" s="16"/>
      <c r="D175" s="16"/>
      <c r="E175" s="16"/>
      <c r="F175" s="16"/>
      <c r="G175" s="16"/>
      <c r="H175" s="16"/>
      <c r="I175" s="16"/>
      <c r="J175" s="16"/>
      <c r="K175" s="16"/>
      <c r="L175" s="16"/>
      <c r="M175" s="16"/>
      <c r="N175" s="16"/>
      <c r="O175" s="16"/>
      <c r="P175" s="16"/>
      <c r="Q175" s="16"/>
      <c r="R175" s="16"/>
      <c r="S175" s="16"/>
      <c r="T175" s="16"/>
      <c r="U175" s="16"/>
      <c r="V175" s="16"/>
      <c r="W175" s="16"/>
      <c r="X175" s="16"/>
    </row>
    <row r="176" ht="15.75" customHeight="1">
      <c r="A176" s="19"/>
      <c r="B176" s="16"/>
      <c r="C176" s="16"/>
      <c r="D176" s="16"/>
      <c r="E176" s="16"/>
      <c r="F176" s="16"/>
      <c r="G176" s="16"/>
      <c r="H176" s="16"/>
      <c r="I176" s="16"/>
      <c r="J176" s="16"/>
      <c r="K176" s="16"/>
      <c r="L176" s="16"/>
      <c r="M176" s="16"/>
      <c r="N176" s="16"/>
      <c r="O176" s="16"/>
      <c r="P176" s="16"/>
      <c r="Q176" s="16"/>
      <c r="R176" s="16"/>
      <c r="S176" s="16"/>
      <c r="T176" s="16"/>
      <c r="U176" s="16"/>
      <c r="V176" s="16"/>
      <c r="W176" s="16"/>
      <c r="X176" s="16"/>
    </row>
    <row r="177" ht="15.75" customHeight="1">
      <c r="A177" s="19"/>
      <c r="B177" s="16"/>
      <c r="C177" s="16"/>
      <c r="D177" s="16"/>
      <c r="E177" s="16"/>
      <c r="F177" s="16"/>
      <c r="G177" s="16"/>
      <c r="H177" s="16"/>
      <c r="I177" s="16"/>
      <c r="J177" s="16"/>
      <c r="K177" s="16"/>
      <c r="L177" s="16"/>
      <c r="M177" s="16"/>
      <c r="N177" s="16"/>
      <c r="O177" s="16"/>
      <c r="P177" s="16"/>
      <c r="Q177" s="16"/>
      <c r="R177" s="16"/>
      <c r="S177" s="16"/>
      <c r="T177" s="16"/>
      <c r="U177" s="16"/>
      <c r="V177" s="16"/>
      <c r="W177" s="16"/>
      <c r="X177" s="16"/>
    </row>
    <row r="178" ht="15.75" customHeight="1">
      <c r="A178" s="19"/>
      <c r="B178" s="16"/>
      <c r="C178" s="16"/>
      <c r="D178" s="16"/>
      <c r="E178" s="16"/>
      <c r="F178" s="16"/>
      <c r="G178" s="16"/>
      <c r="H178" s="16"/>
      <c r="I178" s="16"/>
      <c r="J178" s="16"/>
      <c r="K178" s="16"/>
      <c r="L178" s="16"/>
      <c r="M178" s="16"/>
      <c r="N178" s="16"/>
      <c r="O178" s="16"/>
      <c r="P178" s="16"/>
      <c r="Q178" s="16"/>
      <c r="R178" s="16"/>
      <c r="S178" s="16"/>
      <c r="T178" s="16"/>
      <c r="U178" s="16"/>
      <c r="V178" s="16"/>
      <c r="W178" s="16"/>
      <c r="X178" s="16"/>
    </row>
    <row r="179" ht="15.75" customHeight="1">
      <c r="A179" s="19"/>
      <c r="B179" s="16"/>
      <c r="C179" s="16"/>
      <c r="D179" s="16"/>
      <c r="E179" s="16"/>
      <c r="F179" s="16"/>
      <c r="G179" s="16"/>
      <c r="H179" s="16"/>
      <c r="I179" s="16"/>
      <c r="J179" s="16"/>
      <c r="K179" s="16"/>
      <c r="L179" s="16"/>
      <c r="M179" s="16"/>
      <c r="N179" s="16"/>
      <c r="O179" s="16"/>
      <c r="P179" s="16"/>
      <c r="Q179" s="16"/>
      <c r="R179" s="16"/>
      <c r="S179" s="16"/>
      <c r="T179" s="16"/>
      <c r="U179" s="16"/>
      <c r="V179" s="16"/>
      <c r="W179" s="16"/>
      <c r="X179" s="16"/>
    </row>
    <row r="180" ht="15.75" customHeight="1">
      <c r="A180" s="19"/>
      <c r="B180" s="16"/>
      <c r="C180" s="16"/>
      <c r="D180" s="16"/>
      <c r="E180" s="16"/>
      <c r="F180" s="16"/>
      <c r="G180" s="16"/>
      <c r="H180" s="16"/>
      <c r="I180" s="16"/>
      <c r="J180" s="16"/>
      <c r="K180" s="16"/>
      <c r="L180" s="16"/>
      <c r="M180" s="16"/>
      <c r="N180" s="16"/>
      <c r="O180" s="16"/>
      <c r="P180" s="16"/>
      <c r="Q180" s="16"/>
      <c r="R180" s="16"/>
      <c r="S180" s="16"/>
      <c r="T180" s="16"/>
      <c r="U180" s="16"/>
      <c r="V180" s="16"/>
      <c r="W180" s="16"/>
      <c r="X180" s="16"/>
    </row>
    <row r="181" ht="15.75" customHeight="1">
      <c r="A181" s="19"/>
      <c r="B181" s="16"/>
      <c r="C181" s="16"/>
      <c r="D181" s="16"/>
      <c r="E181" s="16"/>
      <c r="F181" s="16"/>
      <c r="G181" s="16"/>
      <c r="H181" s="16"/>
      <c r="I181" s="16"/>
      <c r="J181" s="16"/>
      <c r="K181" s="16"/>
      <c r="L181" s="16"/>
      <c r="M181" s="16"/>
      <c r="N181" s="16"/>
      <c r="O181" s="16"/>
      <c r="P181" s="16"/>
      <c r="Q181" s="16"/>
      <c r="R181" s="16"/>
      <c r="S181" s="16"/>
      <c r="T181" s="16"/>
      <c r="U181" s="16"/>
      <c r="V181" s="16"/>
      <c r="W181" s="16"/>
      <c r="X181" s="16"/>
    </row>
    <row r="182" ht="15.75" customHeight="1">
      <c r="A182" s="19"/>
      <c r="B182" s="16"/>
      <c r="C182" s="16"/>
      <c r="D182" s="16"/>
      <c r="E182" s="16"/>
      <c r="F182" s="16"/>
      <c r="G182" s="16"/>
      <c r="H182" s="16"/>
      <c r="I182" s="16"/>
      <c r="J182" s="16"/>
      <c r="K182" s="16"/>
      <c r="L182" s="16"/>
      <c r="M182" s="16"/>
      <c r="N182" s="16"/>
      <c r="O182" s="16"/>
      <c r="P182" s="16"/>
      <c r="Q182" s="16"/>
      <c r="R182" s="16"/>
      <c r="S182" s="16"/>
      <c r="T182" s="16"/>
      <c r="U182" s="16"/>
      <c r="V182" s="16"/>
      <c r="W182" s="16"/>
      <c r="X182" s="16"/>
    </row>
    <row r="183" ht="15.75" customHeight="1">
      <c r="A183" s="19"/>
      <c r="B183" s="16"/>
      <c r="C183" s="16"/>
      <c r="D183" s="16"/>
      <c r="E183" s="16"/>
      <c r="F183" s="16"/>
      <c r="G183" s="16"/>
      <c r="H183" s="16"/>
      <c r="I183" s="16"/>
      <c r="J183" s="16"/>
      <c r="K183" s="16"/>
      <c r="L183" s="16"/>
      <c r="M183" s="16"/>
      <c r="N183" s="16"/>
      <c r="O183" s="16"/>
      <c r="P183" s="16"/>
      <c r="Q183" s="16"/>
      <c r="R183" s="16"/>
      <c r="S183" s="16"/>
      <c r="T183" s="16"/>
      <c r="U183" s="16"/>
      <c r="V183" s="16"/>
      <c r="W183" s="16"/>
      <c r="X183" s="16"/>
    </row>
    <row r="184" ht="15.75" customHeight="1">
      <c r="A184" s="19"/>
      <c r="B184" s="16"/>
      <c r="C184" s="16"/>
      <c r="D184" s="16"/>
      <c r="E184" s="16"/>
      <c r="F184" s="16"/>
      <c r="G184" s="16"/>
      <c r="H184" s="16"/>
      <c r="I184" s="16"/>
      <c r="J184" s="16"/>
      <c r="K184" s="16"/>
      <c r="L184" s="16"/>
      <c r="M184" s="16"/>
      <c r="N184" s="16"/>
      <c r="O184" s="16"/>
      <c r="P184" s="16"/>
      <c r="Q184" s="16"/>
      <c r="R184" s="16"/>
      <c r="S184" s="16"/>
      <c r="T184" s="16"/>
      <c r="U184" s="16"/>
      <c r="V184" s="16"/>
      <c r="W184" s="16"/>
      <c r="X184" s="16"/>
    </row>
    <row r="185" ht="15.75" customHeight="1">
      <c r="A185" s="19"/>
      <c r="B185" s="16"/>
      <c r="C185" s="16"/>
      <c r="D185" s="16"/>
      <c r="E185" s="16"/>
      <c r="F185" s="16"/>
      <c r="G185" s="16"/>
      <c r="H185" s="16"/>
      <c r="I185" s="16"/>
      <c r="J185" s="16"/>
      <c r="K185" s="16"/>
      <c r="L185" s="16"/>
      <c r="M185" s="16"/>
      <c r="N185" s="16"/>
      <c r="O185" s="16"/>
      <c r="P185" s="16"/>
      <c r="Q185" s="16"/>
      <c r="R185" s="16"/>
      <c r="S185" s="16"/>
      <c r="T185" s="16"/>
      <c r="U185" s="16"/>
      <c r="V185" s="16"/>
      <c r="W185" s="16"/>
      <c r="X185" s="16"/>
    </row>
    <row r="186" ht="15.75" customHeight="1">
      <c r="A186" s="19"/>
      <c r="B186" s="16"/>
      <c r="C186" s="16"/>
      <c r="D186" s="16"/>
      <c r="E186" s="16"/>
      <c r="F186" s="16"/>
      <c r="G186" s="16"/>
      <c r="H186" s="16"/>
      <c r="I186" s="16"/>
      <c r="J186" s="16"/>
      <c r="K186" s="16"/>
      <c r="L186" s="16"/>
      <c r="M186" s="16"/>
      <c r="N186" s="16"/>
      <c r="O186" s="16"/>
      <c r="P186" s="16"/>
      <c r="Q186" s="16"/>
      <c r="R186" s="16"/>
      <c r="S186" s="16"/>
      <c r="T186" s="16"/>
      <c r="U186" s="16"/>
      <c r="V186" s="16"/>
      <c r="W186" s="16"/>
      <c r="X186" s="16"/>
    </row>
    <row r="187" ht="15.75" customHeight="1">
      <c r="A187" s="19"/>
      <c r="B187" s="16"/>
      <c r="C187" s="16"/>
      <c r="D187" s="16"/>
      <c r="E187" s="16"/>
      <c r="F187" s="16"/>
      <c r="G187" s="16"/>
      <c r="H187" s="16"/>
      <c r="I187" s="16"/>
      <c r="J187" s="16"/>
      <c r="K187" s="16"/>
      <c r="L187" s="16"/>
      <c r="M187" s="16"/>
      <c r="N187" s="16"/>
      <c r="O187" s="16"/>
      <c r="P187" s="16"/>
      <c r="Q187" s="16"/>
      <c r="R187" s="16"/>
      <c r="S187" s="16"/>
      <c r="T187" s="16"/>
      <c r="U187" s="16"/>
      <c r="V187" s="16"/>
      <c r="W187" s="16"/>
      <c r="X187" s="16"/>
    </row>
    <row r="188" ht="15.75" customHeight="1">
      <c r="A188" s="19"/>
      <c r="B188" s="16"/>
      <c r="C188" s="16"/>
      <c r="D188" s="16"/>
      <c r="E188" s="16"/>
      <c r="F188" s="16"/>
      <c r="G188" s="16"/>
      <c r="H188" s="16"/>
      <c r="I188" s="16"/>
      <c r="J188" s="16"/>
      <c r="K188" s="16"/>
      <c r="L188" s="16"/>
      <c r="M188" s="16"/>
      <c r="N188" s="16"/>
      <c r="O188" s="16"/>
      <c r="P188" s="16"/>
      <c r="Q188" s="16"/>
      <c r="R188" s="16"/>
      <c r="S188" s="16"/>
      <c r="T188" s="16"/>
      <c r="U188" s="16"/>
      <c r="V188" s="16"/>
      <c r="W188" s="16"/>
      <c r="X188" s="16"/>
    </row>
    <row r="189" ht="15.75" customHeight="1">
      <c r="A189" s="19"/>
      <c r="B189" s="16"/>
      <c r="C189" s="16"/>
      <c r="D189" s="16"/>
      <c r="E189" s="16"/>
      <c r="F189" s="16"/>
      <c r="G189" s="16"/>
      <c r="H189" s="16"/>
      <c r="I189" s="16"/>
      <c r="J189" s="16"/>
      <c r="K189" s="16"/>
      <c r="L189" s="16"/>
      <c r="M189" s="16"/>
      <c r="N189" s="16"/>
      <c r="O189" s="16"/>
      <c r="P189" s="16"/>
      <c r="Q189" s="16"/>
      <c r="R189" s="16"/>
      <c r="S189" s="16"/>
      <c r="T189" s="16"/>
      <c r="U189" s="16"/>
      <c r="V189" s="16"/>
      <c r="W189" s="16"/>
      <c r="X189" s="16"/>
    </row>
    <row r="190" ht="15.75" customHeight="1">
      <c r="A190" s="19"/>
      <c r="B190" s="16"/>
      <c r="C190" s="16"/>
      <c r="D190" s="16"/>
      <c r="E190" s="16"/>
      <c r="F190" s="16"/>
      <c r="G190" s="16"/>
      <c r="H190" s="16"/>
      <c r="I190" s="16"/>
      <c r="J190" s="16"/>
      <c r="K190" s="16"/>
      <c r="L190" s="16"/>
      <c r="M190" s="16"/>
      <c r="N190" s="16"/>
      <c r="O190" s="16"/>
      <c r="P190" s="16"/>
      <c r="Q190" s="16"/>
      <c r="R190" s="16"/>
      <c r="S190" s="16"/>
      <c r="T190" s="16"/>
      <c r="U190" s="16"/>
      <c r="V190" s="16"/>
      <c r="W190" s="16"/>
      <c r="X190" s="16"/>
    </row>
    <row r="191" ht="15.75" customHeight="1">
      <c r="A191" s="19"/>
      <c r="B191" s="16"/>
      <c r="C191" s="16"/>
      <c r="D191" s="16"/>
      <c r="E191" s="16"/>
      <c r="F191" s="16"/>
      <c r="G191" s="16"/>
      <c r="H191" s="16"/>
      <c r="I191" s="16"/>
      <c r="J191" s="16"/>
      <c r="K191" s="16"/>
      <c r="L191" s="16"/>
      <c r="M191" s="16"/>
      <c r="N191" s="16"/>
      <c r="O191" s="16"/>
      <c r="P191" s="16"/>
      <c r="Q191" s="16"/>
      <c r="R191" s="16"/>
      <c r="S191" s="16"/>
      <c r="T191" s="16"/>
      <c r="U191" s="16"/>
      <c r="V191" s="16"/>
      <c r="W191" s="16"/>
      <c r="X191" s="16"/>
    </row>
    <row r="192" ht="15.75" customHeight="1">
      <c r="A192" s="19"/>
      <c r="B192" s="16"/>
      <c r="C192" s="16"/>
      <c r="D192" s="16"/>
      <c r="E192" s="16"/>
      <c r="F192" s="16"/>
      <c r="G192" s="16"/>
      <c r="H192" s="16"/>
      <c r="I192" s="16"/>
      <c r="J192" s="16"/>
      <c r="K192" s="16"/>
      <c r="L192" s="16"/>
      <c r="M192" s="16"/>
      <c r="N192" s="16"/>
      <c r="O192" s="16"/>
      <c r="P192" s="16"/>
      <c r="Q192" s="16"/>
      <c r="R192" s="16"/>
      <c r="S192" s="16"/>
      <c r="T192" s="16"/>
      <c r="U192" s="16"/>
      <c r="V192" s="16"/>
      <c r="W192" s="16"/>
      <c r="X192" s="16"/>
    </row>
    <row r="193" ht="15.75" customHeight="1">
      <c r="A193" s="19"/>
      <c r="B193" s="16"/>
      <c r="C193" s="16"/>
      <c r="D193" s="16"/>
      <c r="E193" s="16"/>
      <c r="F193" s="16"/>
      <c r="G193" s="16"/>
      <c r="H193" s="16"/>
      <c r="I193" s="16"/>
      <c r="J193" s="16"/>
      <c r="K193" s="16"/>
      <c r="L193" s="16"/>
      <c r="M193" s="16"/>
      <c r="N193" s="16"/>
      <c r="O193" s="16"/>
      <c r="P193" s="16"/>
      <c r="Q193" s="16"/>
      <c r="R193" s="16"/>
      <c r="S193" s="16"/>
      <c r="T193" s="16"/>
      <c r="U193" s="16"/>
      <c r="V193" s="16"/>
      <c r="W193" s="16"/>
      <c r="X193" s="16"/>
    </row>
    <row r="194" ht="15.75" customHeight="1">
      <c r="A194" s="19"/>
      <c r="B194" s="16"/>
      <c r="C194" s="16"/>
      <c r="D194" s="16"/>
      <c r="E194" s="16"/>
      <c r="F194" s="16"/>
      <c r="G194" s="16"/>
      <c r="H194" s="16"/>
      <c r="I194" s="16"/>
      <c r="J194" s="16"/>
      <c r="K194" s="16"/>
      <c r="L194" s="16"/>
      <c r="M194" s="16"/>
      <c r="N194" s="16"/>
      <c r="O194" s="16"/>
      <c r="P194" s="16"/>
      <c r="Q194" s="16"/>
      <c r="R194" s="16"/>
      <c r="S194" s="16"/>
      <c r="T194" s="16"/>
      <c r="U194" s="16"/>
      <c r="V194" s="16"/>
      <c r="W194" s="16"/>
      <c r="X194" s="16"/>
    </row>
    <row r="195" ht="15.75" customHeight="1">
      <c r="A195" s="19"/>
      <c r="B195" s="16"/>
      <c r="C195" s="16"/>
      <c r="D195" s="16"/>
      <c r="E195" s="16"/>
      <c r="F195" s="16"/>
      <c r="G195" s="16"/>
      <c r="H195" s="16"/>
      <c r="I195" s="16"/>
      <c r="J195" s="16"/>
      <c r="K195" s="16"/>
      <c r="L195" s="16"/>
      <c r="M195" s="16"/>
      <c r="N195" s="16"/>
      <c r="O195" s="16"/>
      <c r="P195" s="16"/>
      <c r="Q195" s="16"/>
      <c r="R195" s="16"/>
      <c r="S195" s="16"/>
      <c r="T195" s="16"/>
      <c r="U195" s="16"/>
      <c r="V195" s="16"/>
      <c r="W195" s="16"/>
      <c r="X195" s="16"/>
    </row>
    <row r="196" ht="15.75" customHeight="1">
      <c r="A196" s="19"/>
      <c r="B196" s="16"/>
      <c r="C196" s="16"/>
      <c r="D196" s="16"/>
      <c r="E196" s="16"/>
      <c r="F196" s="16"/>
      <c r="G196" s="16"/>
      <c r="H196" s="16"/>
      <c r="I196" s="16"/>
      <c r="J196" s="16"/>
      <c r="K196" s="16"/>
      <c r="L196" s="16"/>
      <c r="M196" s="16"/>
      <c r="N196" s="16"/>
      <c r="O196" s="16"/>
      <c r="P196" s="16"/>
      <c r="Q196" s="16"/>
      <c r="R196" s="16"/>
      <c r="S196" s="16"/>
      <c r="T196" s="16"/>
      <c r="U196" s="16"/>
      <c r="V196" s="16"/>
      <c r="W196" s="16"/>
      <c r="X196" s="16"/>
    </row>
    <row r="197" ht="15.75" customHeight="1">
      <c r="A197" s="19"/>
      <c r="B197" s="16"/>
      <c r="C197" s="16"/>
      <c r="D197" s="16"/>
      <c r="E197" s="16"/>
      <c r="F197" s="16"/>
      <c r="G197" s="16"/>
      <c r="H197" s="16"/>
      <c r="I197" s="16"/>
      <c r="J197" s="16"/>
      <c r="K197" s="16"/>
      <c r="L197" s="16"/>
      <c r="M197" s="16"/>
      <c r="N197" s="16"/>
      <c r="O197" s="16"/>
      <c r="P197" s="16"/>
      <c r="Q197" s="16"/>
      <c r="R197" s="16"/>
      <c r="S197" s="16"/>
      <c r="T197" s="16"/>
      <c r="U197" s="16"/>
      <c r="V197" s="16"/>
      <c r="W197" s="16"/>
      <c r="X197" s="16"/>
    </row>
    <row r="198" ht="15.75" customHeight="1">
      <c r="A198" s="19"/>
      <c r="B198" s="16"/>
      <c r="C198" s="16"/>
      <c r="D198" s="16"/>
      <c r="E198" s="16"/>
      <c r="F198" s="16"/>
      <c r="G198" s="16"/>
      <c r="H198" s="16"/>
      <c r="I198" s="16"/>
      <c r="J198" s="16"/>
      <c r="K198" s="16"/>
      <c r="L198" s="16"/>
      <c r="M198" s="16"/>
      <c r="N198" s="16"/>
      <c r="O198" s="16"/>
      <c r="P198" s="16"/>
      <c r="Q198" s="16"/>
      <c r="R198" s="16"/>
      <c r="S198" s="16"/>
      <c r="T198" s="16"/>
      <c r="U198" s="16"/>
      <c r="V198" s="16"/>
      <c r="W198" s="16"/>
      <c r="X198" s="16"/>
    </row>
    <row r="199" ht="15.75" customHeight="1">
      <c r="A199" s="19"/>
      <c r="B199" s="16"/>
      <c r="C199" s="16"/>
      <c r="D199" s="16"/>
      <c r="E199" s="16"/>
      <c r="F199" s="16"/>
      <c r="G199" s="16"/>
      <c r="H199" s="16"/>
      <c r="I199" s="16"/>
      <c r="J199" s="16"/>
      <c r="K199" s="16"/>
      <c r="L199" s="16"/>
      <c r="M199" s="16"/>
      <c r="N199" s="16"/>
      <c r="O199" s="16"/>
      <c r="P199" s="16"/>
      <c r="Q199" s="16"/>
      <c r="R199" s="16"/>
      <c r="S199" s="16"/>
      <c r="T199" s="16"/>
      <c r="U199" s="16"/>
      <c r="V199" s="16"/>
      <c r="W199" s="16"/>
      <c r="X199" s="16"/>
    </row>
    <row r="200" ht="15.75" customHeight="1">
      <c r="A200" s="19"/>
      <c r="B200" s="16"/>
      <c r="C200" s="16"/>
      <c r="D200" s="16"/>
      <c r="E200" s="16"/>
      <c r="F200" s="16"/>
      <c r="G200" s="16"/>
      <c r="H200" s="16"/>
      <c r="I200" s="16"/>
      <c r="J200" s="16"/>
      <c r="K200" s="16"/>
      <c r="L200" s="16"/>
      <c r="M200" s="16"/>
      <c r="N200" s="16"/>
      <c r="O200" s="16"/>
      <c r="P200" s="16"/>
      <c r="Q200" s="16"/>
      <c r="R200" s="16"/>
      <c r="S200" s="16"/>
      <c r="T200" s="16"/>
      <c r="U200" s="16"/>
      <c r="V200" s="16"/>
      <c r="W200" s="16"/>
      <c r="X200" s="16"/>
    </row>
    <row r="201" ht="15.75" customHeight="1">
      <c r="A201" s="19"/>
      <c r="B201" s="16"/>
      <c r="C201" s="16"/>
      <c r="D201" s="16"/>
      <c r="E201" s="16"/>
      <c r="F201" s="16"/>
      <c r="G201" s="16"/>
      <c r="H201" s="16"/>
      <c r="I201" s="16"/>
      <c r="J201" s="16"/>
      <c r="K201" s="16"/>
      <c r="L201" s="16"/>
      <c r="M201" s="16"/>
      <c r="N201" s="16"/>
      <c r="O201" s="16"/>
      <c r="P201" s="16"/>
      <c r="Q201" s="16"/>
      <c r="R201" s="16"/>
      <c r="S201" s="16"/>
      <c r="T201" s="16"/>
      <c r="U201" s="16"/>
      <c r="V201" s="16"/>
      <c r="W201" s="16"/>
      <c r="X201" s="16"/>
    </row>
    <row r="202" ht="15.75" customHeight="1">
      <c r="A202" s="19"/>
      <c r="B202" s="16"/>
      <c r="C202" s="16"/>
      <c r="D202" s="16"/>
      <c r="E202" s="16"/>
      <c r="F202" s="16"/>
      <c r="G202" s="16"/>
      <c r="H202" s="16"/>
      <c r="I202" s="16"/>
      <c r="J202" s="16"/>
      <c r="K202" s="16"/>
      <c r="L202" s="16"/>
      <c r="M202" s="16"/>
      <c r="N202" s="16"/>
      <c r="O202" s="16"/>
      <c r="P202" s="16"/>
      <c r="Q202" s="16"/>
      <c r="R202" s="16"/>
      <c r="S202" s="16"/>
      <c r="T202" s="16"/>
      <c r="U202" s="16"/>
      <c r="V202" s="16"/>
      <c r="W202" s="16"/>
      <c r="X202" s="16"/>
    </row>
    <row r="203" ht="15.75" customHeight="1">
      <c r="A203" s="19"/>
      <c r="B203" s="16"/>
      <c r="C203" s="16"/>
      <c r="D203" s="16"/>
      <c r="E203" s="16"/>
      <c r="F203" s="16"/>
      <c r="G203" s="16"/>
      <c r="H203" s="16"/>
      <c r="I203" s="16"/>
      <c r="J203" s="16"/>
      <c r="K203" s="16"/>
      <c r="L203" s="16"/>
      <c r="M203" s="16"/>
      <c r="N203" s="16"/>
      <c r="O203" s="16"/>
      <c r="P203" s="16"/>
      <c r="Q203" s="16"/>
      <c r="R203" s="16"/>
      <c r="S203" s="16"/>
      <c r="T203" s="16"/>
      <c r="U203" s="16"/>
      <c r="V203" s="16"/>
      <c r="W203" s="16"/>
      <c r="X203" s="16"/>
    </row>
    <row r="204" ht="15.75" customHeight="1">
      <c r="A204" s="19"/>
      <c r="B204" s="16"/>
      <c r="C204" s="16"/>
      <c r="D204" s="16"/>
      <c r="E204" s="16"/>
      <c r="F204" s="16"/>
      <c r="G204" s="16"/>
      <c r="H204" s="16"/>
      <c r="I204" s="16"/>
      <c r="J204" s="16"/>
      <c r="K204" s="16"/>
      <c r="L204" s="16"/>
      <c r="M204" s="16"/>
      <c r="N204" s="16"/>
      <c r="O204" s="16"/>
      <c r="P204" s="16"/>
      <c r="Q204" s="16"/>
      <c r="R204" s="16"/>
      <c r="S204" s="16"/>
      <c r="T204" s="16"/>
      <c r="U204" s="16"/>
      <c r="V204" s="16"/>
      <c r="W204" s="16"/>
      <c r="X204" s="16"/>
    </row>
    <row r="205" ht="15.75" customHeight="1">
      <c r="A205" s="19"/>
      <c r="B205" s="16"/>
      <c r="C205" s="16"/>
      <c r="D205" s="16"/>
      <c r="E205" s="16"/>
      <c r="F205" s="16"/>
      <c r="G205" s="16"/>
      <c r="H205" s="16"/>
      <c r="I205" s="16"/>
      <c r="J205" s="16"/>
      <c r="K205" s="16"/>
      <c r="L205" s="16"/>
      <c r="M205" s="16"/>
      <c r="N205" s="16"/>
      <c r="O205" s="16"/>
      <c r="P205" s="16"/>
      <c r="Q205" s="16"/>
      <c r="R205" s="16"/>
      <c r="S205" s="16"/>
      <c r="T205" s="16"/>
      <c r="U205" s="16"/>
      <c r="V205" s="16"/>
      <c r="W205" s="16"/>
      <c r="X205" s="16"/>
    </row>
    <row r="206" ht="15.75" customHeight="1">
      <c r="A206" s="19"/>
      <c r="B206" s="16"/>
      <c r="C206" s="16"/>
      <c r="D206" s="16"/>
      <c r="E206" s="16"/>
      <c r="F206" s="16"/>
      <c r="G206" s="16"/>
      <c r="H206" s="16"/>
      <c r="I206" s="16"/>
      <c r="J206" s="16"/>
      <c r="K206" s="16"/>
      <c r="L206" s="16"/>
      <c r="M206" s="16"/>
      <c r="N206" s="16"/>
      <c r="O206" s="16"/>
      <c r="P206" s="16"/>
      <c r="Q206" s="16"/>
      <c r="R206" s="16"/>
      <c r="S206" s="16"/>
      <c r="T206" s="16"/>
      <c r="U206" s="16"/>
      <c r="V206" s="16"/>
      <c r="W206" s="16"/>
      <c r="X206" s="16"/>
    </row>
    <row r="207" ht="15.75" customHeight="1">
      <c r="A207" s="19"/>
      <c r="B207" s="16"/>
      <c r="C207" s="16"/>
      <c r="D207" s="16"/>
      <c r="E207" s="16"/>
      <c r="F207" s="16"/>
      <c r="G207" s="16"/>
      <c r="H207" s="16"/>
      <c r="I207" s="16"/>
      <c r="J207" s="16"/>
      <c r="K207" s="16"/>
      <c r="L207" s="16"/>
      <c r="M207" s="16"/>
      <c r="N207" s="16"/>
      <c r="O207" s="16"/>
      <c r="P207" s="16"/>
      <c r="Q207" s="16"/>
      <c r="R207" s="16"/>
      <c r="S207" s="16"/>
      <c r="T207" s="16"/>
      <c r="U207" s="16"/>
      <c r="V207" s="16"/>
      <c r="W207" s="16"/>
      <c r="X207" s="16"/>
    </row>
    <row r="208" ht="15.75" customHeight="1">
      <c r="A208" s="19"/>
      <c r="B208" s="16"/>
      <c r="C208" s="16"/>
      <c r="D208" s="16"/>
      <c r="E208" s="16"/>
      <c r="F208" s="16"/>
      <c r="G208" s="16"/>
      <c r="H208" s="16"/>
      <c r="I208" s="16"/>
      <c r="J208" s="16"/>
      <c r="K208" s="16"/>
      <c r="L208" s="16"/>
      <c r="M208" s="16"/>
      <c r="N208" s="16"/>
      <c r="O208" s="16"/>
      <c r="P208" s="16"/>
      <c r="Q208" s="16"/>
      <c r="R208" s="16"/>
      <c r="S208" s="16"/>
      <c r="T208" s="16"/>
      <c r="U208" s="16"/>
      <c r="V208" s="16"/>
      <c r="W208" s="16"/>
      <c r="X208" s="16"/>
    </row>
    <row r="209" ht="15.75" customHeight="1">
      <c r="A209" s="19"/>
      <c r="B209" s="16"/>
      <c r="C209" s="16"/>
      <c r="D209" s="16"/>
      <c r="E209" s="16"/>
      <c r="F209" s="16"/>
      <c r="G209" s="16"/>
      <c r="H209" s="16"/>
      <c r="I209" s="16"/>
      <c r="J209" s="16"/>
      <c r="K209" s="16"/>
      <c r="L209" s="16"/>
      <c r="M209" s="16"/>
      <c r="N209" s="16"/>
      <c r="O209" s="16"/>
      <c r="P209" s="16"/>
      <c r="Q209" s="16"/>
      <c r="R209" s="16"/>
      <c r="S209" s="16"/>
      <c r="T209" s="16"/>
      <c r="U209" s="16"/>
      <c r="V209" s="16"/>
      <c r="W209" s="16"/>
      <c r="X209" s="16"/>
    </row>
    <row r="210" ht="15.75" customHeight="1">
      <c r="A210" s="19"/>
      <c r="B210" s="16"/>
      <c r="C210" s="16"/>
      <c r="D210" s="16"/>
      <c r="E210" s="16"/>
      <c r="F210" s="16"/>
      <c r="G210" s="16"/>
      <c r="H210" s="16"/>
      <c r="I210" s="16"/>
      <c r="J210" s="16"/>
      <c r="K210" s="16"/>
      <c r="L210" s="16"/>
      <c r="M210" s="16"/>
      <c r="N210" s="16"/>
      <c r="O210" s="16"/>
      <c r="P210" s="16"/>
      <c r="Q210" s="16"/>
      <c r="R210" s="16"/>
      <c r="S210" s="16"/>
      <c r="T210" s="16"/>
      <c r="U210" s="16"/>
      <c r="V210" s="16"/>
      <c r="W210" s="16"/>
      <c r="X210" s="16"/>
    </row>
    <row r="211" ht="15.75" customHeight="1">
      <c r="A211" s="19"/>
      <c r="B211" s="16"/>
      <c r="C211" s="16"/>
      <c r="D211" s="16"/>
      <c r="E211" s="16"/>
      <c r="F211" s="16"/>
      <c r="G211" s="16"/>
      <c r="H211" s="16"/>
      <c r="I211" s="16"/>
      <c r="J211" s="16"/>
      <c r="K211" s="16"/>
      <c r="L211" s="16"/>
      <c r="M211" s="16"/>
      <c r="N211" s="16"/>
      <c r="O211" s="16"/>
      <c r="P211" s="16"/>
      <c r="Q211" s="16"/>
      <c r="R211" s="16"/>
      <c r="S211" s="16"/>
      <c r="T211" s="16"/>
      <c r="U211" s="16"/>
      <c r="V211" s="16"/>
      <c r="W211" s="16"/>
      <c r="X211" s="16"/>
    </row>
    <row r="212" ht="15.75" customHeight="1">
      <c r="A212" s="19"/>
      <c r="B212" s="16"/>
      <c r="C212" s="16"/>
      <c r="D212" s="16"/>
      <c r="E212" s="16"/>
      <c r="F212" s="16"/>
      <c r="G212" s="16"/>
      <c r="H212" s="16"/>
      <c r="I212" s="16"/>
      <c r="J212" s="16"/>
      <c r="K212" s="16"/>
      <c r="L212" s="16"/>
      <c r="M212" s="16"/>
      <c r="N212" s="16"/>
      <c r="O212" s="16"/>
      <c r="P212" s="16"/>
      <c r="Q212" s="16"/>
      <c r="R212" s="16"/>
      <c r="S212" s="16"/>
      <c r="T212" s="16"/>
      <c r="U212" s="16"/>
      <c r="V212" s="16"/>
      <c r="W212" s="16"/>
      <c r="X212" s="16"/>
    </row>
    <row r="213" ht="15.75" customHeight="1">
      <c r="A213" s="19"/>
      <c r="B213" s="16"/>
      <c r="C213" s="16"/>
      <c r="D213" s="16"/>
      <c r="E213" s="16"/>
      <c r="F213" s="16"/>
      <c r="G213" s="16"/>
      <c r="H213" s="16"/>
      <c r="I213" s="16"/>
      <c r="J213" s="16"/>
      <c r="K213" s="16"/>
      <c r="L213" s="16"/>
      <c r="M213" s="16"/>
      <c r="N213" s="16"/>
      <c r="O213" s="16"/>
      <c r="P213" s="16"/>
      <c r="Q213" s="16"/>
      <c r="R213" s="16"/>
      <c r="S213" s="16"/>
      <c r="T213" s="16"/>
      <c r="U213" s="16"/>
      <c r="V213" s="16"/>
      <c r="W213" s="16"/>
      <c r="X213" s="16"/>
    </row>
    <row r="214" ht="15.75" customHeight="1">
      <c r="A214" s="19"/>
      <c r="B214" s="16"/>
      <c r="C214" s="16"/>
      <c r="D214" s="16"/>
      <c r="E214" s="16"/>
      <c r="F214" s="16"/>
      <c r="G214" s="16"/>
      <c r="H214" s="16"/>
      <c r="I214" s="16"/>
      <c r="J214" s="16"/>
      <c r="K214" s="16"/>
      <c r="L214" s="16"/>
      <c r="M214" s="16"/>
      <c r="N214" s="16"/>
      <c r="O214" s="16"/>
      <c r="P214" s="16"/>
      <c r="Q214" s="16"/>
      <c r="R214" s="16"/>
      <c r="S214" s="16"/>
      <c r="T214" s="16"/>
      <c r="U214" s="16"/>
      <c r="V214" s="16"/>
      <c r="W214" s="16"/>
      <c r="X214" s="16"/>
    </row>
    <row r="215" ht="15.75" customHeight="1">
      <c r="A215" s="19"/>
      <c r="B215" s="16"/>
      <c r="C215" s="16"/>
      <c r="D215" s="16"/>
      <c r="E215" s="16"/>
      <c r="F215" s="16"/>
      <c r="G215" s="16"/>
      <c r="H215" s="16"/>
      <c r="I215" s="16"/>
      <c r="J215" s="16"/>
      <c r="K215" s="16"/>
      <c r="L215" s="16"/>
      <c r="M215" s="16"/>
      <c r="N215" s="16"/>
      <c r="O215" s="16"/>
      <c r="P215" s="16"/>
      <c r="Q215" s="16"/>
      <c r="R215" s="16"/>
      <c r="S215" s="16"/>
      <c r="T215" s="16"/>
      <c r="U215" s="16"/>
      <c r="V215" s="16"/>
      <c r="W215" s="16"/>
      <c r="X215" s="16"/>
    </row>
    <row r="216" ht="15.75" customHeight="1">
      <c r="A216" s="19"/>
      <c r="B216" s="16"/>
      <c r="C216" s="16"/>
      <c r="D216" s="16"/>
      <c r="E216" s="16"/>
      <c r="F216" s="16"/>
      <c r="G216" s="16"/>
      <c r="H216" s="16"/>
      <c r="I216" s="16"/>
      <c r="J216" s="16"/>
      <c r="K216" s="16"/>
      <c r="L216" s="16"/>
      <c r="M216" s="16"/>
      <c r="N216" s="16"/>
      <c r="O216" s="16"/>
      <c r="P216" s="16"/>
      <c r="Q216" s="16"/>
      <c r="R216" s="16"/>
      <c r="S216" s="16"/>
      <c r="T216" s="16"/>
      <c r="U216" s="16"/>
      <c r="V216" s="16"/>
      <c r="W216" s="16"/>
      <c r="X216" s="16"/>
    </row>
    <row r="217" ht="15.75" customHeight="1">
      <c r="A217" s="19"/>
      <c r="B217" s="16"/>
      <c r="C217" s="16"/>
      <c r="D217" s="16"/>
      <c r="E217" s="16"/>
      <c r="F217" s="16"/>
      <c r="G217" s="16"/>
      <c r="H217" s="16"/>
      <c r="I217" s="16"/>
      <c r="J217" s="16"/>
      <c r="K217" s="16"/>
      <c r="L217" s="16"/>
      <c r="M217" s="16"/>
      <c r="N217" s="16"/>
      <c r="O217" s="16"/>
      <c r="P217" s="16"/>
      <c r="Q217" s="16"/>
      <c r="R217" s="16"/>
      <c r="S217" s="16"/>
      <c r="T217" s="16"/>
      <c r="U217" s="16"/>
      <c r="V217" s="16"/>
      <c r="W217" s="16"/>
      <c r="X217" s="16"/>
    </row>
    <row r="218" ht="15.75" customHeight="1">
      <c r="A218" s="19"/>
      <c r="B218" s="16"/>
      <c r="C218" s="16"/>
      <c r="D218" s="16"/>
      <c r="E218" s="16"/>
      <c r="F218" s="16"/>
      <c r="G218" s="16"/>
      <c r="H218" s="16"/>
      <c r="I218" s="16"/>
      <c r="J218" s="16"/>
      <c r="K218" s="16"/>
      <c r="L218" s="16"/>
      <c r="M218" s="16"/>
      <c r="N218" s="16"/>
      <c r="O218" s="16"/>
      <c r="P218" s="16"/>
      <c r="Q218" s="16"/>
      <c r="R218" s="16"/>
      <c r="S218" s="16"/>
      <c r="T218" s="16"/>
      <c r="U218" s="16"/>
      <c r="V218" s="16"/>
      <c r="W218" s="16"/>
      <c r="X218" s="16"/>
    </row>
    <row r="219" ht="15.75" customHeight="1">
      <c r="A219" s="19"/>
      <c r="B219" s="16"/>
      <c r="C219" s="16"/>
      <c r="D219" s="16"/>
      <c r="E219" s="16"/>
      <c r="F219" s="16"/>
      <c r="G219" s="16"/>
      <c r="H219" s="16"/>
      <c r="I219" s="16"/>
      <c r="J219" s="16"/>
      <c r="K219" s="16"/>
      <c r="L219" s="16"/>
      <c r="M219" s="16"/>
      <c r="N219" s="16"/>
      <c r="O219" s="16"/>
      <c r="P219" s="16"/>
      <c r="Q219" s="16"/>
      <c r="R219" s="16"/>
      <c r="S219" s="16"/>
      <c r="T219" s="16"/>
      <c r="U219" s="16"/>
      <c r="V219" s="16"/>
      <c r="W219" s="16"/>
      <c r="X219" s="16"/>
    </row>
    <row r="220" ht="15.75" customHeight="1">
      <c r="A220" s="19"/>
      <c r="B220" s="16"/>
      <c r="C220" s="16"/>
      <c r="D220" s="16"/>
      <c r="E220" s="16"/>
      <c r="F220" s="16"/>
      <c r="G220" s="16"/>
      <c r="H220" s="16"/>
      <c r="I220" s="16"/>
      <c r="J220" s="16"/>
      <c r="K220" s="16"/>
      <c r="L220" s="16"/>
      <c r="M220" s="16"/>
      <c r="N220" s="16"/>
      <c r="O220" s="16"/>
      <c r="P220" s="16"/>
      <c r="Q220" s="16"/>
      <c r="R220" s="16"/>
      <c r="S220" s="16"/>
      <c r="T220" s="16"/>
      <c r="U220" s="16"/>
      <c r="V220" s="16"/>
      <c r="W220" s="16"/>
      <c r="X220" s="16"/>
    </row>
    <row r="221" ht="15.75" customHeight="1">
      <c r="A221" s="19"/>
      <c r="B221" s="16"/>
      <c r="C221" s="16"/>
      <c r="D221" s="16"/>
      <c r="E221" s="16"/>
      <c r="F221" s="16"/>
      <c r="G221" s="16"/>
      <c r="H221" s="16"/>
      <c r="I221" s="16"/>
      <c r="J221" s="16"/>
      <c r="K221" s="16"/>
      <c r="L221" s="16"/>
      <c r="M221" s="16"/>
      <c r="N221" s="16"/>
      <c r="O221" s="16"/>
      <c r="P221" s="16"/>
      <c r="Q221" s="16"/>
      <c r="R221" s="16"/>
      <c r="S221" s="16"/>
      <c r="T221" s="16"/>
      <c r="U221" s="16"/>
      <c r="V221" s="16"/>
      <c r="W221" s="16"/>
      <c r="X221" s="16"/>
    </row>
    <row r="222" ht="15.75" customHeight="1">
      <c r="A222" s="19"/>
      <c r="B222" s="16"/>
      <c r="C222" s="16"/>
      <c r="D222" s="16"/>
      <c r="E222" s="16"/>
      <c r="F222" s="16"/>
      <c r="G222" s="16"/>
      <c r="H222" s="16"/>
      <c r="I222" s="16"/>
      <c r="J222" s="16"/>
      <c r="K222" s="16"/>
      <c r="L222" s="16"/>
      <c r="M222" s="16"/>
      <c r="N222" s="16"/>
      <c r="O222" s="16"/>
      <c r="P222" s="16"/>
      <c r="Q222" s="16"/>
      <c r="R222" s="16"/>
      <c r="S222" s="16"/>
      <c r="T222" s="16"/>
      <c r="U222" s="16"/>
      <c r="V222" s="16"/>
      <c r="W222" s="16"/>
      <c r="X222" s="16"/>
    </row>
    <row r="223" ht="15.75" customHeight="1">
      <c r="A223" s="19"/>
      <c r="B223" s="16"/>
      <c r="C223" s="16"/>
      <c r="D223" s="16"/>
      <c r="E223" s="16"/>
      <c r="F223" s="16"/>
      <c r="G223" s="16"/>
      <c r="H223" s="16"/>
      <c r="I223" s="16"/>
      <c r="J223" s="16"/>
      <c r="K223" s="16"/>
      <c r="L223" s="16"/>
      <c r="M223" s="16"/>
      <c r="N223" s="16"/>
      <c r="O223" s="16"/>
      <c r="P223" s="16"/>
      <c r="Q223" s="16"/>
      <c r="R223" s="16"/>
      <c r="S223" s="16"/>
      <c r="T223" s="16"/>
      <c r="U223" s="16"/>
      <c r="V223" s="16"/>
      <c r="W223" s="16"/>
      <c r="X223" s="16"/>
    </row>
    <row r="224" ht="15.75" customHeight="1">
      <c r="A224" s="19"/>
      <c r="B224" s="16"/>
      <c r="C224" s="16"/>
      <c r="D224" s="16"/>
      <c r="E224" s="16"/>
      <c r="F224" s="16"/>
      <c r="G224" s="16"/>
      <c r="H224" s="16"/>
      <c r="I224" s="16"/>
      <c r="J224" s="16"/>
      <c r="K224" s="16"/>
      <c r="L224" s="16"/>
      <c r="M224" s="16"/>
      <c r="N224" s="16"/>
      <c r="O224" s="16"/>
      <c r="P224" s="16"/>
      <c r="Q224" s="16"/>
      <c r="R224" s="16"/>
      <c r="S224" s="16"/>
      <c r="T224" s="16"/>
      <c r="U224" s="16"/>
      <c r="V224" s="16"/>
      <c r="W224" s="16"/>
      <c r="X224" s="16"/>
    </row>
    <row r="225" ht="15.75" customHeight="1">
      <c r="A225" s="19"/>
      <c r="B225" s="16"/>
      <c r="C225" s="16"/>
      <c r="D225" s="16"/>
      <c r="E225" s="16"/>
      <c r="F225" s="16"/>
      <c r="G225" s="16"/>
      <c r="H225" s="16"/>
      <c r="I225" s="16"/>
      <c r="J225" s="16"/>
      <c r="K225" s="16"/>
      <c r="L225" s="16"/>
      <c r="M225" s="16"/>
      <c r="N225" s="16"/>
      <c r="O225" s="16"/>
      <c r="P225" s="16"/>
      <c r="Q225" s="16"/>
      <c r="R225" s="16"/>
      <c r="S225" s="16"/>
      <c r="T225" s="16"/>
      <c r="U225" s="16"/>
      <c r="V225" s="16"/>
      <c r="W225" s="16"/>
      <c r="X225" s="16"/>
    </row>
    <row r="226" ht="15.75" customHeight="1">
      <c r="A226" s="19"/>
      <c r="B226" s="16"/>
      <c r="C226" s="16"/>
      <c r="D226" s="16"/>
      <c r="E226" s="16"/>
      <c r="F226" s="16"/>
      <c r="G226" s="16"/>
      <c r="H226" s="16"/>
      <c r="I226" s="16"/>
      <c r="J226" s="16"/>
      <c r="K226" s="16"/>
      <c r="L226" s="16"/>
      <c r="M226" s="16"/>
      <c r="N226" s="16"/>
      <c r="O226" s="16"/>
      <c r="P226" s="16"/>
      <c r="Q226" s="16"/>
      <c r="R226" s="16"/>
      <c r="S226" s="16"/>
      <c r="T226" s="16"/>
      <c r="U226" s="16"/>
      <c r="V226" s="16"/>
      <c r="W226" s="16"/>
      <c r="X226" s="16"/>
    </row>
    <row r="227" ht="15.75" customHeight="1">
      <c r="A227" s="19"/>
      <c r="B227" s="16"/>
      <c r="C227" s="16"/>
      <c r="D227" s="16"/>
      <c r="E227" s="16"/>
      <c r="F227" s="16"/>
      <c r="G227" s="16"/>
      <c r="H227" s="16"/>
      <c r="I227" s="16"/>
      <c r="J227" s="16"/>
      <c r="K227" s="16"/>
      <c r="L227" s="16"/>
      <c r="M227" s="16"/>
      <c r="N227" s="16"/>
      <c r="O227" s="16"/>
      <c r="P227" s="16"/>
      <c r="Q227" s="16"/>
      <c r="R227" s="16"/>
      <c r="S227" s="16"/>
      <c r="T227" s="16"/>
      <c r="U227" s="16"/>
      <c r="V227" s="16"/>
      <c r="W227" s="16"/>
      <c r="X227" s="16"/>
    </row>
    <row r="228" ht="15.75" customHeight="1">
      <c r="A228" s="19"/>
      <c r="B228" s="16"/>
      <c r="C228" s="16"/>
      <c r="D228" s="16"/>
      <c r="E228" s="16"/>
      <c r="F228" s="16"/>
      <c r="G228" s="16"/>
      <c r="H228" s="16"/>
      <c r="I228" s="16"/>
      <c r="J228" s="16"/>
      <c r="K228" s="16"/>
      <c r="L228" s="16"/>
      <c r="M228" s="16"/>
      <c r="N228" s="16"/>
      <c r="O228" s="16"/>
      <c r="P228" s="16"/>
      <c r="Q228" s="16"/>
      <c r="R228" s="16"/>
      <c r="S228" s="16"/>
      <c r="T228" s="16"/>
      <c r="U228" s="16"/>
      <c r="V228" s="16"/>
      <c r="W228" s="16"/>
      <c r="X228" s="16"/>
    </row>
    <row r="229" ht="15.75" customHeight="1">
      <c r="A229" s="19"/>
      <c r="B229" s="16"/>
      <c r="C229" s="16"/>
      <c r="D229" s="16"/>
      <c r="E229" s="16"/>
      <c r="F229" s="16"/>
      <c r="G229" s="16"/>
      <c r="H229" s="16"/>
      <c r="I229" s="16"/>
      <c r="J229" s="16"/>
      <c r="K229" s="16"/>
      <c r="L229" s="16"/>
      <c r="M229" s="16"/>
      <c r="N229" s="16"/>
      <c r="O229" s="16"/>
      <c r="P229" s="16"/>
      <c r="Q229" s="16"/>
      <c r="R229" s="16"/>
      <c r="S229" s="16"/>
      <c r="T229" s="16"/>
      <c r="U229" s="16"/>
      <c r="V229" s="16"/>
      <c r="W229" s="16"/>
      <c r="X229" s="16"/>
    </row>
    <row r="230" ht="15.75" customHeight="1">
      <c r="A230" s="19"/>
      <c r="B230" s="16"/>
      <c r="C230" s="16"/>
      <c r="D230" s="16"/>
      <c r="E230" s="16"/>
      <c r="F230" s="16"/>
      <c r="G230" s="16"/>
      <c r="H230" s="16"/>
      <c r="I230" s="16"/>
      <c r="J230" s="16"/>
      <c r="K230" s="16"/>
      <c r="L230" s="16"/>
      <c r="M230" s="16"/>
      <c r="N230" s="16"/>
      <c r="O230" s="16"/>
      <c r="P230" s="16"/>
      <c r="Q230" s="16"/>
      <c r="R230" s="16"/>
      <c r="S230" s="16"/>
      <c r="T230" s="16"/>
      <c r="U230" s="16"/>
      <c r="V230" s="16"/>
      <c r="W230" s="16"/>
      <c r="X230" s="16"/>
    </row>
    <row r="231" ht="15.75" customHeight="1">
      <c r="A231" s="19"/>
      <c r="B231" s="16"/>
      <c r="C231" s="16"/>
      <c r="D231" s="16"/>
      <c r="E231" s="16"/>
      <c r="F231" s="16"/>
      <c r="G231" s="16"/>
      <c r="H231" s="16"/>
      <c r="I231" s="16"/>
      <c r="J231" s="16"/>
      <c r="K231" s="16"/>
      <c r="L231" s="16"/>
      <c r="M231" s="16"/>
      <c r="N231" s="16"/>
      <c r="O231" s="16"/>
      <c r="P231" s="16"/>
      <c r="Q231" s="16"/>
      <c r="R231" s="16"/>
      <c r="S231" s="16"/>
      <c r="T231" s="16"/>
      <c r="U231" s="16"/>
      <c r="V231" s="16"/>
      <c r="W231" s="16"/>
      <c r="X231" s="16"/>
    </row>
    <row r="232" ht="15.75" customHeight="1">
      <c r="A232" s="19"/>
      <c r="B232" s="16"/>
      <c r="C232" s="16"/>
      <c r="D232" s="16"/>
      <c r="E232" s="16"/>
      <c r="F232" s="16"/>
      <c r="G232" s="16"/>
      <c r="H232" s="16"/>
      <c r="I232" s="16"/>
      <c r="J232" s="16"/>
      <c r="K232" s="16"/>
      <c r="L232" s="16"/>
      <c r="M232" s="16"/>
      <c r="N232" s="16"/>
      <c r="O232" s="16"/>
      <c r="P232" s="16"/>
      <c r="Q232" s="16"/>
      <c r="R232" s="16"/>
      <c r="S232" s="16"/>
      <c r="T232" s="16"/>
      <c r="U232" s="16"/>
      <c r="V232" s="16"/>
      <c r="W232" s="16"/>
      <c r="X232" s="16"/>
    </row>
    <row r="233" ht="15.75" customHeight="1">
      <c r="A233" s="19"/>
      <c r="B233" s="16"/>
      <c r="C233" s="16"/>
      <c r="D233" s="16"/>
      <c r="E233" s="16"/>
      <c r="F233" s="16"/>
      <c r="G233" s="16"/>
      <c r="H233" s="16"/>
      <c r="I233" s="16"/>
      <c r="J233" s="16"/>
      <c r="K233" s="16"/>
      <c r="L233" s="16"/>
      <c r="M233" s="16"/>
      <c r="N233" s="16"/>
      <c r="O233" s="16"/>
      <c r="P233" s="16"/>
      <c r="Q233" s="16"/>
      <c r="R233" s="16"/>
      <c r="S233" s="16"/>
      <c r="T233" s="16"/>
      <c r="U233" s="16"/>
      <c r="V233" s="16"/>
      <c r="W233" s="16"/>
      <c r="X233" s="16"/>
    </row>
    <row r="234" ht="15.75" customHeight="1">
      <c r="A234" s="19"/>
      <c r="B234" s="16"/>
      <c r="C234" s="16"/>
      <c r="D234" s="16"/>
      <c r="E234" s="16"/>
      <c r="F234" s="16"/>
      <c r="G234" s="16"/>
      <c r="H234" s="16"/>
      <c r="I234" s="16"/>
      <c r="J234" s="16"/>
      <c r="K234" s="16"/>
      <c r="L234" s="16"/>
      <c r="M234" s="16"/>
      <c r="N234" s="16"/>
      <c r="O234" s="16"/>
      <c r="P234" s="16"/>
      <c r="Q234" s="16"/>
      <c r="R234" s="16"/>
      <c r="S234" s="16"/>
      <c r="T234" s="16"/>
      <c r="U234" s="16"/>
      <c r="V234" s="16"/>
      <c r="W234" s="16"/>
      <c r="X234" s="16"/>
    </row>
    <row r="235" ht="15.75" customHeight="1">
      <c r="A235" s="19"/>
      <c r="B235" s="16"/>
      <c r="C235" s="16"/>
      <c r="D235" s="16"/>
      <c r="E235" s="16"/>
      <c r="F235" s="16"/>
      <c r="G235" s="16"/>
      <c r="H235" s="16"/>
      <c r="I235" s="16"/>
      <c r="J235" s="16"/>
      <c r="K235" s="16"/>
      <c r="L235" s="16"/>
      <c r="M235" s="16"/>
      <c r="N235" s="16"/>
      <c r="O235" s="16"/>
      <c r="P235" s="16"/>
      <c r="Q235" s="16"/>
      <c r="R235" s="16"/>
      <c r="S235" s="16"/>
      <c r="T235" s="16"/>
      <c r="U235" s="16"/>
      <c r="V235" s="16"/>
      <c r="W235" s="16"/>
      <c r="X235" s="16"/>
    </row>
    <row r="236" ht="15.75" customHeight="1">
      <c r="A236" s="19"/>
      <c r="B236" s="16"/>
      <c r="C236" s="16"/>
      <c r="D236" s="16"/>
      <c r="E236" s="16"/>
      <c r="F236" s="16"/>
      <c r="G236" s="16"/>
      <c r="H236" s="16"/>
      <c r="I236" s="16"/>
      <c r="J236" s="16"/>
      <c r="K236" s="16"/>
      <c r="L236" s="16"/>
      <c r="M236" s="16"/>
      <c r="N236" s="16"/>
      <c r="O236" s="16"/>
      <c r="P236" s="16"/>
      <c r="Q236" s="16"/>
      <c r="R236" s="16"/>
      <c r="S236" s="16"/>
      <c r="T236" s="16"/>
      <c r="U236" s="16"/>
      <c r="V236" s="16"/>
      <c r="W236" s="16"/>
      <c r="X236" s="16"/>
    </row>
    <row r="237" ht="15.75" customHeight="1">
      <c r="A237" s="19"/>
      <c r="B237" s="16"/>
      <c r="C237" s="16"/>
      <c r="D237" s="16"/>
      <c r="E237" s="16"/>
      <c r="F237" s="16"/>
      <c r="G237" s="16"/>
      <c r="H237" s="16"/>
      <c r="I237" s="16"/>
      <c r="J237" s="16"/>
      <c r="K237" s="16"/>
      <c r="L237" s="16"/>
      <c r="M237" s="16"/>
      <c r="N237" s="16"/>
      <c r="O237" s="16"/>
      <c r="P237" s="16"/>
      <c r="Q237" s="16"/>
      <c r="R237" s="16"/>
      <c r="S237" s="16"/>
      <c r="T237" s="16"/>
      <c r="U237" s="16"/>
      <c r="V237" s="16"/>
      <c r="W237" s="16"/>
      <c r="X237" s="16"/>
    </row>
    <row r="238" ht="15.75" customHeight="1">
      <c r="A238" s="19"/>
      <c r="B238" s="16"/>
      <c r="C238" s="16"/>
      <c r="D238" s="16"/>
      <c r="E238" s="16"/>
      <c r="F238" s="16"/>
      <c r="G238" s="16"/>
      <c r="H238" s="16"/>
      <c r="I238" s="16"/>
      <c r="J238" s="16"/>
      <c r="K238" s="16"/>
      <c r="L238" s="16"/>
      <c r="M238" s="16"/>
      <c r="N238" s="16"/>
      <c r="O238" s="16"/>
      <c r="P238" s="16"/>
      <c r="Q238" s="16"/>
      <c r="R238" s="16"/>
      <c r="S238" s="16"/>
      <c r="T238" s="16"/>
      <c r="U238" s="16"/>
      <c r="V238" s="16"/>
      <c r="W238" s="16"/>
      <c r="X238" s="16"/>
    </row>
    <row r="239" ht="15.75" customHeight="1">
      <c r="A239" s="19"/>
      <c r="B239" s="16"/>
      <c r="C239" s="16"/>
      <c r="D239" s="16"/>
      <c r="E239" s="16"/>
      <c r="F239" s="16"/>
      <c r="G239" s="16"/>
      <c r="H239" s="16"/>
      <c r="I239" s="16"/>
      <c r="J239" s="16"/>
      <c r="K239" s="16"/>
      <c r="L239" s="16"/>
      <c r="M239" s="16"/>
      <c r="N239" s="16"/>
      <c r="O239" s="16"/>
      <c r="P239" s="16"/>
      <c r="Q239" s="16"/>
      <c r="R239" s="16"/>
      <c r="S239" s="16"/>
      <c r="T239" s="16"/>
      <c r="U239" s="16"/>
      <c r="V239" s="16"/>
      <c r="W239" s="16"/>
      <c r="X239" s="16"/>
    </row>
    <row r="240" ht="15.75" customHeight="1">
      <c r="A240" s="19"/>
      <c r="B240" s="16"/>
      <c r="C240" s="16"/>
      <c r="D240" s="16"/>
      <c r="E240" s="16"/>
      <c r="F240" s="16"/>
      <c r="G240" s="16"/>
      <c r="H240" s="16"/>
      <c r="I240" s="16"/>
      <c r="J240" s="16"/>
      <c r="K240" s="16"/>
      <c r="L240" s="16"/>
      <c r="M240" s="16"/>
      <c r="N240" s="16"/>
      <c r="O240" s="16"/>
      <c r="P240" s="16"/>
      <c r="Q240" s="16"/>
      <c r="R240" s="16"/>
      <c r="S240" s="16"/>
      <c r="T240" s="16"/>
      <c r="U240" s="16"/>
      <c r="V240" s="16"/>
      <c r="W240" s="16"/>
      <c r="X240" s="16"/>
    </row>
    <row r="241" ht="15.75" customHeight="1">
      <c r="A241" s="19"/>
      <c r="B241" s="16"/>
      <c r="C241" s="16"/>
      <c r="D241" s="16"/>
      <c r="E241" s="16"/>
      <c r="F241" s="16"/>
      <c r="G241" s="16"/>
      <c r="H241" s="16"/>
      <c r="I241" s="16"/>
      <c r="J241" s="16"/>
      <c r="K241" s="16"/>
      <c r="L241" s="16"/>
      <c r="M241" s="16"/>
      <c r="N241" s="16"/>
      <c r="O241" s="16"/>
      <c r="P241" s="16"/>
      <c r="Q241" s="16"/>
      <c r="R241" s="16"/>
      <c r="S241" s="16"/>
      <c r="T241" s="16"/>
      <c r="U241" s="16"/>
      <c r="V241" s="16"/>
      <c r="W241" s="16"/>
      <c r="X241" s="16"/>
    </row>
    <row r="242" ht="15.75" customHeight="1">
      <c r="A242" s="19"/>
      <c r="B242" s="16"/>
      <c r="C242" s="16"/>
      <c r="D242" s="16"/>
      <c r="E242" s="16"/>
      <c r="F242" s="16"/>
      <c r="G242" s="16"/>
      <c r="H242" s="16"/>
      <c r="I242" s="16"/>
      <c r="J242" s="16"/>
      <c r="K242" s="16"/>
      <c r="L242" s="16"/>
      <c r="M242" s="16"/>
      <c r="N242" s="16"/>
      <c r="O242" s="16"/>
      <c r="P242" s="16"/>
      <c r="Q242" s="16"/>
      <c r="R242" s="16"/>
      <c r="S242" s="16"/>
      <c r="T242" s="16"/>
      <c r="U242" s="16"/>
      <c r="V242" s="16"/>
      <c r="W242" s="16"/>
      <c r="X242" s="16"/>
    </row>
    <row r="243" ht="15.75" customHeight="1">
      <c r="A243" s="19"/>
      <c r="B243" s="16"/>
      <c r="C243" s="16"/>
      <c r="D243" s="16"/>
      <c r="E243" s="16"/>
      <c r="F243" s="16"/>
      <c r="G243" s="16"/>
      <c r="H243" s="16"/>
      <c r="I243" s="16"/>
      <c r="J243" s="16"/>
      <c r="K243" s="16"/>
      <c r="L243" s="16"/>
      <c r="M243" s="16"/>
      <c r="N243" s="16"/>
      <c r="O243" s="16"/>
      <c r="P243" s="16"/>
      <c r="Q243" s="16"/>
      <c r="R243" s="16"/>
      <c r="S243" s="16"/>
      <c r="T243" s="16"/>
      <c r="U243" s="16"/>
      <c r="V243" s="16"/>
      <c r="W243" s="16"/>
      <c r="X243" s="16"/>
    </row>
    <row r="244" ht="15.75" customHeight="1">
      <c r="A244" s="19"/>
      <c r="B244" s="16"/>
      <c r="C244" s="16"/>
      <c r="D244" s="16"/>
      <c r="E244" s="16"/>
      <c r="F244" s="16"/>
      <c r="G244" s="16"/>
      <c r="H244" s="16"/>
      <c r="I244" s="16"/>
      <c r="J244" s="16"/>
      <c r="K244" s="16"/>
      <c r="L244" s="16"/>
      <c r="M244" s="16"/>
      <c r="N244" s="16"/>
      <c r="O244" s="16"/>
      <c r="P244" s="16"/>
      <c r="Q244" s="16"/>
      <c r="R244" s="16"/>
      <c r="S244" s="16"/>
      <c r="T244" s="16"/>
      <c r="U244" s="16"/>
      <c r="V244" s="16"/>
      <c r="W244" s="16"/>
      <c r="X244" s="16"/>
    </row>
    <row r="245" ht="15.75" customHeight="1">
      <c r="A245" s="19"/>
      <c r="B245" s="16"/>
      <c r="C245" s="16"/>
      <c r="D245" s="16"/>
      <c r="E245" s="16"/>
      <c r="F245" s="16"/>
      <c r="G245" s="16"/>
      <c r="H245" s="16"/>
      <c r="I245" s="16"/>
      <c r="J245" s="16"/>
      <c r="K245" s="16"/>
      <c r="L245" s="16"/>
      <c r="M245" s="16"/>
      <c r="N245" s="16"/>
      <c r="O245" s="16"/>
      <c r="P245" s="16"/>
      <c r="Q245" s="16"/>
      <c r="R245" s="16"/>
      <c r="S245" s="16"/>
      <c r="T245" s="16"/>
      <c r="U245" s="16"/>
      <c r="V245" s="16"/>
      <c r="W245" s="16"/>
      <c r="X245" s="16"/>
    </row>
    <row r="246" ht="15.75" customHeight="1">
      <c r="A246" s="19"/>
      <c r="B246" s="16"/>
      <c r="C246" s="16"/>
      <c r="D246" s="16"/>
      <c r="E246" s="16"/>
      <c r="F246" s="16"/>
      <c r="G246" s="16"/>
      <c r="H246" s="16"/>
      <c r="I246" s="16"/>
      <c r="J246" s="16"/>
      <c r="K246" s="16"/>
      <c r="L246" s="16"/>
      <c r="M246" s="16"/>
      <c r="N246" s="16"/>
      <c r="O246" s="16"/>
      <c r="P246" s="16"/>
      <c r="Q246" s="16"/>
      <c r="R246" s="16"/>
      <c r="S246" s="16"/>
      <c r="T246" s="16"/>
      <c r="U246" s="16"/>
      <c r="V246" s="16"/>
      <c r="W246" s="16"/>
      <c r="X246" s="16"/>
    </row>
    <row r="247" ht="15.75" customHeight="1">
      <c r="A247" s="19"/>
      <c r="B247" s="16"/>
      <c r="C247" s="16"/>
      <c r="D247" s="16"/>
      <c r="E247" s="16"/>
      <c r="F247" s="16"/>
      <c r="G247" s="16"/>
      <c r="H247" s="16"/>
      <c r="I247" s="16"/>
      <c r="J247" s="16"/>
      <c r="K247" s="16"/>
      <c r="L247" s="16"/>
      <c r="M247" s="16"/>
      <c r="N247" s="16"/>
      <c r="O247" s="16"/>
      <c r="P247" s="16"/>
      <c r="Q247" s="16"/>
      <c r="R247" s="16"/>
      <c r="S247" s="16"/>
      <c r="T247" s="16"/>
      <c r="U247" s="16"/>
      <c r="V247" s="16"/>
      <c r="W247" s="16"/>
      <c r="X247" s="16"/>
    </row>
    <row r="248" ht="15.75" customHeight="1">
      <c r="A248" s="19"/>
      <c r="B248" s="16"/>
      <c r="C248" s="16"/>
      <c r="D248" s="16"/>
      <c r="E248" s="16"/>
      <c r="F248" s="16"/>
      <c r="G248" s="16"/>
      <c r="H248" s="16"/>
      <c r="I248" s="16"/>
      <c r="J248" s="16"/>
      <c r="K248" s="16"/>
      <c r="L248" s="16"/>
      <c r="M248" s="16"/>
      <c r="N248" s="16"/>
      <c r="O248" s="16"/>
      <c r="P248" s="16"/>
      <c r="Q248" s="16"/>
      <c r="R248" s="16"/>
      <c r="S248" s="16"/>
      <c r="T248" s="16"/>
      <c r="U248" s="16"/>
      <c r="V248" s="16"/>
      <c r="W248" s="16"/>
      <c r="X248" s="16"/>
    </row>
    <row r="249" ht="15.75" customHeight="1">
      <c r="A249" s="19"/>
      <c r="B249" s="16"/>
      <c r="C249" s="16"/>
      <c r="D249" s="16"/>
      <c r="E249" s="16"/>
      <c r="F249" s="16"/>
      <c r="G249" s="16"/>
      <c r="H249" s="16"/>
      <c r="I249" s="16"/>
      <c r="J249" s="16"/>
      <c r="K249" s="16"/>
      <c r="L249" s="16"/>
      <c r="M249" s="16"/>
      <c r="N249" s="16"/>
      <c r="O249" s="16"/>
      <c r="P249" s="16"/>
      <c r="Q249" s="16"/>
      <c r="R249" s="16"/>
      <c r="S249" s="16"/>
      <c r="T249" s="16"/>
      <c r="U249" s="16"/>
      <c r="V249" s="16"/>
      <c r="W249" s="16"/>
      <c r="X249" s="16"/>
    </row>
    <row r="250" ht="15.75" customHeight="1">
      <c r="A250" s="19"/>
      <c r="B250" s="16"/>
      <c r="C250" s="16"/>
      <c r="D250" s="16"/>
      <c r="E250" s="16"/>
      <c r="F250" s="16"/>
      <c r="G250" s="16"/>
      <c r="H250" s="16"/>
      <c r="I250" s="16"/>
      <c r="J250" s="16"/>
      <c r="K250" s="16"/>
      <c r="L250" s="16"/>
      <c r="M250" s="16"/>
      <c r="N250" s="16"/>
      <c r="O250" s="16"/>
      <c r="P250" s="16"/>
      <c r="Q250" s="16"/>
      <c r="R250" s="16"/>
      <c r="S250" s="16"/>
      <c r="T250" s="16"/>
      <c r="U250" s="16"/>
      <c r="V250" s="16"/>
      <c r="W250" s="16"/>
      <c r="X250" s="16"/>
    </row>
    <row r="251" ht="15.75" customHeight="1">
      <c r="A251" s="19"/>
      <c r="B251" s="16"/>
      <c r="C251" s="16"/>
      <c r="D251" s="16"/>
      <c r="E251" s="16"/>
      <c r="F251" s="16"/>
      <c r="G251" s="16"/>
      <c r="H251" s="16"/>
      <c r="I251" s="16"/>
      <c r="J251" s="16"/>
      <c r="K251" s="16"/>
      <c r="L251" s="16"/>
      <c r="M251" s="16"/>
      <c r="N251" s="16"/>
      <c r="O251" s="16"/>
      <c r="P251" s="16"/>
      <c r="Q251" s="16"/>
      <c r="R251" s="16"/>
      <c r="S251" s="16"/>
      <c r="T251" s="16"/>
      <c r="U251" s="16"/>
      <c r="V251" s="16"/>
      <c r="W251" s="16"/>
      <c r="X251" s="16"/>
    </row>
    <row r="252" ht="15.75" customHeight="1">
      <c r="A252" s="19"/>
      <c r="B252" s="16"/>
      <c r="C252" s="16"/>
      <c r="D252" s="16"/>
      <c r="E252" s="16"/>
      <c r="F252" s="16"/>
      <c r="G252" s="16"/>
      <c r="H252" s="16"/>
      <c r="I252" s="16"/>
      <c r="J252" s="16"/>
      <c r="K252" s="16"/>
      <c r="L252" s="16"/>
      <c r="M252" s="16"/>
      <c r="N252" s="16"/>
      <c r="O252" s="16"/>
      <c r="P252" s="16"/>
      <c r="Q252" s="16"/>
      <c r="R252" s="16"/>
      <c r="S252" s="16"/>
      <c r="T252" s="16"/>
      <c r="U252" s="16"/>
      <c r="V252" s="16"/>
      <c r="W252" s="16"/>
      <c r="X252" s="16"/>
    </row>
    <row r="253" ht="15.75" customHeight="1">
      <c r="A253" s="19"/>
      <c r="B253" s="16"/>
      <c r="C253" s="16"/>
      <c r="D253" s="16"/>
      <c r="E253" s="16"/>
      <c r="F253" s="16"/>
      <c r="G253" s="16"/>
      <c r="H253" s="16"/>
      <c r="I253" s="16"/>
      <c r="J253" s="16"/>
      <c r="K253" s="16"/>
      <c r="L253" s="16"/>
      <c r="M253" s="16"/>
      <c r="N253" s="16"/>
      <c r="O253" s="16"/>
      <c r="P253" s="16"/>
      <c r="Q253" s="16"/>
      <c r="R253" s="16"/>
      <c r="S253" s="16"/>
      <c r="T253" s="16"/>
      <c r="U253" s="16"/>
      <c r="V253" s="16"/>
      <c r="W253" s="16"/>
      <c r="X253" s="16"/>
    </row>
    <row r="254" ht="15.75" customHeight="1">
      <c r="A254" s="19"/>
      <c r="B254" s="16"/>
      <c r="C254" s="16"/>
      <c r="D254" s="16"/>
      <c r="E254" s="16"/>
      <c r="F254" s="16"/>
      <c r="G254" s="16"/>
      <c r="H254" s="16"/>
      <c r="I254" s="16"/>
      <c r="J254" s="16"/>
      <c r="K254" s="16"/>
      <c r="L254" s="16"/>
      <c r="M254" s="16"/>
      <c r="N254" s="16"/>
      <c r="O254" s="16"/>
      <c r="P254" s="16"/>
      <c r="Q254" s="16"/>
      <c r="R254" s="16"/>
      <c r="S254" s="16"/>
      <c r="T254" s="16"/>
      <c r="U254" s="16"/>
      <c r="V254" s="16"/>
      <c r="W254" s="16"/>
      <c r="X254" s="16"/>
    </row>
    <row r="255" ht="15.75" customHeight="1">
      <c r="A255" s="19"/>
      <c r="B255" s="16"/>
      <c r="C255" s="16"/>
      <c r="D255" s="16"/>
      <c r="E255" s="16"/>
      <c r="F255" s="16"/>
      <c r="G255" s="16"/>
      <c r="H255" s="16"/>
      <c r="I255" s="16"/>
      <c r="J255" s="16"/>
      <c r="K255" s="16"/>
      <c r="L255" s="16"/>
      <c r="M255" s="16"/>
      <c r="N255" s="16"/>
      <c r="O255" s="16"/>
      <c r="P255" s="16"/>
      <c r="Q255" s="16"/>
      <c r="R255" s="16"/>
      <c r="S255" s="16"/>
      <c r="T255" s="16"/>
      <c r="U255" s="16"/>
      <c r="V255" s="16"/>
      <c r="W255" s="16"/>
      <c r="X255" s="16"/>
    </row>
    <row r="256" ht="15.75" customHeight="1">
      <c r="A256" s="19"/>
      <c r="B256" s="16"/>
      <c r="C256" s="16"/>
      <c r="D256" s="16"/>
      <c r="E256" s="16"/>
      <c r="F256" s="16"/>
      <c r="G256" s="16"/>
      <c r="H256" s="16"/>
      <c r="I256" s="16"/>
      <c r="J256" s="16"/>
      <c r="K256" s="16"/>
      <c r="L256" s="16"/>
      <c r="M256" s="16"/>
      <c r="N256" s="16"/>
      <c r="O256" s="16"/>
      <c r="P256" s="16"/>
      <c r="Q256" s="16"/>
      <c r="R256" s="16"/>
      <c r="S256" s="16"/>
      <c r="T256" s="16"/>
      <c r="U256" s="16"/>
      <c r="V256" s="16"/>
      <c r="W256" s="16"/>
      <c r="X256" s="16"/>
    </row>
    <row r="257" ht="15.75" customHeight="1">
      <c r="A257" s="19"/>
      <c r="B257" s="16"/>
      <c r="C257" s="16"/>
      <c r="D257" s="16"/>
      <c r="E257" s="16"/>
      <c r="F257" s="16"/>
      <c r="G257" s="16"/>
      <c r="H257" s="16"/>
      <c r="I257" s="16"/>
      <c r="J257" s="16"/>
      <c r="K257" s="16"/>
      <c r="L257" s="16"/>
      <c r="M257" s="16"/>
      <c r="N257" s="16"/>
      <c r="O257" s="16"/>
      <c r="P257" s="16"/>
      <c r="Q257" s="16"/>
      <c r="R257" s="16"/>
      <c r="S257" s="16"/>
      <c r="T257" s="16"/>
      <c r="U257" s="16"/>
      <c r="V257" s="16"/>
      <c r="W257" s="16"/>
      <c r="X257" s="16"/>
    </row>
    <row r="258" ht="15.75" customHeight="1">
      <c r="A258" s="19"/>
      <c r="B258" s="16"/>
      <c r="C258" s="16"/>
      <c r="D258" s="16"/>
      <c r="E258" s="16"/>
      <c r="F258" s="16"/>
      <c r="G258" s="16"/>
      <c r="H258" s="16"/>
      <c r="I258" s="16"/>
      <c r="J258" s="16"/>
      <c r="K258" s="16"/>
      <c r="L258" s="16"/>
      <c r="M258" s="16"/>
      <c r="N258" s="16"/>
      <c r="O258" s="16"/>
      <c r="P258" s="16"/>
      <c r="Q258" s="16"/>
      <c r="R258" s="16"/>
      <c r="S258" s="16"/>
      <c r="T258" s="16"/>
      <c r="U258" s="16"/>
      <c r="V258" s="16"/>
      <c r="W258" s="16"/>
      <c r="X258" s="16"/>
    </row>
    <row r="259" ht="15.75" customHeight="1">
      <c r="A259" s="19"/>
      <c r="B259" s="16"/>
      <c r="C259" s="16"/>
      <c r="D259" s="16"/>
      <c r="E259" s="16"/>
      <c r="F259" s="16"/>
      <c r="G259" s="16"/>
      <c r="H259" s="16"/>
      <c r="I259" s="16"/>
      <c r="J259" s="16"/>
      <c r="K259" s="16"/>
      <c r="L259" s="16"/>
      <c r="M259" s="16"/>
      <c r="N259" s="16"/>
      <c r="O259" s="16"/>
      <c r="P259" s="16"/>
      <c r="Q259" s="16"/>
      <c r="R259" s="16"/>
      <c r="S259" s="16"/>
      <c r="T259" s="16"/>
      <c r="U259" s="16"/>
      <c r="V259" s="16"/>
      <c r="W259" s="16"/>
      <c r="X259" s="16"/>
    </row>
    <row r="260" ht="15.75" customHeight="1">
      <c r="A260" s="19"/>
      <c r="B260" s="16"/>
      <c r="C260" s="16"/>
      <c r="D260" s="16"/>
      <c r="E260" s="16"/>
      <c r="F260" s="16"/>
      <c r="G260" s="16"/>
      <c r="H260" s="16"/>
      <c r="I260" s="16"/>
      <c r="J260" s="16"/>
      <c r="K260" s="16"/>
      <c r="L260" s="16"/>
      <c r="M260" s="16"/>
      <c r="N260" s="16"/>
      <c r="O260" s="16"/>
      <c r="P260" s="16"/>
      <c r="Q260" s="16"/>
      <c r="R260" s="16"/>
      <c r="S260" s="16"/>
      <c r="T260" s="16"/>
      <c r="U260" s="16"/>
      <c r="V260" s="16"/>
      <c r="W260" s="16"/>
      <c r="X260" s="16"/>
    </row>
    <row r="261" ht="15.75" customHeight="1">
      <c r="A261" s="19"/>
      <c r="B261" s="16"/>
      <c r="C261" s="16"/>
      <c r="D261" s="16"/>
      <c r="E261" s="16"/>
      <c r="F261" s="16"/>
      <c r="G261" s="16"/>
      <c r="H261" s="16"/>
      <c r="I261" s="16"/>
      <c r="J261" s="16"/>
      <c r="K261" s="16"/>
      <c r="L261" s="16"/>
      <c r="M261" s="16"/>
      <c r="N261" s="16"/>
      <c r="O261" s="16"/>
      <c r="P261" s="16"/>
      <c r="Q261" s="16"/>
      <c r="R261" s="16"/>
      <c r="S261" s="16"/>
      <c r="T261" s="16"/>
      <c r="U261" s="16"/>
      <c r="V261" s="16"/>
      <c r="W261" s="16"/>
      <c r="X261" s="16"/>
    </row>
    <row r="262" ht="15.75" customHeight="1">
      <c r="A262" s="19"/>
      <c r="B262" s="16"/>
      <c r="C262" s="16"/>
      <c r="D262" s="16"/>
      <c r="E262" s="16"/>
      <c r="F262" s="16"/>
      <c r="G262" s="16"/>
      <c r="H262" s="16"/>
      <c r="I262" s="16"/>
      <c r="J262" s="16"/>
      <c r="K262" s="16"/>
      <c r="L262" s="16"/>
      <c r="M262" s="16"/>
      <c r="N262" s="16"/>
      <c r="O262" s="16"/>
      <c r="P262" s="16"/>
      <c r="Q262" s="16"/>
      <c r="R262" s="16"/>
      <c r="S262" s="16"/>
      <c r="T262" s="16"/>
      <c r="U262" s="16"/>
      <c r="V262" s="16"/>
      <c r="W262" s="16"/>
      <c r="X262" s="16"/>
    </row>
    <row r="263" ht="15.75" customHeight="1">
      <c r="A263" s="19"/>
      <c r="B263" s="16"/>
      <c r="C263" s="16"/>
      <c r="D263" s="16"/>
      <c r="E263" s="16"/>
      <c r="F263" s="16"/>
      <c r="G263" s="16"/>
      <c r="H263" s="16"/>
      <c r="I263" s="16"/>
      <c r="J263" s="16"/>
      <c r="K263" s="16"/>
      <c r="L263" s="16"/>
      <c r="M263" s="16"/>
      <c r="N263" s="16"/>
      <c r="O263" s="16"/>
      <c r="P263" s="16"/>
      <c r="Q263" s="16"/>
      <c r="R263" s="16"/>
      <c r="S263" s="16"/>
      <c r="T263" s="16"/>
      <c r="U263" s="16"/>
      <c r="V263" s="16"/>
      <c r="W263" s="16"/>
      <c r="X263" s="16"/>
    </row>
    <row r="264" ht="15.75" customHeight="1">
      <c r="A264" s="19"/>
      <c r="B264" s="16"/>
      <c r="C264" s="16"/>
      <c r="D264" s="16"/>
      <c r="E264" s="16"/>
      <c r="F264" s="16"/>
      <c r="G264" s="16"/>
      <c r="H264" s="16"/>
      <c r="I264" s="16"/>
      <c r="J264" s="16"/>
      <c r="K264" s="16"/>
      <c r="L264" s="16"/>
      <c r="M264" s="16"/>
      <c r="N264" s="16"/>
      <c r="O264" s="16"/>
      <c r="P264" s="16"/>
      <c r="Q264" s="16"/>
      <c r="R264" s="16"/>
      <c r="S264" s="16"/>
      <c r="T264" s="16"/>
      <c r="U264" s="16"/>
      <c r="V264" s="16"/>
      <c r="W264" s="16"/>
      <c r="X264" s="16"/>
    </row>
    <row r="265" ht="15.75" customHeight="1">
      <c r="A265" s="19"/>
      <c r="B265" s="16"/>
      <c r="C265" s="16"/>
      <c r="D265" s="16"/>
      <c r="E265" s="16"/>
      <c r="F265" s="16"/>
      <c r="G265" s="16"/>
      <c r="H265" s="16"/>
      <c r="I265" s="16"/>
      <c r="J265" s="16"/>
      <c r="K265" s="16"/>
      <c r="L265" s="16"/>
      <c r="M265" s="16"/>
      <c r="N265" s="16"/>
      <c r="O265" s="16"/>
      <c r="P265" s="16"/>
      <c r="Q265" s="16"/>
      <c r="R265" s="16"/>
      <c r="S265" s="16"/>
      <c r="T265" s="16"/>
      <c r="U265" s="16"/>
      <c r="V265" s="16"/>
      <c r="W265" s="16"/>
      <c r="X265" s="16"/>
    </row>
    <row r="266" ht="15.75" customHeight="1">
      <c r="A266" s="19"/>
      <c r="B266" s="16"/>
      <c r="C266" s="16"/>
      <c r="D266" s="16"/>
      <c r="E266" s="16"/>
      <c r="F266" s="16"/>
      <c r="G266" s="16"/>
      <c r="H266" s="16"/>
      <c r="I266" s="16"/>
      <c r="J266" s="16"/>
      <c r="K266" s="16"/>
      <c r="L266" s="16"/>
      <c r="M266" s="16"/>
      <c r="N266" s="16"/>
      <c r="O266" s="16"/>
      <c r="P266" s="16"/>
      <c r="Q266" s="16"/>
      <c r="R266" s="16"/>
      <c r="S266" s="16"/>
      <c r="T266" s="16"/>
      <c r="U266" s="16"/>
      <c r="V266" s="16"/>
      <c r="W266" s="16"/>
      <c r="X266" s="16"/>
    </row>
    <row r="267" ht="15.75" customHeight="1">
      <c r="A267" s="19"/>
      <c r="B267" s="16"/>
      <c r="C267" s="16"/>
      <c r="D267" s="16"/>
      <c r="E267" s="16"/>
      <c r="F267" s="16"/>
      <c r="G267" s="16"/>
      <c r="H267" s="16"/>
      <c r="I267" s="16"/>
      <c r="J267" s="16"/>
      <c r="K267" s="16"/>
      <c r="L267" s="16"/>
      <c r="M267" s="16"/>
      <c r="N267" s="16"/>
      <c r="O267" s="16"/>
      <c r="P267" s="16"/>
      <c r="Q267" s="16"/>
      <c r="R267" s="16"/>
      <c r="S267" s="16"/>
      <c r="T267" s="16"/>
      <c r="U267" s="16"/>
      <c r="V267" s="16"/>
      <c r="W267" s="16"/>
      <c r="X267" s="16"/>
    </row>
    <row r="268" ht="15.75" customHeight="1">
      <c r="A268" s="19"/>
      <c r="B268" s="16"/>
      <c r="C268" s="16"/>
      <c r="D268" s="16"/>
      <c r="E268" s="16"/>
      <c r="F268" s="16"/>
      <c r="G268" s="16"/>
      <c r="H268" s="16"/>
      <c r="I268" s="16"/>
      <c r="J268" s="16"/>
      <c r="K268" s="16"/>
      <c r="L268" s="16"/>
      <c r="M268" s="16"/>
      <c r="N268" s="16"/>
      <c r="O268" s="16"/>
      <c r="P268" s="16"/>
      <c r="Q268" s="16"/>
      <c r="R268" s="16"/>
      <c r="S268" s="16"/>
      <c r="T268" s="16"/>
      <c r="U268" s="16"/>
      <c r="V268" s="16"/>
      <c r="W268" s="16"/>
      <c r="X268" s="16"/>
    </row>
    <row r="269" ht="15.75" customHeight="1">
      <c r="A269" s="19"/>
      <c r="B269" s="16"/>
      <c r="C269" s="16"/>
      <c r="D269" s="16"/>
      <c r="E269" s="16"/>
      <c r="F269" s="16"/>
      <c r="G269" s="16"/>
      <c r="H269" s="16"/>
      <c r="I269" s="16"/>
      <c r="J269" s="16"/>
      <c r="K269" s="16"/>
      <c r="L269" s="16"/>
      <c r="M269" s="16"/>
      <c r="N269" s="16"/>
      <c r="O269" s="16"/>
      <c r="P269" s="16"/>
      <c r="Q269" s="16"/>
      <c r="R269" s="16"/>
      <c r="S269" s="16"/>
      <c r="T269" s="16"/>
      <c r="U269" s="16"/>
      <c r="V269" s="16"/>
      <c r="W269" s="16"/>
      <c r="X269" s="16"/>
    </row>
    <row r="270" ht="15.75" customHeight="1">
      <c r="A270" s="19"/>
      <c r="B270" s="16"/>
      <c r="C270" s="16"/>
      <c r="D270" s="16"/>
      <c r="E270" s="16"/>
      <c r="F270" s="16"/>
      <c r="G270" s="16"/>
      <c r="H270" s="16"/>
      <c r="I270" s="16"/>
      <c r="J270" s="16"/>
      <c r="K270" s="16"/>
      <c r="L270" s="16"/>
      <c r="M270" s="16"/>
      <c r="N270" s="16"/>
      <c r="O270" s="16"/>
      <c r="P270" s="16"/>
      <c r="Q270" s="16"/>
      <c r="R270" s="16"/>
      <c r="S270" s="16"/>
      <c r="T270" s="16"/>
      <c r="U270" s="16"/>
      <c r="V270" s="16"/>
      <c r="W270" s="16"/>
      <c r="X270" s="16"/>
    </row>
    <row r="271" ht="15.75" customHeight="1">
      <c r="A271" s="19"/>
      <c r="B271" s="16"/>
      <c r="C271" s="16"/>
      <c r="D271" s="16"/>
      <c r="E271" s="16"/>
      <c r="F271" s="16"/>
      <c r="G271" s="16"/>
      <c r="H271" s="16"/>
      <c r="I271" s="16"/>
      <c r="J271" s="16"/>
      <c r="K271" s="16"/>
      <c r="L271" s="16"/>
      <c r="M271" s="16"/>
      <c r="N271" s="16"/>
      <c r="O271" s="16"/>
      <c r="P271" s="16"/>
      <c r="Q271" s="16"/>
      <c r="R271" s="16"/>
      <c r="S271" s="16"/>
      <c r="T271" s="16"/>
      <c r="U271" s="16"/>
      <c r="V271" s="16"/>
      <c r="W271" s="16"/>
      <c r="X271" s="16"/>
    </row>
    <row r="272" ht="15.75" customHeight="1">
      <c r="A272" s="19"/>
      <c r="B272" s="16"/>
      <c r="C272" s="16"/>
      <c r="D272" s="16"/>
      <c r="E272" s="16"/>
      <c r="F272" s="16"/>
      <c r="G272" s="16"/>
      <c r="H272" s="16"/>
      <c r="I272" s="16"/>
      <c r="J272" s="16"/>
      <c r="K272" s="16"/>
      <c r="L272" s="16"/>
      <c r="M272" s="16"/>
      <c r="N272" s="16"/>
      <c r="O272" s="16"/>
      <c r="P272" s="16"/>
      <c r="Q272" s="16"/>
      <c r="R272" s="16"/>
      <c r="S272" s="16"/>
      <c r="T272" s="16"/>
      <c r="U272" s="16"/>
      <c r="V272" s="16"/>
      <c r="W272" s="16"/>
      <c r="X272" s="16"/>
    </row>
    <row r="273" ht="15.75" customHeight="1">
      <c r="A273" s="19"/>
      <c r="B273" s="16"/>
      <c r="C273" s="16"/>
      <c r="D273" s="16"/>
      <c r="E273" s="16"/>
      <c r="F273" s="16"/>
      <c r="G273" s="16"/>
      <c r="H273" s="16"/>
      <c r="I273" s="16"/>
      <c r="J273" s="16"/>
      <c r="K273" s="16"/>
      <c r="L273" s="16"/>
      <c r="M273" s="16"/>
      <c r="N273" s="16"/>
      <c r="O273" s="16"/>
      <c r="P273" s="16"/>
      <c r="Q273" s="16"/>
      <c r="R273" s="16"/>
      <c r="S273" s="16"/>
      <c r="T273" s="16"/>
      <c r="U273" s="16"/>
      <c r="V273" s="16"/>
      <c r="W273" s="16"/>
      <c r="X273" s="16"/>
    </row>
    <row r="274" ht="15.75" customHeight="1">
      <c r="A274" s="19"/>
      <c r="B274" s="16"/>
      <c r="C274" s="16"/>
      <c r="D274" s="16"/>
      <c r="E274" s="16"/>
      <c r="F274" s="16"/>
      <c r="G274" s="16"/>
      <c r="H274" s="16"/>
      <c r="I274" s="16"/>
      <c r="J274" s="16"/>
      <c r="K274" s="16"/>
      <c r="L274" s="16"/>
      <c r="M274" s="16"/>
      <c r="N274" s="16"/>
      <c r="O274" s="16"/>
      <c r="P274" s="16"/>
      <c r="Q274" s="16"/>
      <c r="R274" s="16"/>
      <c r="S274" s="16"/>
      <c r="T274" s="16"/>
      <c r="U274" s="16"/>
      <c r="V274" s="16"/>
      <c r="W274" s="16"/>
      <c r="X274" s="16"/>
    </row>
    <row r="275" ht="15.75" customHeight="1">
      <c r="A275" s="19"/>
      <c r="B275" s="16"/>
      <c r="C275" s="16"/>
      <c r="D275" s="16"/>
      <c r="E275" s="16"/>
      <c r="F275" s="16"/>
      <c r="G275" s="16"/>
      <c r="H275" s="16"/>
      <c r="I275" s="16"/>
      <c r="J275" s="16"/>
      <c r="K275" s="16"/>
      <c r="L275" s="16"/>
      <c r="M275" s="16"/>
      <c r="N275" s="16"/>
      <c r="O275" s="16"/>
      <c r="P275" s="16"/>
      <c r="Q275" s="16"/>
      <c r="R275" s="16"/>
      <c r="S275" s="16"/>
      <c r="T275" s="16"/>
      <c r="U275" s="16"/>
      <c r="V275" s="16"/>
      <c r="W275" s="16"/>
      <c r="X275" s="16"/>
    </row>
    <row r="276" ht="15.75" customHeight="1">
      <c r="A276" s="19"/>
      <c r="B276" s="16"/>
      <c r="C276" s="16"/>
      <c r="D276" s="16"/>
      <c r="E276" s="16"/>
      <c r="F276" s="16"/>
      <c r="G276" s="16"/>
      <c r="H276" s="16"/>
      <c r="I276" s="16"/>
      <c r="J276" s="16"/>
      <c r="K276" s="16"/>
      <c r="L276" s="16"/>
      <c r="M276" s="16"/>
      <c r="N276" s="16"/>
      <c r="O276" s="16"/>
      <c r="P276" s="16"/>
      <c r="Q276" s="16"/>
      <c r="R276" s="16"/>
      <c r="S276" s="16"/>
      <c r="T276" s="16"/>
      <c r="U276" s="16"/>
      <c r="V276" s="16"/>
      <c r="W276" s="16"/>
      <c r="X276" s="16"/>
    </row>
    <row r="277" ht="15.75" customHeight="1">
      <c r="A277" s="19"/>
      <c r="B277" s="16"/>
      <c r="C277" s="16"/>
      <c r="D277" s="16"/>
      <c r="E277" s="16"/>
      <c r="F277" s="16"/>
      <c r="G277" s="16"/>
      <c r="H277" s="16"/>
      <c r="I277" s="16"/>
      <c r="J277" s="16"/>
      <c r="K277" s="16"/>
      <c r="L277" s="16"/>
      <c r="M277" s="16"/>
      <c r="N277" s="16"/>
      <c r="O277" s="16"/>
      <c r="P277" s="16"/>
      <c r="Q277" s="16"/>
      <c r="R277" s="16"/>
      <c r="S277" s="16"/>
      <c r="T277" s="16"/>
      <c r="U277" s="16"/>
      <c r="V277" s="16"/>
      <c r="W277" s="16"/>
      <c r="X277" s="16"/>
    </row>
    <row r="278" ht="15.75" customHeight="1">
      <c r="A278" s="19"/>
      <c r="B278" s="16"/>
      <c r="C278" s="16"/>
      <c r="D278" s="16"/>
      <c r="E278" s="16"/>
      <c r="F278" s="16"/>
      <c r="G278" s="16"/>
      <c r="H278" s="16"/>
      <c r="I278" s="16"/>
      <c r="J278" s="16"/>
      <c r="K278" s="16"/>
      <c r="L278" s="16"/>
      <c r="M278" s="16"/>
      <c r="N278" s="16"/>
      <c r="O278" s="16"/>
      <c r="P278" s="16"/>
      <c r="Q278" s="16"/>
      <c r="R278" s="16"/>
      <c r="S278" s="16"/>
      <c r="T278" s="16"/>
      <c r="U278" s="16"/>
      <c r="V278" s="16"/>
      <c r="W278" s="16"/>
      <c r="X278" s="16"/>
    </row>
    <row r="279" ht="15.75" customHeight="1">
      <c r="A279" s="19"/>
      <c r="B279" s="16"/>
      <c r="C279" s="16"/>
      <c r="D279" s="16"/>
      <c r="E279" s="16"/>
      <c r="F279" s="16"/>
      <c r="G279" s="16"/>
      <c r="H279" s="16"/>
      <c r="I279" s="16"/>
      <c r="J279" s="16"/>
      <c r="K279" s="16"/>
      <c r="L279" s="16"/>
      <c r="M279" s="16"/>
      <c r="N279" s="16"/>
      <c r="O279" s="16"/>
      <c r="P279" s="16"/>
      <c r="Q279" s="16"/>
      <c r="R279" s="16"/>
      <c r="S279" s="16"/>
      <c r="T279" s="16"/>
      <c r="U279" s="16"/>
      <c r="V279" s="16"/>
      <c r="W279" s="16"/>
      <c r="X279" s="16"/>
    </row>
    <row r="280" ht="15.75" customHeight="1">
      <c r="A280" s="19"/>
      <c r="B280" s="16"/>
      <c r="C280" s="16"/>
      <c r="D280" s="16"/>
      <c r="E280" s="16"/>
      <c r="F280" s="16"/>
      <c r="G280" s="16"/>
      <c r="H280" s="16"/>
      <c r="I280" s="16"/>
      <c r="J280" s="16"/>
      <c r="K280" s="16"/>
      <c r="L280" s="16"/>
      <c r="M280" s="16"/>
      <c r="N280" s="16"/>
      <c r="O280" s="16"/>
      <c r="P280" s="16"/>
      <c r="Q280" s="16"/>
      <c r="R280" s="16"/>
      <c r="S280" s="16"/>
      <c r="T280" s="16"/>
      <c r="U280" s="16"/>
      <c r="V280" s="16"/>
      <c r="W280" s="16"/>
      <c r="X280" s="16"/>
    </row>
    <row r="281" ht="15.75" customHeight="1">
      <c r="A281" s="19"/>
      <c r="B281" s="16"/>
      <c r="C281" s="16"/>
      <c r="D281" s="16"/>
      <c r="E281" s="16"/>
      <c r="F281" s="16"/>
      <c r="G281" s="16"/>
      <c r="H281" s="16"/>
      <c r="I281" s="16"/>
      <c r="J281" s="16"/>
      <c r="K281" s="16"/>
      <c r="L281" s="16"/>
      <c r="M281" s="16"/>
      <c r="N281" s="16"/>
      <c r="O281" s="16"/>
      <c r="P281" s="16"/>
      <c r="Q281" s="16"/>
      <c r="R281" s="16"/>
      <c r="S281" s="16"/>
      <c r="T281" s="16"/>
      <c r="U281" s="16"/>
      <c r="V281" s="16"/>
      <c r="W281" s="16"/>
      <c r="X281" s="16"/>
    </row>
    <row r="282" ht="15.75" customHeight="1">
      <c r="A282" s="19"/>
      <c r="B282" s="16"/>
      <c r="C282" s="16"/>
      <c r="D282" s="16"/>
      <c r="E282" s="16"/>
      <c r="F282" s="16"/>
      <c r="G282" s="16"/>
      <c r="H282" s="16"/>
      <c r="I282" s="16"/>
      <c r="J282" s="16"/>
      <c r="K282" s="16"/>
      <c r="L282" s="16"/>
      <c r="M282" s="16"/>
      <c r="N282" s="16"/>
      <c r="O282" s="16"/>
      <c r="P282" s="16"/>
      <c r="Q282" s="16"/>
      <c r="R282" s="16"/>
      <c r="S282" s="16"/>
      <c r="T282" s="16"/>
      <c r="U282" s="16"/>
      <c r="V282" s="16"/>
      <c r="W282" s="16"/>
      <c r="X282" s="16"/>
    </row>
    <row r="283" ht="15.75" customHeight="1">
      <c r="A283" s="19"/>
      <c r="B283" s="16"/>
      <c r="C283" s="16"/>
      <c r="D283" s="16"/>
      <c r="E283" s="16"/>
      <c r="F283" s="16"/>
      <c r="G283" s="16"/>
      <c r="H283" s="16"/>
      <c r="I283" s="16"/>
      <c r="J283" s="16"/>
      <c r="K283" s="16"/>
      <c r="L283" s="16"/>
      <c r="M283" s="16"/>
      <c r="N283" s="16"/>
      <c r="O283" s="16"/>
      <c r="P283" s="16"/>
      <c r="Q283" s="16"/>
      <c r="R283" s="16"/>
      <c r="S283" s="16"/>
      <c r="T283" s="16"/>
      <c r="U283" s="16"/>
      <c r="V283" s="16"/>
      <c r="W283" s="16"/>
      <c r="X283" s="16"/>
    </row>
    <row r="284" ht="15.75" customHeight="1">
      <c r="A284" s="19"/>
      <c r="B284" s="16"/>
      <c r="C284" s="16"/>
      <c r="D284" s="16"/>
      <c r="E284" s="16"/>
      <c r="F284" s="16"/>
      <c r="G284" s="16"/>
      <c r="H284" s="16"/>
      <c r="I284" s="16"/>
      <c r="J284" s="16"/>
      <c r="K284" s="16"/>
      <c r="L284" s="16"/>
      <c r="M284" s="16"/>
      <c r="N284" s="16"/>
      <c r="O284" s="16"/>
      <c r="P284" s="16"/>
      <c r="Q284" s="16"/>
      <c r="R284" s="16"/>
      <c r="S284" s="16"/>
      <c r="T284" s="16"/>
      <c r="U284" s="16"/>
      <c r="V284" s="16"/>
      <c r="W284" s="16"/>
      <c r="X284" s="16"/>
    </row>
    <row r="285" ht="15.75" customHeight="1">
      <c r="A285" s="19"/>
      <c r="B285" s="16"/>
      <c r="C285" s="16"/>
      <c r="D285" s="16"/>
      <c r="E285" s="16"/>
      <c r="F285" s="16"/>
      <c r="G285" s="16"/>
      <c r="H285" s="16"/>
      <c r="I285" s="16"/>
      <c r="J285" s="16"/>
      <c r="K285" s="16"/>
      <c r="L285" s="16"/>
      <c r="M285" s="16"/>
      <c r="N285" s="16"/>
      <c r="O285" s="16"/>
      <c r="P285" s="16"/>
      <c r="Q285" s="16"/>
      <c r="R285" s="16"/>
      <c r="S285" s="16"/>
      <c r="T285" s="16"/>
      <c r="U285" s="16"/>
      <c r="V285" s="16"/>
      <c r="W285" s="16"/>
      <c r="X285" s="16"/>
    </row>
    <row r="286" ht="15.75" customHeight="1">
      <c r="A286" s="19"/>
      <c r="B286" s="16"/>
      <c r="C286" s="16"/>
      <c r="D286" s="16"/>
      <c r="E286" s="16"/>
      <c r="F286" s="16"/>
      <c r="G286" s="16"/>
      <c r="H286" s="16"/>
      <c r="I286" s="16"/>
      <c r="J286" s="16"/>
      <c r="K286" s="16"/>
      <c r="L286" s="16"/>
      <c r="M286" s="16"/>
      <c r="N286" s="16"/>
      <c r="O286" s="16"/>
      <c r="P286" s="16"/>
      <c r="Q286" s="16"/>
      <c r="R286" s="16"/>
      <c r="S286" s="16"/>
      <c r="T286" s="16"/>
      <c r="U286" s="16"/>
      <c r="V286" s="16"/>
      <c r="W286" s="16"/>
      <c r="X286" s="16"/>
    </row>
    <row r="287" ht="15.75" customHeight="1">
      <c r="A287" s="19"/>
      <c r="B287" s="16"/>
      <c r="C287" s="16"/>
      <c r="D287" s="16"/>
      <c r="E287" s="16"/>
      <c r="F287" s="16"/>
      <c r="G287" s="16"/>
      <c r="H287" s="16"/>
      <c r="I287" s="16"/>
      <c r="J287" s="16"/>
      <c r="K287" s="16"/>
      <c r="L287" s="16"/>
      <c r="M287" s="16"/>
      <c r="N287" s="16"/>
      <c r="O287" s="16"/>
      <c r="P287" s="16"/>
      <c r="Q287" s="16"/>
      <c r="R287" s="16"/>
      <c r="S287" s="16"/>
      <c r="T287" s="16"/>
      <c r="U287" s="16"/>
      <c r="V287" s="16"/>
      <c r="W287" s="16"/>
      <c r="X287" s="16"/>
    </row>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B2"/>
    <mergeCell ref="A9:B9"/>
    <mergeCell ref="A16:B16"/>
    <mergeCell ref="A28:B28"/>
    <mergeCell ref="A40:B40"/>
    <mergeCell ref="A57:F57"/>
  </mergeCells>
  <conditionalFormatting sqref="A1:S87">
    <cfRule type="expression" dxfId="3" priority="1">
      <formula>($F1=TRUE)+($E1=TRUE)=2</formula>
    </cfRule>
  </conditionalFormatting>
  <conditionalFormatting sqref="A1:S87">
    <cfRule type="expression" dxfId="4" priority="2">
      <formula>$E1=TRUE</formula>
    </cfRule>
  </conditionalFormatting>
  <hyperlinks>
    <hyperlink r:id="rId1" ref="D3"/>
    <hyperlink r:id="rId2" ref="D4"/>
    <hyperlink r:id="rId3" ref="D5"/>
    <hyperlink r:id="rId4" ref="D6"/>
    <hyperlink r:id="rId5" ref="D7"/>
    <hyperlink r:id="rId6" ref="D10"/>
    <hyperlink r:id="rId7" ref="D11"/>
    <hyperlink r:id="rId8" ref="D12"/>
    <hyperlink r:id="rId9" ref="D13"/>
    <hyperlink r:id="rId10" ref="D14"/>
    <hyperlink r:id="rId11" ref="D17"/>
    <hyperlink r:id="rId12" ref="D18"/>
    <hyperlink r:id="rId13" ref="D19"/>
    <hyperlink r:id="rId14" ref="D20"/>
    <hyperlink r:id="rId15" ref="D21"/>
    <hyperlink r:id="rId16" ref="D22"/>
    <hyperlink r:id="rId17" ref="D23"/>
    <hyperlink r:id="rId18" ref="D24"/>
    <hyperlink r:id="rId19" ref="D25"/>
    <hyperlink r:id="rId20" ref="D26"/>
    <hyperlink r:id="rId21" ref="D29"/>
    <hyperlink r:id="rId22" ref="D30"/>
    <hyperlink r:id="rId23" ref="D31"/>
    <hyperlink r:id="rId24" ref="D32"/>
    <hyperlink r:id="rId25" ref="D33"/>
    <hyperlink r:id="rId26" ref="D34"/>
    <hyperlink r:id="rId27" ref="D35"/>
    <hyperlink r:id="rId28" ref="D36"/>
    <hyperlink r:id="rId29" ref="D37"/>
    <hyperlink r:id="rId30" ref="D38"/>
    <hyperlink r:id="rId31" ref="D41"/>
    <hyperlink r:id="rId32" ref="D42"/>
    <hyperlink r:id="rId33" ref="D43"/>
    <hyperlink r:id="rId34" ref="D44"/>
    <hyperlink r:id="rId35" ref="D45"/>
    <hyperlink r:id="rId36" ref="D46"/>
    <hyperlink r:id="rId37" ref="D47"/>
    <hyperlink r:id="rId38" ref="D48"/>
    <hyperlink r:id="rId39" ref="D49"/>
    <hyperlink r:id="rId40" ref="D50"/>
    <hyperlink r:id="rId41" ref="D51"/>
    <hyperlink r:id="rId42" ref="D52"/>
    <hyperlink r:id="rId43" ref="D53"/>
    <hyperlink r:id="rId44" ref="D54"/>
    <hyperlink r:id="rId45" ref="D55"/>
    <hyperlink r:id="rId46" ref="D58"/>
    <hyperlink r:id="rId47" ref="D59"/>
    <hyperlink r:id="rId48" ref="D60"/>
    <hyperlink r:id="rId49" ref="D61"/>
    <hyperlink r:id="rId50" ref="D62"/>
    <hyperlink r:id="rId51" ref="D63"/>
    <hyperlink r:id="rId52" ref="D64"/>
    <hyperlink r:id="rId53" ref="D65"/>
    <hyperlink r:id="rId54" ref="D66"/>
    <hyperlink r:id="rId55" ref="D67"/>
    <hyperlink r:id="rId56" ref="D68"/>
    <hyperlink r:id="rId57" ref="D69"/>
    <hyperlink r:id="rId58" ref="D70"/>
    <hyperlink r:id="rId59" ref="D71"/>
    <hyperlink r:id="rId60" ref="D72"/>
    <hyperlink r:id="rId61" ref="D73"/>
    <hyperlink r:id="rId62" ref="D74"/>
    <hyperlink r:id="rId63" ref="D75"/>
    <hyperlink r:id="rId64" ref="D76"/>
    <hyperlink r:id="rId65" ref="D77"/>
    <hyperlink r:id="rId66" ref="D78"/>
    <hyperlink r:id="rId67" ref="D79"/>
    <hyperlink r:id="rId68" ref="D80"/>
    <hyperlink r:id="rId69" ref="D81"/>
    <hyperlink r:id="rId70" ref="D82"/>
    <hyperlink r:id="rId71" ref="D83"/>
    <hyperlink r:id="rId72" ref="D84"/>
    <hyperlink r:id="rId73" ref="D85"/>
    <hyperlink r:id="rId74" ref="D86"/>
    <hyperlink r:id="rId75" ref="D87"/>
  </hyperlinks>
  <drawing r:id="rId7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37.63"/>
    <col customWidth="1" hidden="1" min="3" max="3" width="50.75"/>
    <col customWidth="1" hidden="1" min="4" max="4" width="34.5"/>
    <col customWidth="1" min="5" max="6" width="12.63"/>
    <col customWidth="1" min="7" max="8" width="31.38"/>
  </cols>
  <sheetData>
    <row r="1" ht="37.5" customHeight="1">
      <c r="A1" s="5" t="s">
        <v>7</v>
      </c>
      <c r="B1" s="5" t="s">
        <v>55</v>
      </c>
      <c r="C1" s="5" t="s">
        <v>56</v>
      </c>
      <c r="D1" s="5" t="s">
        <v>57</v>
      </c>
      <c r="E1" s="5" t="s">
        <v>58</v>
      </c>
      <c r="F1" s="5" t="s">
        <v>59</v>
      </c>
      <c r="G1" s="5" t="s">
        <v>60</v>
      </c>
      <c r="H1" s="5" t="s">
        <v>169</v>
      </c>
      <c r="I1" s="42"/>
      <c r="J1" s="42"/>
      <c r="K1" s="42"/>
      <c r="L1" s="42"/>
      <c r="M1" s="42"/>
      <c r="N1" s="42"/>
      <c r="O1" s="42"/>
      <c r="P1" s="42"/>
      <c r="Q1" s="42"/>
      <c r="R1" s="42"/>
      <c r="S1" s="42"/>
      <c r="T1" s="42"/>
      <c r="U1" s="42"/>
      <c r="V1" s="42"/>
      <c r="W1" s="42"/>
      <c r="X1" s="42"/>
    </row>
    <row r="2" ht="30.0" customHeight="1">
      <c r="A2" s="31" t="s">
        <v>35</v>
      </c>
      <c r="C2" s="28"/>
      <c r="D2" s="28"/>
      <c r="E2" s="28"/>
      <c r="F2" s="28"/>
      <c r="G2" s="28"/>
      <c r="H2" s="28"/>
      <c r="I2" s="43"/>
      <c r="J2" s="43"/>
      <c r="K2" s="43"/>
      <c r="L2" s="43"/>
      <c r="M2" s="43"/>
      <c r="N2" s="43"/>
      <c r="O2" s="43"/>
      <c r="P2" s="43"/>
      <c r="Q2" s="43"/>
      <c r="R2" s="43"/>
      <c r="S2" s="43"/>
      <c r="T2" s="43"/>
      <c r="U2" s="43"/>
      <c r="V2" s="43"/>
      <c r="W2" s="43"/>
      <c r="X2" s="43"/>
    </row>
    <row r="3" ht="15.75" customHeight="1">
      <c r="A3" s="19"/>
      <c r="B3" s="40" t="str">
        <f>HYPERLINK(CONCATENATE(VLOOKUP(C3,'Advanced DSA'!C:D,2,FALSE)),C3)</f>
        <v>Fractional Knapsack</v>
      </c>
      <c r="C3" s="16" t="s">
        <v>319</v>
      </c>
      <c r="D3" s="15" t="s">
        <v>320</v>
      </c>
      <c r="E3" s="16" t="b">
        <v>0</v>
      </c>
      <c r="F3" s="16" t="b">
        <v>0</v>
      </c>
      <c r="G3" s="16"/>
      <c r="H3" s="16"/>
    </row>
    <row r="4" ht="15.75" customHeight="1">
      <c r="A4" s="19"/>
      <c r="B4" s="40" t="str">
        <f>HYPERLINK(CONCATENATE(VLOOKUP(C4,'Advanced DSA'!C:D,2,FALSE)),C4)</f>
        <v>Gas Tank</v>
      </c>
      <c r="C4" s="16" t="s">
        <v>321</v>
      </c>
      <c r="D4" s="15" t="s">
        <v>322</v>
      </c>
      <c r="E4" s="16" t="b">
        <v>0</v>
      </c>
      <c r="F4" s="16" t="b">
        <v>0</v>
      </c>
      <c r="G4" s="16"/>
      <c r="H4" s="16"/>
    </row>
    <row r="5" ht="15.75" customHeight="1">
      <c r="A5" s="19"/>
      <c r="B5" s="40" t="str">
        <f>HYPERLINK(CONCATENATE(VLOOKUP(C5,'Advanced DSA'!C:D,2,FALSE)),C5)</f>
        <v>Job Sequencing</v>
      </c>
      <c r="C5" s="16" t="s">
        <v>323</v>
      </c>
      <c r="D5" s="15" t="s">
        <v>324</v>
      </c>
      <c r="E5" s="16" t="b">
        <v>0</v>
      </c>
      <c r="F5" s="16" t="b">
        <v>0</v>
      </c>
      <c r="G5" s="16"/>
      <c r="H5" s="16"/>
    </row>
    <row r="6" ht="15.75" customHeight="1">
      <c r="A6" s="19"/>
      <c r="B6" s="40" t="str">
        <f>HYPERLINK(CONCATENATE(VLOOKUP(C6,'Advanced DSA'!C:D,2,FALSE)),C6)</f>
        <v>Next Greater Number</v>
      </c>
      <c r="C6" s="16" t="s">
        <v>325</v>
      </c>
      <c r="D6" s="15" t="s">
        <v>326</v>
      </c>
      <c r="E6" s="16" t="b">
        <v>0</v>
      </c>
      <c r="F6" s="16" t="b">
        <v>0</v>
      </c>
      <c r="G6" s="16"/>
      <c r="H6" s="16"/>
    </row>
    <row r="7" ht="15.75" customHeight="1">
      <c r="A7" s="19"/>
      <c r="B7" s="40" t="str">
        <f>HYPERLINK(CONCATENATE(VLOOKUP(C7,'Advanced DSA'!C:D,2,FALSE)),C7)</f>
        <v>Minimum Cash Flow</v>
      </c>
      <c r="C7" s="16" t="s">
        <v>327</v>
      </c>
      <c r="D7" s="15" t="s">
        <v>328</v>
      </c>
      <c r="E7" s="16" t="b">
        <v>0</v>
      </c>
      <c r="F7" s="16" t="b">
        <v>0</v>
      </c>
      <c r="G7" s="16"/>
      <c r="H7" s="16"/>
    </row>
    <row r="8" ht="15.75" customHeight="1">
      <c r="A8" s="19"/>
      <c r="B8" s="16"/>
      <c r="C8" s="16"/>
      <c r="D8" s="16"/>
      <c r="E8" s="16"/>
      <c r="F8" s="16"/>
      <c r="G8" s="16"/>
      <c r="H8" s="16"/>
    </row>
    <row r="9" ht="30.0" customHeight="1">
      <c r="A9" s="31" t="s">
        <v>36</v>
      </c>
      <c r="C9" s="28"/>
      <c r="D9" s="28"/>
      <c r="E9" s="28"/>
      <c r="F9" s="28"/>
      <c r="G9" s="28"/>
      <c r="H9" s="28"/>
      <c r="I9" s="43"/>
      <c r="J9" s="43"/>
      <c r="K9" s="43"/>
      <c r="L9" s="43"/>
      <c r="M9" s="43"/>
      <c r="N9" s="43"/>
      <c r="O9" s="43"/>
      <c r="P9" s="43"/>
      <c r="Q9" s="43"/>
      <c r="R9" s="43"/>
      <c r="S9" s="43"/>
      <c r="T9" s="43"/>
      <c r="U9" s="43"/>
      <c r="V9" s="43"/>
      <c r="W9" s="43"/>
      <c r="X9" s="43"/>
    </row>
    <row r="10" ht="15.75" customHeight="1">
      <c r="A10" s="19"/>
      <c r="B10" s="40" t="str">
        <f>HYPERLINK(CONCATENATE(VLOOKUP(C10,'Advanced DSA'!C:D,2,FALSE)),C10)</f>
        <v>Implement A Trie(Insert,Search)</v>
      </c>
      <c r="C10" s="16" t="s">
        <v>329</v>
      </c>
      <c r="D10" s="15" t="s">
        <v>330</v>
      </c>
      <c r="E10" s="16" t="b">
        <v>0</v>
      </c>
      <c r="F10" s="16" t="b">
        <v>0</v>
      </c>
      <c r="G10" s="16"/>
      <c r="H10" s="16"/>
    </row>
    <row r="11" ht="15.75" customHeight="1">
      <c r="A11" s="19"/>
      <c r="B11" s="40" t="str">
        <f>HYPERLINK(CONCATENATE(VLOOKUP(C11,'Advanced DSA'!C:D,2,FALSE)),C11)</f>
        <v>Trie (Delete)</v>
      </c>
      <c r="C11" s="16" t="s">
        <v>331</v>
      </c>
      <c r="D11" s="15" t="s">
        <v>332</v>
      </c>
      <c r="E11" s="16" t="b">
        <v>0</v>
      </c>
      <c r="F11" s="16" t="b">
        <v>0</v>
      </c>
      <c r="G11" s="16"/>
      <c r="H11" s="16"/>
    </row>
    <row r="12" ht="15.75" customHeight="1">
      <c r="A12" s="19"/>
      <c r="B12" s="40" t="str">
        <f>HYPERLINK(CONCATENATE(VLOOKUP(C12,'Advanced DSA'!C:D,2,FALSE)),C12)</f>
        <v>Count distinct substrings</v>
      </c>
      <c r="C12" s="16" t="s">
        <v>333</v>
      </c>
      <c r="D12" s="15" t="s">
        <v>334</v>
      </c>
      <c r="E12" s="16" t="b">
        <v>0</v>
      </c>
      <c r="F12" s="16" t="b">
        <v>0</v>
      </c>
      <c r="G12" s="16"/>
      <c r="H12" s="16"/>
    </row>
    <row r="13" ht="15.75" customHeight="1">
      <c r="A13" s="19"/>
      <c r="B13" s="40" t="str">
        <f>HYPERLINK(CONCATENATE(VLOOKUP(C13,'Advanced DSA'!C:D,2,FALSE)),C13)</f>
        <v>Spell Checker</v>
      </c>
      <c r="C13" s="16" t="s">
        <v>335</v>
      </c>
      <c r="D13" s="15" t="s">
        <v>336</v>
      </c>
      <c r="E13" s="16" t="b">
        <v>0</v>
      </c>
      <c r="F13" s="16" t="b">
        <v>0</v>
      </c>
      <c r="G13" s="16"/>
      <c r="H13" s="16"/>
    </row>
    <row r="14" ht="15.75" customHeight="1">
      <c r="A14" s="19"/>
      <c r="B14" s="40" t="str">
        <f>HYPERLINK(CONCATENATE(VLOOKUP(C14,'Advanced DSA'!C:D,2,FALSE)),C14)</f>
        <v>Maximum XOR</v>
      </c>
      <c r="C14" s="16" t="s">
        <v>337</v>
      </c>
      <c r="D14" s="15" t="s">
        <v>338</v>
      </c>
      <c r="E14" s="16" t="b">
        <v>0</v>
      </c>
      <c r="F14" s="16" t="b">
        <v>0</v>
      </c>
      <c r="G14" s="16"/>
      <c r="H14" s="16"/>
    </row>
    <row r="15" ht="15.75" customHeight="1">
      <c r="A15" s="16"/>
      <c r="B15" s="16"/>
      <c r="C15" s="16"/>
      <c r="D15" s="16"/>
      <c r="E15" s="16"/>
      <c r="F15" s="16"/>
      <c r="G15" s="16"/>
      <c r="H15" s="16"/>
    </row>
    <row r="16" ht="30.0" customHeight="1">
      <c r="A16" s="31" t="s">
        <v>339</v>
      </c>
      <c r="C16" s="28"/>
      <c r="D16" s="28"/>
      <c r="E16" s="28"/>
      <c r="F16" s="28"/>
      <c r="G16" s="28"/>
      <c r="H16" s="28"/>
      <c r="I16" s="43"/>
      <c r="J16" s="43"/>
      <c r="K16" s="43"/>
      <c r="L16" s="43"/>
      <c r="M16" s="43"/>
      <c r="N16" s="43"/>
      <c r="O16" s="43"/>
      <c r="P16" s="43"/>
      <c r="Q16" s="43"/>
      <c r="R16" s="43"/>
      <c r="S16" s="43"/>
      <c r="T16" s="43"/>
      <c r="U16" s="43"/>
      <c r="V16" s="43"/>
      <c r="W16" s="43"/>
      <c r="X16" s="43"/>
    </row>
    <row r="17" ht="15.75" customHeight="1">
      <c r="A17" s="16"/>
      <c r="B17" s="40" t="str">
        <f>HYPERLINK(CONCATENATE(VLOOKUP(C17,'Advanced DSA'!C:D,2,FALSE)),C17)</f>
        <v>Smallest Subarray With K Distinct Elements</v>
      </c>
      <c r="C17" s="16" t="s">
        <v>340</v>
      </c>
      <c r="D17" s="15" t="s">
        <v>341</v>
      </c>
      <c r="E17" s="16" t="b">
        <v>0</v>
      </c>
      <c r="F17" s="16" t="b">
        <v>0</v>
      </c>
      <c r="G17" s="16"/>
      <c r="H17" s="16"/>
    </row>
    <row r="18" ht="15.75" customHeight="1">
      <c r="A18" s="16"/>
      <c r="B18" s="40" t="str">
        <f>HYPERLINK(CONCATENATE(VLOOKUP(C18,'Advanced DSA'!C:D,2,FALSE)),C18)</f>
        <v>Count Distinct Element in Every K Size Window</v>
      </c>
      <c r="C18" s="16" t="s">
        <v>342</v>
      </c>
      <c r="D18" s="15" t="s">
        <v>343</v>
      </c>
      <c r="E18" s="16" t="b">
        <v>0</v>
      </c>
      <c r="F18" s="16" t="b">
        <v>0</v>
      </c>
      <c r="G18" s="16"/>
      <c r="H18" s="16"/>
    </row>
    <row r="19" ht="15.75" customHeight="1">
      <c r="A19" s="16"/>
      <c r="B19" s="40" t="str">
        <f>HYPERLINK(CONCATENATE(VLOOKUP(C19,'Advanced DSA'!C:D,2,FALSE)),C19)</f>
        <v>Longest Substring Without Repeating Characters</v>
      </c>
      <c r="C19" s="16" t="s">
        <v>344</v>
      </c>
      <c r="D19" s="15" t="s">
        <v>345</v>
      </c>
      <c r="E19" s="16" t="b">
        <v>0</v>
      </c>
      <c r="F19" s="16" t="b">
        <v>0</v>
      </c>
      <c r="G19" s="16"/>
      <c r="H19" s="16"/>
    </row>
    <row r="20" ht="15.75" customHeight="1">
      <c r="A20" s="16"/>
      <c r="B20" s="40" t="str">
        <f>HYPERLINK(CONCATENATE(VLOOKUP(C20,'Advanced DSA'!C:D,2,FALSE)),C20)</f>
        <v>Anagram Substring Search</v>
      </c>
      <c r="C20" s="16" t="s">
        <v>346</v>
      </c>
      <c r="D20" s="15" t="s">
        <v>347</v>
      </c>
      <c r="E20" s="16" t="b">
        <v>0</v>
      </c>
      <c r="F20" s="16" t="b">
        <v>0</v>
      </c>
      <c r="G20" s="16"/>
      <c r="H20" s="16"/>
    </row>
    <row r="21" ht="15.75" customHeight="1">
      <c r="A21" s="16"/>
      <c r="B21" s="40" t="str">
        <f>HYPERLINK(CONCATENATE(VLOOKUP(C21,'Advanced DSA'!C:D,2,FALSE)),C21)</f>
        <v>Implement Dequeue</v>
      </c>
      <c r="C21" s="16" t="s">
        <v>348</v>
      </c>
      <c r="D21" s="15" t="s">
        <v>349</v>
      </c>
      <c r="E21" s="16" t="b">
        <v>0</v>
      </c>
      <c r="F21" s="16" t="b">
        <v>0</v>
      </c>
      <c r="G21" s="16"/>
      <c r="H21" s="16"/>
    </row>
    <row r="22" ht="15.75" customHeight="1">
      <c r="A22" s="16"/>
      <c r="B22" s="40" t="str">
        <f>HYPERLINK(CONCATENATE(VLOOKUP(C22,'Advanced DSA'!C:D,2,FALSE)),C22)</f>
        <v>Sliding Maximum</v>
      </c>
      <c r="C22" s="16" t="s">
        <v>350</v>
      </c>
      <c r="D22" s="15" t="s">
        <v>351</v>
      </c>
      <c r="E22" s="16" t="b">
        <v>0</v>
      </c>
      <c r="F22" s="16" t="b">
        <v>0</v>
      </c>
      <c r="G22" s="16"/>
      <c r="H22" s="16"/>
    </row>
    <row r="23" ht="15.75" customHeight="1">
      <c r="A23" s="16"/>
      <c r="B23" s="40" t="str">
        <f>HYPERLINK(CONCATENATE(VLOOKUP(C23,'Advanced DSA'!C:D,2,FALSE)),C23)</f>
        <v>Maximum in Subarrays of length K</v>
      </c>
      <c r="C23" s="16" t="s">
        <v>352</v>
      </c>
      <c r="D23" s="15" t="s">
        <v>353</v>
      </c>
      <c r="E23" s="16" t="b">
        <v>0</v>
      </c>
      <c r="F23" s="16" t="b">
        <v>0</v>
      </c>
      <c r="G23" s="16"/>
      <c r="H23" s="16"/>
    </row>
    <row r="24" ht="15.75" customHeight="1">
      <c r="A24" s="19"/>
      <c r="B24" s="16"/>
      <c r="C24" s="16"/>
      <c r="D24" s="16"/>
      <c r="E24" s="16"/>
      <c r="F24" s="16"/>
      <c r="G24" s="16"/>
      <c r="H24" s="16"/>
    </row>
    <row r="25" ht="30.0" customHeight="1">
      <c r="A25" s="31" t="s">
        <v>38</v>
      </c>
      <c r="C25" s="28"/>
      <c r="D25" s="28"/>
      <c r="E25" s="28"/>
      <c r="F25" s="28"/>
      <c r="G25" s="28"/>
      <c r="H25" s="28"/>
      <c r="I25" s="43"/>
      <c r="J25" s="43"/>
      <c r="K25" s="43"/>
      <c r="L25" s="43"/>
      <c r="M25" s="43"/>
      <c r="N25" s="43"/>
      <c r="O25" s="43"/>
      <c r="P25" s="43"/>
      <c r="Q25" s="43"/>
      <c r="R25" s="43"/>
      <c r="S25" s="43"/>
      <c r="T25" s="43"/>
      <c r="U25" s="43"/>
      <c r="V25" s="43"/>
      <c r="W25" s="43"/>
      <c r="X25" s="43"/>
    </row>
    <row r="26" ht="15.75" customHeight="1">
      <c r="A26" s="19"/>
      <c r="B26" s="40" t="str">
        <f>HYPERLINK(CONCATENATE(VLOOKUP(C26,'Advanced DSA'!C:D,2,FALSE)),C26)</f>
        <v>Implement Priority Queue</v>
      </c>
      <c r="C26" s="16" t="s">
        <v>354</v>
      </c>
      <c r="D26" s="15" t="s">
        <v>355</v>
      </c>
      <c r="E26" s="16" t="b">
        <v>0</v>
      </c>
      <c r="F26" s="16" t="b">
        <v>0</v>
      </c>
      <c r="G26" s="16"/>
      <c r="H26" s="16"/>
    </row>
    <row r="27" ht="15.75" customHeight="1">
      <c r="A27" s="19"/>
      <c r="B27" s="40" t="str">
        <f>HYPERLINK(CONCATENATE(VLOOKUP(C27,'Advanced DSA'!C:D,2,FALSE)),C27)</f>
        <v>Convert Min Heap To Max heap</v>
      </c>
      <c r="C27" s="16" t="s">
        <v>356</v>
      </c>
      <c r="D27" s="15" t="s">
        <v>357</v>
      </c>
      <c r="E27" s="16" t="b">
        <v>0</v>
      </c>
      <c r="F27" s="16" t="b">
        <v>0</v>
      </c>
      <c r="G27" s="16"/>
      <c r="H27" s="16"/>
    </row>
    <row r="28" ht="15.75" customHeight="1">
      <c r="A28" s="19"/>
      <c r="B28" s="40" t="str">
        <f>HYPERLINK(CONCATENATE(VLOOKUP(C28,'Advanced DSA'!C:D,2,FALSE)),C28)</f>
        <v>Kth Smalles &amp; Largest Element</v>
      </c>
      <c r="C28" s="16" t="s">
        <v>358</v>
      </c>
      <c r="D28" s="15" t="s">
        <v>359</v>
      </c>
      <c r="E28" s="16" t="b">
        <v>0</v>
      </c>
      <c r="F28" s="16" t="b">
        <v>0</v>
      </c>
      <c r="G28" s="16"/>
      <c r="H28" s="16"/>
    </row>
    <row r="29" ht="15.75" customHeight="1">
      <c r="A29" s="19"/>
      <c r="B29" s="40" t="str">
        <f>HYPERLINK(CONCATENATE(VLOOKUP(C29,'Advanced DSA'!C:D,2,FALSE)),C29)</f>
        <v>Kth Largest Sum Subarray</v>
      </c>
      <c r="C29" s="16" t="s">
        <v>360</v>
      </c>
      <c r="D29" s="15" t="s">
        <v>361</v>
      </c>
      <c r="E29" s="16" t="b">
        <v>0</v>
      </c>
      <c r="F29" s="16" t="b">
        <v>0</v>
      </c>
      <c r="G29" s="16"/>
      <c r="H29" s="16"/>
    </row>
    <row r="30" ht="15.75" customHeight="1">
      <c r="A30" s="19"/>
      <c r="B30" s="40" t="str">
        <f>HYPERLINK(CONCATENATE(VLOOKUP(C30,'Advanced DSA'!C:D,2,FALSE)),C30)</f>
        <v>Merge K Sorted Arrays</v>
      </c>
      <c r="C30" s="16" t="s">
        <v>362</v>
      </c>
      <c r="D30" s="15" t="s">
        <v>363</v>
      </c>
      <c r="E30" s="16" t="b">
        <v>0</v>
      </c>
      <c r="F30" s="16" t="b">
        <v>0</v>
      </c>
      <c r="G30" s="16"/>
      <c r="H30" s="16"/>
    </row>
    <row r="31" ht="15.75" customHeight="1">
      <c r="A31" s="19"/>
      <c r="B31" s="40" t="str">
        <f>HYPERLINK(CONCATENATE(VLOOKUP(C31,'Advanced DSA'!C:D,2,FALSE)),C31)</f>
        <v>Running Median</v>
      </c>
      <c r="C31" s="16" t="s">
        <v>364</v>
      </c>
      <c r="D31" s="15" t="s">
        <v>365</v>
      </c>
      <c r="E31" s="16" t="b">
        <v>0</v>
      </c>
      <c r="F31" s="16" t="b">
        <v>0</v>
      </c>
      <c r="G31" s="16"/>
      <c r="H31" s="16"/>
    </row>
    <row r="32" ht="15.75" customHeight="1">
      <c r="A32" s="19"/>
      <c r="B32" s="40" t="str">
        <f>HYPERLINK(CONCATENATE(VLOOKUP(C32,'Advanced DSA'!C:D,2,FALSE)),C32)</f>
        <v>Connect n ropes with minimum cost</v>
      </c>
      <c r="C32" s="16" t="s">
        <v>366</v>
      </c>
      <c r="D32" s="15" t="s">
        <v>367</v>
      </c>
      <c r="E32" s="16" t="b">
        <v>0</v>
      </c>
      <c r="F32" s="16" t="b">
        <v>0</v>
      </c>
      <c r="G32" s="16"/>
      <c r="H32" s="16"/>
    </row>
    <row r="33" ht="15.75" customHeight="1">
      <c r="A33" s="19"/>
      <c r="B33" s="16"/>
      <c r="C33" s="16"/>
      <c r="D33" s="16"/>
      <c r="E33" s="16"/>
      <c r="F33" s="16"/>
      <c r="G33" s="16"/>
      <c r="H33" s="16"/>
    </row>
    <row r="34" ht="30.0" customHeight="1">
      <c r="A34" s="31" t="s">
        <v>39</v>
      </c>
      <c r="C34" s="28"/>
      <c r="D34" s="28"/>
      <c r="E34" s="28"/>
      <c r="F34" s="28"/>
      <c r="G34" s="28"/>
      <c r="H34" s="28"/>
      <c r="I34" s="43"/>
      <c r="J34" s="43"/>
      <c r="K34" s="43"/>
      <c r="L34" s="43"/>
      <c r="M34" s="43"/>
      <c r="N34" s="43"/>
      <c r="O34" s="43"/>
      <c r="P34" s="43"/>
      <c r="Q34" s="43"/>
      <c r="R34" s="43"/>
      <c r="S34" s="43"/>
      <c r="T34" s="43"/>
      <c r="U34" s="43"/>
      <c r="V34" s="43"/>
      <c r="W34" s="43"/>
      <c r="X34" s="43"/>
    </row>
    <row r="35" ht="15.75" customHeight="1">
      <c r="A35" s="19"/>
      <c r="B35" s="40" t="str">
        <f>HYPERLINK(CONCATENATE(VLOOKUP(C35,'Advanced DSA'!C:D,2,FALSE)),C35)</f>
        <v>N Queen Problem</v>
      </c>
      <c r="C35" s="16" t="s">
        <v>368</v>
      </c>
      <c r="D35" s="15" t="s">
        <v>369</v>
      </c>
      <c r="E35" s="16" t="b">
        <v>0</v>
      </c>
      <c r="F35" s="16" t="b">
        <v>0</v>
      </c>
      <c r="G35" s="16"/>
      <c r="H35" s="16"/>
    </row>
    <row r="36" ht="15.75" customHeight="1">
      <c r="A36" s="19"/>
      <c r="B36" s="40" t="str">
        <f>HYPERLINK(CONCATENATE(VLOOKUP(C36,'Advanced DSA'!C:D,2,FALSE)),C36)</f>
        <v>Sudoku Solver</v>
      </c>
      <c r="C36" s="16" t="s">
        <v>370</v>
      </c>
      <c r="D36" s="15" t="s">
        <v>371</v>
      </c>
      <c r="E36" s="16" t="b">
        <v>0</v>
      </c>
      <c r="F36" s="16" t="b">
        <v>0</v>
      </c>
      <c r="G36" s="16"/>
      <c r="H36" s="16"/>
    </row>
    <row r="37" ht="15.75" customHeight="1">
      <c r="A37" s="19"/>
      <c r="B37" s="40" t="str">
        <f>HYPERLINK(CONCATENATE(VLOOKUP(C37,'Advanced DSA'!C:D,2,FALSE)),C37)</f>
        <v>Rat in a Maze</v>
      </c>
      <c r="C37" s="16" t="s">
        <v>372</v>
      </c>
      <c r="D37" s="15" t="s">
        <v>373</v>
      </c>
      <c r="E37" s="16" t="b">
        <v>0</v>
      </c>
      <c r="F37" s="16" t="b">
        <v>0</v>
      </c>
      <c r="G37" s="16"/>
      <c r="H37" s="16"/>
    </row>
    <row r="38" ht="15.75" customHeight="1">
      <c r="A38" s="19"/>
      <c r="B38" s="40" t="str">
        <f>HYPERLINK(CONCATENATE(VLOOKUP(C38,'Advanced DSA'!C:D,2,FALSE)),C38)</f>
        <v>Letter Combinations Of Phone Number</v>
      </c>
      <c r="C38" s="16" t="s">
        <v>374</v>
      </c>
      <c r="D38" s="15" t="s">
        <v>375</v>
      </c>
      <c r="E38" s="16" t="b">
        <v>0</v>
      </c>
      <c r="F38" s="16" t="b">
        <v>0</v>
      </c>
      <c r="G38" s="16"/>
      <c r="H38" s="16"/>
    </row>
    <row r="39" ht="15.75" customHeight="1">
      <c r="A39" s="19"/>
      <c r="B39" s="40" t="str">
        <f>HYPERLINK(CONCATENATE(VLOOKUP(C39,'Advanced DSA'!C:D,2,FALSE)),C39)</f>
        <v>Subsequences of String</v>
      </c>
      <c r="C39" s="16" t="s">
        <v>376</v>
      </c>
      <c r="D39" s="15" t="s">
        <v>377</v>
      </c>
      <c r="E39" s="16" t="b">
        <v>0</v>
      </c>
      <c r="F39" s="16" t="b">
        <v>0</v>
      </c>
      <c r="G39" s="16"/>
      <c r="H39" s="16"/>
    </row>
    <row r="40" ht="15.75" customHeight="1">
      <c r="A40" s="19"/>
      <c r="B40" s="40" t="str">
        <f>HYPERLINK(CONCATENATE(VLOOKUP(C40,'Advanced DSA'!C:D,2,FALSE)),C40)</f>
        <v>Combination Sum</v>
      </c>
      <c r="C40" s="16" t="s">
        <v>378</v>
      </c>
      <c r="D40" s="15" t="s">
        <v>379</v>
      </c>
      <c r="E40" s="16" t="b">
        <v>0</v>
      </c>
      <c r="F40" s="16" t="b">
        <v>0</v>
      </c>
      <c r="G40" s="16"/>
      <c r="H40" s="16"/>
    </row>
    <row r="41" ht="15.75" customHeight="1">
      <c r="A41" s="19"/>
      <c r="B41" s="40" t="str">
        <f>HYPERLINK(CONCATENATE(VLOOKUP(C41,'Advanced DSA'!C:D,2,FALSE)),C41)</f>
        <v>Print Permutations</v>
      </c>
      <c r="C41" s="16" t="s">
        <v>380</v>
      </c>
      <c r="D41" s="15" t="s">
        <v>381</v>
      </c>
      <c r="E41" s="16" t="b">
        <v>0</v>
      </c>
      <c r="F41" s="16" t="b">
        <v>0</v>
      </c>
      <c r="G41" s="16"/>
      <c r="H41" s="16"/>
    </row>
    <row r="42" ht="15.75" customHeight="1">
      <c r="A42" s="19"/>
      <c r="B42" s="40" t="str">
        <f>HYPERLINK(CONCATENATE(VLOOKUP(C42,'Advanced DSA'!C:D,2,FALSE)),C42)</f>
        <v>Restore IP Addresses</v>
      </c>
      <c r="C42" s="16" t="s">
        <v>382</v>
      </c>
      <c r="D42" s="15" t="s">
        <v>383</v>
      </c>
      <c r="E42" s="16"/>
      <c r="F42" s="16"/>
      <c r="G42" s="16"/>
      <c r="H42" s="16"/>
    </row>
    <row r="43" ht="15.75" customHeight="1">
      <c r="A43" s="19"/>
      <c r="B43" s="16"/>
      <c r="C43" s="16"/>
      <c r="D43" s="16"/>
      <c r="E43" s="16"/>
      <c r="F43" s="16"/>
      <c r="G43" s="16"/>
      <c r="H43" s="16"/>
    </row>
    <row r="44" ht="30.0" customHeight="1">
      <c r="A44" s="31" t="s">
        <v>40</v>
      </c>
      <c r="C44" s="28"/>
      <c r="D44" s="28"/>
      <c r="E44" s="28"/>
      <c r="F44" s="28"/>
      <c r="G44" s="28"/>
      <c r="H44" s="28"/>
      <c r="I44" s="43"/>
      <c r="J44" s="43"/>
      <c r="K44" s="43"/>
      <c r="L44" s="43"/>
      <c r="M44" s="43"/>
      <c r="N44" s="43"/>
      <c r="O44" s="43"/>
      <c r="P44" s="43"/>
      <c r="Q44" s="43"/>
      <c r="R44" s="43"/>
      <c r="S44" s="43"/>
      <c r="T44" s="43"/>
      <c r="U44" s="43"/>
      <c r="V44" s="43"/>
      <c r="W44" s="43"/>
      <c r="X44" s="43"/>
    </row>
    <row r="45" ht="15.75" customHeight="1">
      <c r="A45" s="19"/>
      <c r="B45" s="40" t="str">
        <f>HYPERLINK(CONCATENATE(VLOOKUP(C45,'Advanced DSA'!C:D,2,FALSE)),C45)</f>
        <v>Count way to reach nth stair</v>
      </c>
      <c r="C45" s="16" t="s">
        <v>384</v>
      </c>
      <c r="D45" s="15" t="s">
        <v>385</v>
      </c>
      <c r="E45" s="16" t="b">
        <v>0</v>
      </c>
      <c r="F45" s="16" t="b">
        <v>0</v>
      </c>
      <c r="G45" s="16"/>
      <c r="H45" s="16"/>
    </row>
    <row r="46" ht="15.75" customHeight="1">
      <c r="A46" s="19"/>
      <c r="B46" s="40" t="str">
        <f>HYPERLINK(CONCATENATE(VLOOKUP(C46,'Advanced DSA'!C:D,2,FALSE)),C46)</f>
        <v>House Robber</v>
      </c>
      <c r="C46" s="16" t="s">
        <v>386</v>
      </c>
      <c r="D46" s="15" t="s">
        <v>387</v>
      </c>
      <c r="E46" s="16" t="b">
        <v>0</v>
      </c>
      <c r="F46" s="16" t="b">
        <v>0</v>
      </c>
      <c r="G46" s="16"/>
      <c r="H46" s="16"/>
    </row>
    <row r="47" ht="15.75" customHeight="1">
      <c r="A47" s="19"/>
      <c r="B47" s="40" t="str">
        <f>HYPERLINK(CONCATENATE(VLOOKUP(C47,'Advanced DSA'!C:D,2,FALSE)),C47)</f>
        <v>Ways to make coin change</v>
      </c>
      <c r="C47" s="16" t="s">
        <v>388</v>
      </c>
      <c r="D47" s="15" t="s">
        <v>389</v>
      </c>
      <c r="E47" s="16" t="b">
        <v>0</v>
      </c>
      <c r="F47" s="16" t="b">
        <v>0</v>
      </c>
      <c r="G47" s="16"/>
      <c r="H47" s="16"/>
    </row>
    <row r="48" ht="15.75" customHeight="1">
      <c r="A48" s="19"/>
      <c r="B48" s="40" t="str">
        <f>HYPERLINK(CONCATENATE(VLOOKUP(C48,'Advanced DSA'!C:D,2,FALSE)),C48)</f>
        <v>Rod Cutting Problem</v>
      </c>
      <c r="C48" s="16" t="s">
        <v>390</v>
      </c>
      <c r="D48" s="15" t="s">
        <v>391</v>
      </c>
      <c r="E48" s="16" t="b">
        <v>0</v>
      </c>
      <c r="F48" s="16" t="b">
        <v>0</v>
      </c>
      <c r="G48" s="16"/>
      <c r="H48" s="16"/>
    </row>
    <row r="49" ht="15.75" customHeight="1">
      <c r="A49" s="19"/>
      <c r="B49" s="40" t="str">
        <f>HYPERLINK(CONCATENATE(VLOOKUP(C49,'Advanced DSA'!C:D,2,FALSE)),C49)</f>
        <v>Minimum Jumps To Reach End</v>
      </c>
      <c r="C49" s="16" t="s">
        <v>392</v>
      </c>
      <c r="D49" s="15" t="s">
        <v>393</v>
      </c>
      <c r="E49" s="16" t="b">
        <v>0</v>
      </c>
      <c r="F49" s="16" t="b">
        <v>0</v>
      </c>
      <c r="G49" s="16"/>
      <c r="H49" s="16"/>
    </row>
    <row r="50" ht="15.75" customHeight="1">
      <c r="A50" s="19"/>
      <c r="B50" s="40" t="str">
        <f>HYPERLINK(CONCATENATE(VLOOKUP(C50,'Advanced DSA'!C:D,2,FALSE)),C50)</f>
        <v>Minimum steps to reach target by Knight</v>
      </c>
      <c r="C50" s="16" t="s">
        <v>394</v>
      </c>
      <c r="D50" s="15" t="s">
        <v>395</v>
      </c>
      <c r="E50" s="16" t="b">
        <v>0</v>
      </c>
      <c r="F50" s="16" t="b">
        <v>0</v>
      </c>
      <c r="G50" s="16"/>
      <c r="H50" s="16"/>
    </row>
    <row r="51" ht="15.75" customHeight="1">
      <c r="A51" s="19"/>
      <c r="B51" s="40" t="str">
        <f>HYPERLINK(CONCATENATE(VLOOKUP(C51,'Advanced DSA'!C:D,2,FALSE)),C51)</f>
        <v>Longest Increasing Subsequence</v>
      </c>
      <c r="C51" s="16" t="s">
        <v>396</v>
      </c>
      <c r="D51" s="15" t="s">
        <v>397</v>
      </c>
      <c r="E51" s="16" t="b">
        <v>0</v>
      </c>
      <c r="F51" s="16" t="b">
        <v>0</v>
      </c>
      <c r="G51" s="16"/>
      <c r="H51" s="16"/>
    </row>
    <row r="52" ht="15.75" customHeight="1">
      <c r="A52" s="19"/>
      <c r="B52" s="40" t="str">
        <f>HYPERLINK(CONCATENATE(VLOOKUP(C52,'Advanced DSA'!C:D,2,FALSE)),C52)</f>
        <v>Longest Common Subsequence</v>
      </c>
      <c r="C52" s="16" t="s">
        <v>398</v>
      </c>
      <c r="D52" s="15" t="s">
        <v>399</v>
      </c>
      <c r="E52" s="16" t="b">
        <v>0</v>
      </c>
      <c r="F52" s="16" t="b">
        <v>0</v>
      </c>
      <c r="G52" s="16"/>
      <c r="H52" s="16"/>
    </row>
    <row r="53" ht="15.75" customHeight="1">
      <c r="A53" s="19"/>
      <c r="B53" s="40" t="str">
        <f>HYPERLINK(CONCATENATE(VLOOKUP(C53,'Advanced DSA'!C:D,2,FALSE)),C53)</f>
        <v>Edit Distance</v>
      </c>
      <c r="C53" s="16" t="s">
        <v>400</v>
      </c>
      <c r="D53" s="15" t="s">
        <v>401</v>
      </c>
      <c r="E53" s="16" t="b">
        <v>0</v>
      </c>
      <c r="F53" s="16" t="b">
        <v>0</v>
      </c>
      <c r="G53" s="16"/>
      <c r="H53" s="16"/>
    </row>
    <row r="54" ht="15.75" customHeight="1">
      <c r="A54" s="19"/>
      <c r="B54" s="40" t="str">
        <f>HYPERLINK(CONCATENATE(VLOOKUP(C54,'Advanced DSA'!C:D,2,FALSE)),C54)</f>
        <v>Interleaving 2 strings</v>
      </c>
      <c r="C54" s="16" t="s">
        <v>402</v>
      </c>
      <c r="D54" s="15" t="s">
        <v>403</v>
      </c>
      <c r="E54" s="16" t="b">
        <v>0</v>
      </c>
      <c r="F54" s="16" t="b">
        <v>0</v>
      </c>
      <c r="G54" s="16"/>
      <c r="H54" s="16"/>
    </row>
    <row r="55" ht="15.75" customHeight="1">
      <c r="A55" s="19"/>
      <c r="B55" s="40" t="str">
        <f>HYPERLINK(CONCATENATE(VLOOKUP(C55,'Advanced DSA'!C:D,2,FALSE)),C55)</f>
        <v>Minimum Deletions</v>
      </c>
      <c r="C55" s="16" t="s">
        <v>404</v>
      </c>
      <c r="D55" s="15" t="s">
        <v>405</v>
      </c>
      <c r="E55" s="16" t="b">
        <v>0</v>
      </c>
      <c r="F55" s="16" t="b">
        <v>0</v>
      </c>
      <c r="G55" s="16"/>
      <c r="H55" s="16"/>
    </row>
    <row r="56" ht="15.75" customHeight="1">
      <c r="A56" s="19"/>
      <c r="B56" s="40" t="str">
        <f>HYPERLINK(CONCATENATE(VLOOKUP(C56,'Advanced DSA'!C:D,2,FALSE)),C56)</f>
        <v>0-1 Knapsack</v>
      </c>
      <c r="C56" s="16" t="s">
        <v>406</v>
      </c>
      <c r="D56" s="15" t="s">
        <v>407</v>
      </c>
      <c r="E56" s="16" t="b">
        <v>0</v>
      </c>
      <c r="F56" s="16" t="b">
        <v>0</v>
      </c>
      <c r="G56" s="16"/>
      <c r="H56" s="16"/>
    </row>
    <row r="57" ht="15.75" customHeight="1">
      <c r="A57" s="19"/>
      <c r="B57" s="40" t="str">
        <f>HYPERLINK(CONCATENATE(VLOOKUP(C57,'Advanced DSA'!C:D,2,FALSE)),C57)</f>
        <v>Best Time to buy and sell stock</v>
      </c>
      <c r="C57" s="16" t="s">
        <v>408</v>
      </c>
      <c r="D57" s="15" t="s">
        <v>409</v>
      </c>
      <c r="E57" s="16" t="b">
        <v>0</v>
      </c>
      <c r="F57" s="16" t="b">
        <v>0</v>
      </c>
      <c r="G57" s="16"/>
      <c r="H57" s="16"/>
    </row>
    <row r="58" ht="15.75" customHeight="1">
      <c r="A58" s="19"/>
      <c r="B58" s="40" t="str">
        <f>HYPERLINK(CONCATENATE(VLOOKUP(C58,'Advanced DSA'!C:D,2,FALSE)),C58)</f>
        <v>Matrix Chain Multiplication</v>
      </c>
      <c r="C58" s="16" t="s">
        <v>410</v>
      </c>
      <c r="D58" s="15" t="s">
        <v>411</v>
      </c>
      <c r="E58" s="16" t="b">
        <v>0</v>
      </c>
      <c r="F58" s="16" t="b">
        <v>0</v>
      </c>
      <c r="G58" s="16"/>
      <c r="H58" s="16"/>
    </row>
    <row r="59" ht="15.75" customHeight="1">
      <c r="A59" s="19"/>
      <c r="B59" s="40" t="str">
        <f>HYPERLINK(CONCATENATE(VLOOKUP(C59,'Advanced DSA'!C:D,2,FALSE)),C59)</f>
        <v>Partition Equal Subset Sum</v>
      </c>
      <c r="C59" s="16" t="s">
        <v>412</v>
      </c>
      <c r="D59" s="15" t="s">
        <v>413</v>
      </c>
      <c r="E59" s="16" t="b">
        <v>0</v>
      </c>
      <c r="F59" s="16" t="b">
        <v>0</v>
      </c>
      <c r="G59" s="16"/>
      <c r="H59" s="16"/>
    </row>
    <row r="60" ht="15.75" customHeight="1">
      <c r="A60" s="19"/>
      <c r="B60" s="16"/>
      <c r="C60" s="16"/>
      <c r="D60" s="16"/>
      <c r="E60" s="16"/>
      <c r="F60" s="16"/>
      <c r="G60" s="16"/>
      <c r="H60" s="16"/>
    </row>
    <row r="61" ht="30.0" customHeight="1">
      <c r="A61" s="31" t="s">
        <v>41</v>
      </c>
      <c r="C61" s="28"/>
      <c r="D61" s="28"/>
      <c r="E61" s="28"/>
      <c r="F61" s="28"/>
      <c r="G61" s="28"/>
      <c r="H61" s="28"/>
      <c r="I61" s="43"/>
      <c r="J61" s="43"/>
      <c r="K61" s="43"/>
      <c r="L61" s="43"/>
      <c r="M61" s="43"/>
      <c r="N61" s="43"/>
      <c r="O61" s="43"/>
      <c r="P61" s="43"/>
      <c r="Q61" s="43"/>
      <c r="R61" s="43"/>
      <c r="S61" s="43"/>
      <c r="T61" s="43"/>
      <c r="U61" s="43"/>
      <c r="V61" s="43"/>
      <c r="W61" s="43"/>
      <c r="X61" s="43"/>
    </row>
    <row r="62" ht="15.75" customHeight="1">
      <c r="A62" s="19"/>
      <c r="B62" s="40" t="str">
        <f>HYPERLINK(CONCATENATE(VLOOKUP(C62,'Advanced DSA'!C:D,2,FALSE)),C62)</f>
        <v>Largest Island</v>
      </c>
      <c r="C62" s="16" t="s">
        <v>414</v>
      </c>
      <c r="D62" s="15" t="s">
        <v>415</v>
      </c>
      <c r="E62" s="16" t="b">
        <v>0</v>
      </c>
      <c r="F62" s="16" t="b">
        <v>0</v>
      </c>
      <c r="G62" s="16"/>
      <c r="H62" s="16"/>
    </row>
    <row r="63" ht="15.75" customHeight="1">
      <c r="A63" s="19"/>
      <c r="B63" s="40" t="str">
        <f>HYPERLINK(CONCATENATE(VLOOKUP(C63,'Advanced DSA'!C:D,2,FALSE)),C63)</f>
        <v>Is Graph A Tree?</v>
      </c>
      <c r="C63" s="16" t="s">
        <v>416</v>
      </c>
      <c r="D63" s="15" t="s">
        <v>417</v>
      </c>
      <c r="E63" s="16" t="b">
        <v>0</v>
      </c>
      <c r="F63" s="16" t="b">
        <v>0</v>
      </c>
      <c r="G63" s="16"/>
      <c r="H63" s="16"/>
    </row>
    <row r="64" ht="15.75" customHeight="1">
      <c r="A64" s="19"/>
      <c r="B64" s="40" t="str">
        <f>HYPERLINK(CONCATENATE(VLOOKUP(C64,'Advanced DSA'!C:D,2,FALSE)),C64)</f>
        <v>Snake &amp; Ladder Problem</v>
      </c>
      <c r="C64" s="16" t="s">
        <v>418</v>
      </c>
      <c r="D64" s="15" t="s">
        <v>419</v>
      </c>
      <c r="E64" s="16" t="b">
        <v>0</v>
      </c>
      <c r="F64" s="16" t="b">
        <v>0</v>
      </c>
      <c r="G64" s="16"/>
      <c r="H64" s="16"/>
    </row>
    <row r="65" ht="15.75" customHeight="1">
      <c r="A65" s="19"/>
      <c r="B65" s="40" t="str">
        <f>HYPERLINK(CONCATENATE(VLOOKUP(C65,'Advanced DSA'!C:D,2,FALSE)),C65)</f>
        <v>Shortest path in Binary Matrix</v>
      </c>
      <c r="C65" s="16" t="s">
        <v>420</v>
      </c>
      <c r="D65" s="15" t="s">
        <v>421</v>
      </c>
      <c r="E65" s="16" t="b">
        <v>0</v>
      </c>
      <c r="F65" s="16" t="b">
        <v>0</v>
      </c>
      <c r="G65" s="16"/>
      <c r="H65" s="16"/>
    </row>
    <row r="66" ht="15.75" customHeight="1">
      <c r="A66" s="19"/>
      <c r="B66" s="40" t="str">
        <f>HYPERLINK(CONCATENATE(VLOOKUP(C66,'Advanced DSA'!C:D,2,FALSE)),C66)</f>
        <v>Djikstra’s Algorithm</v>
      </c>
      <c r="C66" s="16" t="s">
        <v>422</v>
      </c>
      <c r="D66" s="15" t="s">
        <v>423</v>
      </c>
      <c r="E66" s="16" t="b">
        <v>0</v>
      </c>
      <c r="F66" s="16" t="b">
        <v>0</v>
      </c>
      <c r="G66" s="16"/>
      <c r="H66" s="16"/>
    </row>
    <row r="67" ht="15.75" customHeight="1">
      <c r="A67" s="19"/>
      <c r="B67" s="40" t="str">
        <f>HYPERLINK(CONCATENATE(VLOOKUP(C67,'Advanced DSA'!C:D,2,FALSE)),C67)</f>
        <v>MST Using Prim’s  Algorithm (With Priority Queue)</v>
      </c>
      <c r="C67" s="16" t="s">
        <v>424</v>
      </c>
      <c r="D67" s="15" t="s">
        <v>425</v>
      </c>
      <c r="E67" s="16" t="b">
        <v>0</v>
      </c>
      <c r="F67" s="16" t="b">
        <v>0</v>
      </c>
      <c r="G67" s="16"/>
      <c r="H67" s="16"/>
    </row>
    <row r="68" ht="15.75" customHeight="1">
      <c r="A68" s="19"/>
      <c r="B68" s="40" t="str">
        <f>HYPERLINK(CONCATENATE(VLOOKUP(C68,'Advanced DSA'!C:D,2,FALSE)),C68)</f>
        <v>MST Using Kruskal's  Algorithm (With Disjoint Set Union)</v>
      </c>
      <c r="C68" s="16" t="s">
        <v>426</v>
      </c>
      <c r="D68" s="15" t="s">
        <v>427</v>
      </c>
      <c r="E68" s="16" t="b">
        <v>0</v>
      </c>
      <c r="F68" s="16" t="b">
        <v>0</v>
      </c>
      <c r="G68" s="16"/>
      <c r="H68" s="16"/>
    </row>
    <row r="69" ht="15.75" customHeight="1">
      <c r="A69" s="19"/>
      <c r="B69" s="40" t="str">
        <f>HYPERLINK(CONCATENATE(VLOOKUP(C69,'Advanced DSA'!C:D,2,FALSE)),C69)</f>
        <v>Topological Sort</v>
      </c>
      <c r="C69" s="16" t="s">
        <v>428</v>
      </c>
      <c r="D69" s="15" t="s">
        <v>429</v>
      </c>
      <c r="E69" s="16" t="b">
        <v>0</v>
      </c>
      <c r="F69" s="16" t="b">
        <v>0</v>
      </c>
      <c r="G69" s="16"/>
      <c r="H69" s="16"/>
    </row>
    <row r="70" ht="15.75" customHeight="1">
      <c r="A70" s="19"/>
      <c r="B70" s="40" t="str">
        <f>HYPERLINK(CONCATENATE(VLOOKUP(C70,'Advanced DSA'!C:D,2,FALSE)),C70)</f>
        <v>M Coloring Problem</v>
      </c>
      <c r="C70" s="16" t="s">
        <v>430</v>
      </c>
      <c r="D70" s="15" t="s">
        <v>431</v>
      </c>
      <c r="E70" s="16" t="b">
        <v>0</v>
      </c>
      <c r="F70" s="16" t="b">
        <v>0</v>
      </c>
      <c r="G70" s="16"/>
      <c r="H70" s="16"/>
    </row>
    <row r="71" ht="15.75" customHeight="1">
      <c r="A71" s="19"/>
      <c r="B71" s="40" t="str">
        <f>HYPERLINK(CONCATENATE(VLOOKUP(C71,'Advanced DSA'!C:D,2,FALSE)),C71)</f>
        <v>Detect Cycle In Directed Graph</v>
      </c>
      <c r="C71" s="16" t="s">
        <v>432</v>
      </c>
      <c r="D71" s="15" t="s">
        <v>433</v>
      </c>
      <c r="E71" s="16" t="b">
        <v>0</v>
      </c>
      <c r="F71" s="16" t="b">
        <v>0</v>
      </c>
      <c r="G71" s="16"/>
      <c r="H71" s="16"/>
    </row>
    <row r="72" ht="15.75" customHeight="1">
      <c r="A72" s="19"/>
      <c r="B72" s="40" t="str">
        <f>HYPERLINK(CONCATENATE(VLOOKUP(C72,'Advanced DSA'!C:D,2,FALSE)),C72)</f>
        <v>Bipartite Check</v>
      </c>
      <c r="C72" s="16" t="s">
        <v>434</v>
      </c>
      <c r="D72" s="15" t="s">
        <v>435</v>
      </c>
      <c r="E72" s="16" t="b">
        <v>0</v>
      </c>
      <c r="F72" s="16" t="b">
        <v>0</v>
      </c>
      <c r="G72" s="16"/>
      <c r="H72" s="16"/>
    </row>
    <row r="73" ht="15.75" customHeight="1">
      <c r="A73" s="19"/>
      <c r="B73" s="40" t="str">
        <f>HYPERLINK(CONCATENATE(VLOOKUP(C73,'Advanced DSA'!C:D,2,FALSE)),C73)</f>
        <v>Bellman Ford Algorithm</v>
      </c>
      <c r="C73" s="16" t="s">
        <v>436</v>
      </c>
      <c r="D73" s="15" t="s">
        <v>437</v>
      </c>
      <c r="E73" s="16" t="b">
        <v>0</v>
      </c>
      <c r="F73" s="16" t="b">
        <v>0</v>
      </c>
      <c r="G73" s="16"/>
      <c r="H73" s="16"/>
    </row>
    <row r="74" ht="15.75" customHeight="1">
      <c r="A74" s="19"/>
      <c r="B74" s="40" t="str">
        <f>HYPERLINK(CONCATENATE(VLOOKUP(C74,'Advanced DSA'!C:D,2,FALSE)),C74)</f>
        <v>Floyd Warshall Algorithm</v>
      </c>
      <c r="C74" s="16" t="s">
        <v>438</v>
      </c>
      <c r="D74" s="15" t="s">
        <v>439</v>
      </c>
      <c r="E74" s="16" t="b">
        <v>0</v>
      </c>
      <c r="F74" s="16" t="b">
        <v>0</v>
      </c>
      <c r="G74" s="16"/>
      <c r="H74" s="16"/>
    </row>
    <row r="75" ht="15.75" customHeight="1">
      <c r="A75" s="19"/>
      <c r="B75" s="16"/>
      <c r="C75" s="16"/>
      <c r="D75" s="16"/>
      <c r="E75" s="16"/>
      <c r="F75" s="16"/>
      <c r="G75" s="16"/>
      <c r="H75" s="16"/>
    </row>
    <row r="76" ht="60.0" customHeight="1">
      <c r="A76" s="34" t="s">
        <v>440</v>
      </c>
      <c r="G76" s="41"/>
      <c r="H76" s="41"/>
      <c r="I76" s="44"/>
      <c r="J76" s="44"/>
      <c r="K76" s="44"/>
      <c r="L76" s="44"/>
      <c r="M76" s="44"/>
      <c r="N76" s="44"/>
      <c r="O76" s="44"/>
      <c r="P76" s="44"/>
      <c r="Q76" s="44"/>
      <c r="R76" s="44"/>
      <c r="S76" s="44"/>
      <c r="T76" s="44"/>
      <c r="U76" s="44"/>
      <c r="V76" s="44"/>
      <c r="W76" s="44"/>
      <c r="X76" s="44"/>
    </row>
    <row r="77" ht="15.75" customHeight="1">
      <c r="A77" s="19"/>
      <c r="B77" s="40" t="str">
        <f>HYPERLINK(CONCATENATE(VLOOKUP(C77,'Advanced DSA'!C:D,2,FALSE)),C77)</f>
        <v>Minimum Fountains</v>
      </c>
      <c r="C77" s="16" t="s">
        <v>441</v>
      </c>
      <c r="D77" s="15" t="s">
        <v>442</v>
      </c>
      <c r="E77" s="16" t="b">
        <v>0</v>
      </c>
      <c r="F77" s="16" t="b">
        <v>0</v>
      </c>
      <c r="G77" s="16"/>
      <c r="H77" s="16"/>
    </row>
    <row r="78" ht="15.75" customHeight="1">
      <c r="A78" s="19"/>
      <c r="B78" s="40" t="str">
        <f>HYPERLINK(CONCATENATE(VLOOKUP(C78,'Advanced DSA'!C:D,2,FALSE)),C78)</f>
        <v>Minimum Coins</v>
      </c>
      <c r="C78" s="16" t="s">
        <v>443</v>
      </c>
      <c r="D78" s="15" t="s">
        <v>444</v>
      </c>
      <c r="E78" s="16" t="b">
        <v>0</v>
      </c>
      <c r="F78" s="16" t="b">
        <v>0</v>
      </c>
      <c r="G78" s="16"/>
      <c r="H78" s="16"/>
    </row>
    <row r="79" ht="15.75" customHeight="1">
      <c r="A79" s="19"/>
      <c r="B79" s="40" t="str">
        <f>HYPERLINK(CONCATENATE(VLOOKUP(C79,'Advanced DSA'!C:D,2,FALSE)),C79)</f>
        <v>Implement Atoi Function</v>
      </c>
      <c r="C79" s="16" t="s">
        <v>445</v>
      </c>
      <c r="D79" s="15" t="s">
        <v>446</v>
      </c>
      <c r="E79" s="16" t="b">
        <v>0</v>
      </c>
      <c r="F79" s="16" t="b">
        <v>0</v>
      </c>
      <c r="G79" s="16"/>
      <c r="H79" s="16"/>
    </row>
    <row r="80" ht="15.75" customHeight="1">
      <c r="A80" s="19"/>
      <c r="B80" s="40" t="str">
        <f>HYPERLINK(CONCATENATE(VLOOKUP(C80,'Advanced DSA'!C:D,2,FALSE)),C80)</f>
        <v>Generate Paranthesis</v>
      </c>
      <c r="C80" s="16" t="s">
        <v>447</v>
      </c>
      <c r="D80" s="15" t="s">
        <v>448</v>
      </c>
      <c r="E80" s="16" t="b">
        <v>0</v>
      </c>
      <c r="F80" s="16" t="b">
        <v>0</v>
      </c>
      <c r="G80" s="16"/>
      <c r="H80" s="16"/>
    </row>
    <row r="81" ht="15.75" customHeight="1">
      <c r="A81" s="19"/>
      <c r="B81" s="40" t="str">
        <f>HYPERLINK(CONCATENATE(VLOOKUP(C81,'Advanced DSA'!C:D,2,FALSE)),C81)</f>
        <v>Minimum insertions to make string palindrome</v>
      </c>
      <c r="C81" s="16" t="s">
        <v>449</v>
      </c>
      <c r="D81" s="15" t="s">
        <v>450</v>
      </c>
      <c r="E81" s="16" t="b">
        <v>0</v>
      </c>
      <c r="F81" s="16" t="b">
        <v>0</v>
      </c>
      <c r="G81" s="16"/>
      <c r="H81" s="16"/>
    </row>
    <row r="82" ht="15.75" customHeight="1">
      <c r="A82" s="19"/>
      <c r="B82" s="40" t="str">
        <f>HYPERLINK(CONCATENATE(VLOOKUP(C82,'Advanced DSA'!C:D,2,FALSE)),C82)</f>
        <v>Convert BST to Min Heap</v>
      </c>
      <c r="C82" s="16" t="s">
        <v>451</v>
      </c>
      <c r="D82" s="15" t="s">
        <v>452</v>
      </c>
      <c r="E82" s="16" t="b">
        <v>0</v>
      </c>
      <c r="F82" s="16" t="b">
        <v>0</v>
      </c>
      <c r="G82" s="16"/>
      <c r="H82" s="16"/>
    </row>
    <row r="83" ht="15.75" customHeight="1">
      <c r="A83" s="19"/>
      <c r="B83" s="40" t="str">
        <f>HYPERLINK(CONCATENATE(VLOOKUP(C83,'Advanced DSA'!C:D,2,FALSE)),C83)</f>
        <v>Fruit And Baskets</v>
      </c>
      <c r="C83" s="16" t="s">
        <v>453</v>
      </c>
      <c r="D83" s="15" t="s">
        <v>454</v>
      </c>
      <c r="E83" s="16" t="b">
        <v>0</v>
      </c>
      <c r="F83" s="16" t="b">
        <v>0</v>
      </c>
      <c r="G83" s="16"/>
      <c r="H83" s="16"/>
    </row>
    <row r="84" ht="15.75" customHeight="1">
      <c r="A84" s="19"/>
      <c r="B84" s="40" t="str">
        <f>HYPERLINK(CONCATENATE(VLOOKUP(C84,'Advanced DSA'!C:D,2,FALSE)),C84)</f>
        <v>Subset Sum</v>
      </c>
      <c r="C84" s="16" t="s">
        <v>455</v>
      </c>
      <c r="D84" s="15" t="s">
        <v>456</v>
      </c>
      <c r="E84" s="16" t="b">
        <v>0</v>
      </c>
      <c r="F84" s="16" t="b">
        <v>0</v>
      </c>
      <c r="G84" s="16"/>
      <c r="H84" s="16"/>
    </row>
    <row r="85" ht="15.75" customHeight="1">
      <c r="A85" s="19"/>
      <c r="B85" s="40" t="str">
        <f>HYPERLINK(CONCATENATE(VLOOKUP(C85,'Advanced DSA'!C:D,2,FALSE)),C85)</f>
        <v>Path With Good Nodes</v>
      </c>
      <c r="C85" s="16" t="s">
        <v>457</v>
      </c>
      <c r="D85" s="15" t="s">
        <v>458</v>
      </c>
      <c r="E85" s="16" t="b">
        <v>0</v>
      </c>
      <c r="F85" s="16" t="b">
        <v>0</v>
      </c>
      <c r="G85" s="16"/>
      <c r="H85" s="16"/>
    </row>
    <row r="86" ht="15.75" customHeight="1">
      <c r="A86" s="19"/>
      <c r="B86" s="40" t="str">
        <f>HYPERLINK(CONCATENATE(VLOOKUP(C86,'Advanced DSA'!C:D,2,FALSE)),C86)</f>
        <v>Longest Path In Directed Graph</v>
      </c>
      <c r="C86" s="16" t="s">
        <v>459</v>
      </c>
      <c r="D86" s="15" t="s">
        <v>460</v>
      </c>
      <c r="E86" s="16" t="b">
        <v>0</v>
      </c>
      <c r="F86" s="16" t="b">
        <v>0</v>
      </c>
      <c r="G86" s="16"/>
      <c r="H86" s="16"/>
    </row>
    <row r="87" ht="15.75" customHeight="1">
      <c r="A87" s="19"/>
      <c r="B87" s="40" t="str">
        <f>HYPERLINK(CONCATENATE(VLOOKUP(C87,'Advanced DSA'!C:D,2,FALSE)),C87)</f>
        <v>Minimum Window Subsequence</v>
      </c>
      <c r="C87" s="16" t="s">
        <v>461</v>
      </c>
      <c r="D87" s="15" t="s">
        <v>462</v>
      </c>
      <c r="E87" s="16" t="b">
        <v>0</v>
      </c>
      <c r="F87" s="16" t="b">
        <v>0</v>
      </c>
      <c r="G87" s="16"/>
      <c r="H87" s="16"/>
    </row>
    <row r="88" ht="15.75" customHeight="1">
      <c r="A88" s="19"/>
      <c r="B88" s="40" t="str">
        <f>HYPERLINK(CONCATENATE(VLOOKUP(C88,'Advanced DSA'!C:D,2,FALSE)),C88)</f>
        <v>Longest Bitonic Subsequence</v>
      </c>
      <c r="C88" s="16" t="s">
        <v>463</v>
      </c>
      <c r="D88" s="15" t="s">
        <v>464</v>
      </c>
      <c r="E88" s="16" t="b">
        <v>0</v>
      </c>
      <c r="F88" s="16" t="b">
        <v>0</v>
      </c>
      <c r="G88" s="16"/>
      <c r="H88" s="16"/>
    </row>
    <row r="89" ht="15.75" customHeight="1">
      <c r="A89" s="19"/>
      <c r="B89" s="40" t="str">
        <f>HYPERLINK(CONCATENATE(VLOOKUP(C89,'Advanced DSA'!C:D,2,FALSE)),C89)</f>
        <v>Longest Palindromic Substring</v>
      </c>
      <c r="C89" s="16" t="s">
        <v>465</v>
      </c>
      <c r="D89" s="15" t="s">
        <v>466</v>
      </c>
      <c r="E89" s="16" t="b">
        <v>0</v>
      </c>
      <c r="F89" s="16" t="b">
        <v>0</v>
      </c>
      <c r="G89" s="16"/>
      <c r="H89" s="16"/>
    </row>
    <row r="90" ht="15.75" customHeight="1">
      <c r="A90" s="19"/>
      <c r="B90" s="40" t="str">
        <f>HYPERLINK(CONCATENATE(VLOOKUP(C90,'Advanced DSA'!C:D,2,FALSE)),C90)</f>
        <v>Number of balanced binary trees</v>
      </c>
      <c r="C90" s="16" t="s">
        <v>467</v>
      </c>
      <c r="D90" s="15" t="s">
        <v>468</v>
      </c>
      <c r="E90" s="16" t="b">
        <v>0</v>
      </c>
      <c r="F90" s="16" t="b">
        <v>0</v>
      </c>
      <c r="G90" s="16"/>
      <c r="H90" s="16"/>
    </row>
    <row r="91" ht="15.75" customHeight="1">
      <c r="A91" s="19"/>
      <c r="B91" s="40" t="str">
        <f>HYPERLINK(CONCATENATE(VLOOKUP(C91,'Advanced DSA'!C:D,2,FALSE)),C91)</f>
        <v>Merge intervals</v>
      </c>
      <c r="C91" s="16" t="s">
        <v>469</v>
      </c>
      <c r="D91" s="15" t="s">
        <v>470</v>
      </c>
      <c r="E91" s="16" t="b">
        <v>0</v>
      </c>
      <c r="F91" s="16" t="b">
        <v>0</v>
      </c>
      <c r="G91" s="16"/>
      <c r="H91" s="16"/>
    </row>
    <row r="92" ht="15.75" customHeight="1">
      <c r="A92" s="19"/>
      <c r="B92" s="40" t="str">
        <f>HYPERLINK(CONCATENATE(VLOOKUP(C92,'Advanced DSA'!C:D,2,FALSE)),C92)</f>
        <v>Merge K Sorted Linked List</v>
      </c>
      <c r="C92" s="16" t="s">
        <v>471</v>
      </c>
      <c r="D92" s="15" t="s">
        <v>472</v>
      </c>
      <c r="E92" s="16" t="b">
        <v>0</v>
      </c>
      <c r="F92" s="16" t="b">
        <v>0</v>
      </c>
      <c r="G92" s="16"/>
      <c r="H92" s="16"/>
    </row>
    <row r="93" ht="15.75" customHeight="1">
      <c r="A93" s="19"/>
      <c r="B93" s="40" t="str">
        <f>HYPERLINK(CONCATENATE(VLOOKUP(C93,'Advanced DSA'!C:D,2,FALSE)),C93)</f>
        <v>LCS of 3 strings</v>
      </c>
      <c r="C93" s="16" t="s">
        <v>473</v>
      </c>
      <c r="D93" s="15" t="s">
        <v>474</v>
      </c>
      <c r="E93" s="16" t="b">
        <v>0</v>
      </c>
      <c r="F93" s="16" t="b">
        <v>0</v>
      </c>
      <c r="G93" s="16"/>
      <c r="H93" s="16"/>
    </row>
    <row r="94" ht="15.75" customHeight="1">
      <c r="A94" s="19"/>
      <c r="B94" s="40" t="str">
        <f>HYPERLINK(CONCATENATE(VLOOKUP(C94,'Advanced DSA'!C:D,2,FALSE)),C94)</f>
        <v>Clone Graph</v>
      </c>
      <c r="C94" s="16" t="s">
        <v>475</v>
      </c>
      <c r="D94" s="15" t="s">
        <v>476</v>
      </c>
      <c r="E94" s="16" t="b">
        <v>0</v>
      </c>
      <c r="F94" s="16" t="b">
        <v>0</v>
      </c>
      <c r="G94" s="16"/>
      <c r="H94" s="16"/>
    </row>
    <row r="95" ht="15.75" customHeight="1">
      <c r="A95" s="19"/>
      <c r="B95" s="40" t="str">
        <f>HYPERLINK(CONCATENATE(VLOOKUP(C95,'Advanced DSA'!C:D,2,FALSE)),C95)</f>
        <v>Minimum K product</v>
      </c>
      <c r="C95" s="16" t="s">
        <v>477</v>
      </c>
      <c r="D95" s="15" t="s">
        <v>478</v>
      </c>
      <c r="E95" s="16" t="b">
        <v>0</v>
      </c>
      <c r="F95" s="16" t="b">
        <v>0</v>
      </c>
      <c r="G95" s="16"/>
      <c r="H95" s="16"/>
    </row>
    <row r="96" ht="15.75" customHeight="1">
      <c r="A96" s="19"/>
      <c r="B96" s="40" t="str">
        <f>HYPERLINK(CONCATENATE(VLOOKUP(C96,'Advanced DSA'!C:D,2,FALSE)),C96)</f>
        <v>Longest Increasing Path in 2d matrix</v>
      </c>
      <c r="C96" s="16" t="s">
        <v>479</v>
      </c>
      <c r="D96" s="15" t="s">
        <v>480</v>
      </c>
      <c r="E96" s="16" t="b">
        <v>0</v>
      </c>
      <c r="F96" s="16" t="b">
        <v>0</v>
      </c>
      <c r="G96" s="16"/>
      <c r="H96" s="16"/>
    </row>
    <row r="97" ht="15.75" customHeight="1">
      <c r="A97" s="19"/>
      <c r="B97" s="40" t="str">
        <f>HYPERLINK(CONCATENATE(VLOOKUP(C97,'Advanced DSA'!C:D,2,FALSE)),C97)</f>
        <v>City With Smallest Number of Neighbours</v>
      </c>
      <c r="C97" s="16" t="s">
        <v>481</v>
      </c>
      <c r="D97" s="15" t="s">
        <v>482</v>
      </c>
      <c r="E97" s="16" t="b">
        <v>0</v>
      </c>
      <c r="F97" s="16" t="b">
        <v>0</v>
      </c>
      <c r="G97" s="16"/>
      <c r="H97" s="16"/>
    </row>
    <row r="98" ht="15.75" customHeight="1">
      <c r="A98" s="19"/>
      <c r="B98" s="40" t="str">
        <f>HYPERLINK(CONCATENATE(VLOOKUP(C98,'Advanced DSA'!C:D,2,FALSE)),C98)</f>
        <v>Non Overlapping Intervals</v>
      </c>
      <c r="C98" s="16" t="s">
        <v>483</v>
      </c>
      <c r="D98" s="15" t="s">
        <v>484</v>
      </c>
      <c r="E98" s="16" t="b">
        <v>0</v>
      </c>
      <c r="F98" s="16" t="b">
        <v>0</v>
      </c>
      <c r="G98" s="16"/>
      <c r="H98" s="16"/>
    </row>
    <row r="99" ht="15.75" customHeight="1">
      <c r="A99" s="19"/>
      <c r="B99" s="40" t="str">
        <f>HYPERLINK(CONCATENATE(VLOOKUP(C99,'Advanced DSA'!C:D,2,FALSE)),C99)</f>
        <v>K most frequent elements</v>
      </c>
      <c r="C99" s="16" t="s">
        <v>485</v>
      </c>
      <c r="D99" s="15" t="s">
        <v>486</v>
      </c>
      <c r="E99" s="16" t="b">
        <v>0</v>
      </c>
      <c r="F99" s="16" t="b">
        <v>0</v>
      </c>
      <c r="G99" s="16"/>
      <c r="H99" s="16"/>
    </row>
    <row r="100" ht="15.75" customHeight="1">
      <c r="A100" s="19"/>
      <c r="B100" s="40" t="str">
        <f>HYPERLINK(CONCATENATE(VLOOKUP(C100,'Advanced DSA'!C:D,2,FALSE)),C100)</f>
        <v>Maximum Equal Stack Sum</v>
      </c>
      <c r="C100" s="16" t="s">
        <v>487</v>
      </c>
      <c r="D100" s="15" t="s">
        <v>488</v>
      </c>
      <c r="E100" s="16" t="b">
        <v>0</v>
      </c>
      <c r="F100" s="16" t="b">
        <v>0</v>
      </c>
      <c r="G100" s="16"/>
      <c r="H100" s="16"/>
    </row>
    <row r="101" ht="15.75" customHeight="1">
      <c r="A101" s="19"/>
      <c r="B101" s="40" t="str">
        <f>HYPERLINK(CONCATENATE(VLOOKUP(C101,'Advanced DSA'!C:D,2,FALSE)),C101)</f>
        <v>Minimum subset sum difference</v>
      </c>
      <c r="C101" s="16" t="s">
        <v>489</v>
      </c>
      <c r="D101" s="15" t="s">
        <v>490</v>
      </c>
      <c r="E101" s="16" t="b">
        <v>0</v>
      </c>
      <c r="F101" s="16" t="b">
        <v>0</v>
      </c>
      <c r="G101" s="16"/>
      <c r="H101" s="16"/>
    </row>
    <row r="102" ht="15.75" customHeight="1">
      <c r="A102" s="19"/>
      <c r="B102" s="40" t="str">
        <f>HYPERLINK(CONCATENATE(VLOOKUP(C102,'Advanced DSA'!C:D,2,FALSE)),C102)</f>
        <v>Word Break Problem</v>
      </c>
      <c r="C102" s="16" t="s">
        <v>491</v>
      </c>
      <c r="D102" s="15" t="s">
        <v>492</v>
      </c>
      <c r="E102" s="16" t="b">
        <v>0</v>
      </c>
      <c r="F102" s="16" t="b">
        <v>0</v>
      </c>
      <c r="G102" s="16"/>
      <c r="H102" s="16"/>
    </row>
    <row r="103" ht="15.75" customHeight="1">
      <c r="A103" s="19"/>
      <c r="B103" s="40" t="str">
        <f>HYPERLINK(CONCATENATE(VLOOKUP(C103,'Advanced DSA'!C:D,2,FALSE)),C103)</f>
        <v>Find all occurrences of multiple patterns</v>
      </c>
      <c r="C103" s="16" t="s">
        <v>493</v>
      </c>
      <c r="D103" s="15" t="s">
        <v>494</v>
      </c>
      <c r="E103" s="16" t="b">
        <v>0</v>
      </c>
      <c r="F103" s="16" t="b">
        <v>0</v>
      </c>
      <c r="G103" s="16"/>
      <c r="H103" s="16"/>
    </row>
    <row r="104" ht="15.75" customHeight="1">
      <c r="A104" s="19"/>
      <c r="B104" s="40" t="str">
        <f>HYPERLINK(CONCATENATE(VLOOKUP(C104,'Advanced DSA'!C:D,2,FALSE)),C104)</f>
        <v>Unbounded Knapsack</v>
      </c>
      <c r="C104" s="16" t="s">
        <v>495</v>
      </c>
      <c r="D104" s="15" t="s">
        <v>496</v>
      </c>
      <c r="E104" s="16" t="b">
        <v>0</v>
      </c>
      <c r="F104" s="16" t="b">
        <v>0</v>
      </c>
      <c r="G104" s="16"/>
      <c r="H104" s="16"/>
    </row>
    <row r="105" ht="15.75" customHeight="1">
      <c r="A105" s="19"/>
      <c r="B105" s="40" t="str">
        <f>HYPERLINK(CONCATENATE(VLOOKUP(C105,'Advanced DSA'!C:D,2,FALSE)),C105)</f>
        <v>Fact Digit Sum</v>
      </c>
      <c r="C105" s="16" t="s">
        <v>497</v>
      </c>
      <c r="D105" s="15" t="s">
        <v>498</v>
      </c>
      <c r="E105" s="16" t="b">
        <v>0</v>
      </c>
      <c r="F105" s="16" t="b">
        <v>0</v>
      </c>
      <c r="G105" s="16"/>
      <c r="H105" s="16"/>
    </row>
    <row r="106" ht="15.75" customHeight="1">
      <c r="A106" s="19"/>
      <c r="B106" s="40" t="str">
        <f>HYPERLINK(CONCATENATE(VLOOKUP(C106,'Advanced DSA'!C:D,2,FALSE)),C106)</f>
        <v>Palindrome Partitioning</v>
      </c>
      <c r="C106" s="16" t="s">
        <v>499</v>
      </c>
      <c r="D106" s="15" t="s">
        <v>500</v>
      </c>
      <c r="E106" s="16" t="b">
        <v>0</v>
      </c>
      <c r="F106" s="16" t="b">
        <v>0</v>
      </c>
      <c r="G106" s="16"/>
      <c r="H106" s="16"/>
    </row>
    <row r="107" ht="15.75" customHeight="1">
      <c r="A107" s="19"/>
      <c r="B107" s="40" t="str">
        <f>HYPERLINK(CONCATENATE(VLOOKUP(C107,'Advanced DSA'!C:D,2,FALSE)),C107)</f>
        <v>Sorted Matrix</v>
      </c>
      <c r="C107" s="16" t="s">
        <v>501</v>
      </c>
      <c r="D107" s="15" t="s">
        <v>502</v>
      </c>
      <c r="E107" s="16" t="b">
        <v>0</v>
      </c>
      <c r="F107" s="16" t="b">
        <v>0</v>
      </c>
      <c r="G107" s="16"/>
      <c r="H107" s="16"/>
    </row>
    <row r="108" ht="15.75" customHeight="1">
      <c r="A108" s="19"/>
      <c r="B108" s="40" t="str">
        <f>HYPERLINK(CONCATENATE(VLOOKUP(C108,'Advanced DSA'!C:D,2,FALSE)),C108)</f>
        <v>Alien Dictionary</v>
      </c>
      <c r="C108" s="16" t="s">
        <v>503</v>
      </c>
      <c r="D108" s="15" t="s">
        <v>504</v>
      </c>
      <c r="E108" s="16" t="b">
        <v>0</v>
      </c>
      <c r="F108" s="16" t="b">
        <v>0</v>
      </c>
      <c r="G108" s="16"/>
      <c r="H108" s="16"/>
    </row>
    <row r="109" ht="15.75" customHeight="1">
      <c r="A109" s="19"/>
      <c r="B109" s="40" t="str">
        <f>HYPERLINK(CONCATENATE(VLOOKUP(C109,'Advanced DSA'!C:D,2,FALSE)),C109)</f>
        <v>Word Ladder</v>
      </c>
      <c r="C109" s="16" t="s">
        <v>505</v>
      </c>
      <c r="D109" s="15" t="s">
        <v>506</v>
      </c>
      <c r="E109" s="16" t="b">
        <v>0</v>
      </c>
      <c r="F109" s="16" t="b">
        <v>0</v>
      </c>
      <c r="G109" s="16"/>
      <c r="H109" s="16"/>
    </row>
    <row r="110" ht="15.75" customHeight="1">
      <c r="A110" s="19"/>
      <c r="B110" s="40" t="str">
        <f>HYPERLINK(CONCATENATE(VLOOKUP(C110,'Advanced DSA'!C:D,2,FALSE)),C110)</f>
        <v>Scramble String</v>
      </c>
      <c r="C110" s="16" t="s">
        <v>507</v>
      </c>
      <c r="D110" s="15" t="s">
        <v>508</v>
      </c>
      <c r="E110" s="16" t="b">
        <v>0</v>
      </c>
      <c r="F110" s="16" t="b">
        <v>0</v>
      </c>
      <c r="G110" s="16"/>
      <c r="H110" s="16"/>
    </row>
    <row r="111" ht="15.75" customHeight="1">
      <c r="A111" s="19"/>
      <c r="B111" s="40" t="str">
        <f>HYPERLINK(CONCATENATE(VLOOKUP(C111,'Advanced DSA'!C:D,2,FALSE)),C111)</f>
        <v>Painter's Partition</v>
      </c>
      <c r="C111" s="16" t="s">
        <v>509</v>
      </c>
      <c r="D111" s="15" t="s">
        <v>510</v>
      </c>
      <c r="E111" s="16" t="b">
        <v>0</v>
      </c>
      <c r="F111" s="16" t="b">
        <v>0</v>
      </c>
      <c r="G111" s="16"/>
      <c r="H111" s="16"/>
    </row>
    <row r="112" ht="15.75" customHeight="1">
      <c r="A112" s="19"/>
      <c r="B112" s="40" t="str">
        <f>HYPERLINK(CONCATENATE(VLOOKUP(C112,'Advanced DSA'!C:D,2,FALSE)),C112)</f>
        <v>Longest Chunked Palindrome Decomposition</v>
      </c>
      <c r="C112" s="16" t="s">
        <v>511</v>
      </c>
      <c r="D112" s="15" t="s">
        <v>512</v>
      </c>
      <c r="E112" s="16" t="b">
        <v>0</v>
      </c>
      <c r="F112" s="16" t="b">
        <v>0</v>
      </c>
      <c r="G112" s="16"/>
      <c r="H112" s="16"/>
    </row>
    <row r="113" ht="15.75" customHeight="1">
      <c r="A113" s="19"/>
      <c r="B113" s="40" t="str">
        <f>HYPERLINK(CONCATENATE(VLOOKUP(C113,'Advanced DSA'!C:D,2,FALSE)),C113)</f>
        <v>Most Stones Removed</v>
      </c>
      <c r="C113" s="16" t="s">
        <v>513</v>
      </c>
      <c r="D113" s="15" t="s">
        <v>514</v>
      </c>
      <c r="E113" s="16" t="b">
        <v>0</v>
      </c>
      <c r="F113" s="16" t="b">
        <v>0</v>
      </c>
      <c r="G113" s="16"/>
      <c r="H113" s="16"/>
    </row>
    <row r="114" ht="15.75" customHeight="1">
      <c r="A114" s="19"/>
      <c r="B114" s="40" t="str">
        <f>HYPERLINK(CONCATENATE(VLOOKUP(C114,'Advanced DSA'!C:D,2,FALSE)),C114)</f>
        <v>Buy And Sell Stock Advanced</v>
      </c>
      <c r="C114" s="16" t="s">
        <v>515</v>
      </c>
      <c r="D114" s="15" t="s">
        <v>516</v>
      </c>
      <c r="E114" s="16" t="b">
        <v>0</v>
      </c>
      <c r="F114" s="16" t="b">
        <v>0</v>
      </c>
      <c r="G114" s="16"/>
      <c r="H114" s="16"/>
    </row>
    <row r="115" ht="15.75" customHeight="1">
      <c r="A115" s="19"/>
      <c r="B115" s="40" t="str">
        <f>HYPERLINK(CONCATENATE(VLOOKUP(C115,'Advanced DSA'!C:D,2,FALSE)),C115)</f>
        <v>Maximum Size Rectangle Sub-matrix With All 1's</v>
      </c>
      <c r="C115" s="16" t="s">
        <v>517</v>
      </c>
      <c r="D115" s="15" t="s">
        <v>518</v>
      </c>
      <c r="E115" s="16" t="b">
        <v>0</v>
      </c>
      <c r="F115" s="16" t="b">
        <v>0</v>
      </c>
      <c r="G115" s="16"/>
      <c r="H115" s="16"/>
    </row>
    <row r="116" ht="15.75" customHeight="1">
      <c r="A116" s="19"/>
      <c r="B116" s="40" t="str">
        <f>HYPERLINK(CONCATENATE(VLOOKUP(C116,'Advanced DSA'!C:D,2,FALSE)),C116)</f>
        <v>Path With Minimum Effort</v>
      </c>
      <c r="C116" s="16" t="s">
        <v>519</v>
      </c>
      <c r="D116" s="15" t="s">
        <v>520</v>
      </c>
      <c r="E116" s="16" t="b">
        <v>0</v>
      </c>
      <c r="F116" s="16" t="b">
        <v>0</v>
      </c>
      <c r="G116" s="16"/>
      <c r="H116" s="16"/>
    </row>
    <row r="117" ht="15.75" customHeight="1">
      <c r="A117" s="19"/>
      <c r="B117" s="16"/>
      <c r="C117" s="16"/>
      <c r="D117" s="16"/>
      <c r="E117" s="16"/>
      <c r="F117" s="16"/>
      <c r="G117" s="16"/>
      <c r="H117" s="16"/>
    </row>
    <row r="118" ht="15.75" customHeight="1">
      <c r="A118" s="19"/>
      <c r="B118" s="16"/>
      <c r="C118" s="16"/>
      <c r="D118" s="16"/>
      <c r="E118" s="16"/>
      <c r="F118" s="16"/>
      <c r="G118" s="16"/>
      <c r="H118" s="16"/>
    </row>
    <row r="119" ht="15.75" customHeight="1">
      <c r="A119" s="19"/>
      <c r="B119" s="16"/>
      <c r="C119" s="16"/>
      <c r="D119" s="16"/>
      <c r="E119" s="16"/>
      <c r="F119" s="16"/>
      <c r="G119" s="16"/>
      <c r="H119" s="16"/>
    </row>
    <row r="120" ht="15.75" customHeight="1">
      <c r="A120" s="19"/>
      <c r="B120" s="16"/>
      <c r="C120" s="16"/>
      <c r="D120" s="16"/>
      <c r="E120" s="16"/>
      <c r="F120" s="16"/>
      <c r="G120" s="16"/>
      <c r="H120" s="16"/>
    </row>
    <row r="121" ht="15.75" customHeight="1">
      <c r="A121" s="19"/>
      <c r="B121" s="16"/>
      <c r="C121" s="16"/>
      <c r="D121" s="16"/>
      <c r="E121" s="16"/>
      <c r="F121" s="16"/>
      <c r="G121" s="16"/>
      <c r="H121" s="16"/>
    </row>
    <row r="122" ht="15.75" customHeight="1">
      <c r="A122" s="19"/>
      <c r="B122" s="16"/>
      <c r="C122" s="16"/>
      <c r="D122" s="16"/>
      <c r="E122" s="16"/>
      <c r="F122" s="16"/>
      <c r="G122" s="16"/>
      <c r="H122" s="16"/>
    </row>
    <row r="123" ht="15.75" customHeight="1">
      <c r="A123" s="19"/>
      <c r="B123" s="16"/>
      <c r="C123" s="16"/>
      <c r="D123" s="16"/>
      <c r="E123" s="16"/>
      <c r="F123" s="16"/>
      <c r="G123" s="16"/>
      <c r="H123" s="16"/>
    </row>
    <row r="124" ht="15.75" customHeight="1">
      <c r="A124" s="19"/>
      <c r="B124" s="16"/>
      <c r="C124" s="16"/>
      <c r="D124" s="16"/>
      <c r="E124" s="16"/>
      <c r="F124" s="16"/>
      <c r="G124" s="16"/>
      <c r="H124" s="16"/>
    </row>
    <row r="125" ht="15.75" customHeight="1">
      <c r="A125" s="19"/>
      <c r="B125" s="16"/>
      <c r="C125" s="16"/>
      <c r="D125" s="16"/>
      <c r="E125" s="16"/>
      <c r="F125" s="16"/>
      <c r="G125" s="16"/>
      <c r="H125" s="16"/>
    </row>
    <row r="126" ht="15.75" customHeight="1">
      <c r="A126" s="19"/>
      <c r="B126" s="16"/>
      <c r="C126" s="16"/>
      <c r="D126" s="16"/>
      <c r="E126" s="16"/>
      <c r="F126" s="16"/>
      <c r="G126" s="16"/>
      <c r="H126" s="16"/>
    </row>
    <row r="127" ht="15.75" customHeight="1">
      <c r="A127" s="19"/>
      <c r="B127" s="16"/>
      <c r="C127" s="16"/>
      <c r="D127" s="16"/>
      <c r="E127" s="16"/>
      <c r="F127" s="16"/>
      <c r="G127" s="16"/>
      <c r="H127" s="16"/>
    </row>
    <row r="128" ht="15.75" customHeight="1">
      <c r="A128" s="19"/>
      <c r="B128" s="16"/>
      <c r="C128" s="16"/>
      <c r="D128" s="16"/>
      <c r="E128" s="16"/>
      <c r="F128" s="16"/>
      <c r="G128" s="16"/>
      <c r="H128" s="16"/>
    </row>
    <row r="129" ht="15.75" customHeight="1">
      <c r="A129" s="19"/>
      <c r="B129" s="16"/>
      <c r="C129" s="16"/>
      <c r="D129" s="16"/>
      <c r="E129" s="16"/>
      <c r="F129" s="16"/>
      <c r="G129" s="16"/>
      <c r="H129" s="16"/>
    </row>
    <row r="130" ht="15.75" customHeight="1">
      <c r="A130" s="19"/>
      <c r="B130" s="16"/>
      <c r="C130" s="16"/>
      <c r="D130" s="16"/>
      <c r="E130" s="16"/>
      <c r="F130" s="16"/>
      <c r="G130" s="16"/>
      <c r="H130" s="16"/>
    </row>
    <row r="131" ht="15.75" customHeight="1">
      <c r="A131" s="19"/>
      <c r="B131" s="16"/>
      <c r="C131" s="16"/>
      <c r="D131" s="16"/>
      <c r="E131" s="16"/>
      <c r="F131" s="16"/>
      <c r="G131" s="16"/>
      <c r="H131" s="16"/>
    </row>
    <row r="132" ht="15.75" customHeight="1">
      <c r="A132" s="19"/>
      <c r="B132" s="16"/>
      <c r="C132" s="16"/>
      <c r="D132" s="16"/>
      <c r="E132" s="16"/>
      <c r="F132" s="16"/>
      <c r="G132" s="16"/>
      <c r="H132" s="16"/>
    </row>
    <row r="133" ht="15.75" customHeight="1">
      <c r="A133" s="19"/>
      <c r="B133" s="16"/>
      <c r="C133" s="16"/>
      <c r="D133" s="16"/>
      <c r="E133" s="16"/>
      <c r="F133" s="16"/>
      <c r="G133" s="16"/>
      <c r="H133" s="16"/>
    </row>
    <row r="134" ht="15.75" customHeight="1">
      <c r="A134" s="19"/>
      <c r="B134" s="16"/>
      <c r="C134" s="16"/>
      <c r="D134" s="16"/>
      <c r="E134" s="16"/>
      <c r="F134" s="16"/>
      <c r="G134" s="16"/>
      <c r="H134" s="16"/>
    </row>
    <row r="135" ht="15.75" customHeight="1">
      <c r="A135" s="19"/>
      <c r="B135" s="16"/>
      <c r="C135" s="16"/>
      <c r="D135" s="16"/>
      <c r="E135" s="16"/>
      <c r="F135" s="16"/>
      <c r="G135" s="16"/>
      <c r="H135" s="16"/>
    </row>
    <row r="136" ht="15.75" customHeight="1">
      <c r="A136" s="19"/>
      <c r="B136" s="16"/>
      <c r="C136" s="16"/>
      <c r="D136" s="16"/>
      <c r="E136" s="16"/>
      <c r="F136" s="16"/>
      <c r="G136" s="16"/>
      <c r="H136" s="16"/>
    </row>
    <row r="137" ht="15.75" customHeight="1">
      <c r="A137" s="19"/>
      <c r="B137" s="16"/>
      <c r="C137" s="16"/>
      <c r="D137" s="16"/>
      <c r="E137" s="16"/>
      <c r="F137" s="16"/>
      <c r="G137" s="16"/>
      <c r="H137" s="16"/>
    </row>
    <row r="138" ht="15.75" customHeight="1">
      <c r="A138" s="19"/>
      <c r="B138" s="16"/>
      <c r="C138" s="16"/>
      <c r="D138" s="16"/>
      <c r="E138" s="16"/>
      <c r="F138" s="16"/>
      <c r="G138" s="16"/>
      <c r="H138" s="16"/>
    </row>
    <row r="139" ht="15.75" customHeight="1">
      <c r="A139" s="19"/>
      <c r="B139" s="16"/>
      <c r="C139" s="16"/>
      <c r="D139" s="16"/>
      <c r="E139" s="16"/>
      <c r="F139" s="16"/>
      <c r="G139" s="16"/>
      <c r="H139" s="16"/>
    </row>
    <row r="140" ht="15.75" customHeight="1">
      <c r="A140" s="19"/>
      <c r="B140" s="16"/>
      <c r="C140" s="16"/>
      <c r="D140" s="16"/>
      <c r="E140" s="16"/>
      <c r="F140" s="16"/>
      <c r="G140" s="16"/>
      <c r="H140" s="16"/>
    </row>
    <row r="141" ht="15.75" customHeight="1">
      <c r="A141" s="19"/>
      <c r="B141" s="16"/>
      <c r="C141" s="16"/>
      <c r="D141" s="16"/>
      <c r="E141" s="16"/>
      <c r="F141" s="16"/>
      <c r="G141" s="16"/>
      <c r="H141" s="16"/>
    </row>
    <row r="142" ht="15.75" customHeight="1">
      <c r="A142" s="19"/>
      <c r="B142" s="16"/>
      <c r="C142" s="16"/>
      <c r="D142" s="16"/>
      <c r="E142" s="16"/>
      <c r="F142" s="16"/>
      <c r="G142" s="16"/>
      <c r="H142" s="16"/>
    </row>
    <row r="143" ht="15.75" customHeight="1">
      <c r="A143" s="19"/>
      <c r="B143" s="16"/>
      <c r="C143" s="16"/>
      <c r="D143" s="16"/>
      <c r="E143" s="16"/>
      <c r="F143" s="16"/>
      <c r="G143" s="16"/>
      <c r="H143" s="16"/>
    </row>
    <row r="144" ht="15.75" customHeight="1">
      <c r="A144" s="19"/>
      <c r="B144" s="16"/>
      <c r="C144" s="16"/>
      <c r="D144" s="16"/>
      <c r="E144" s="16"/>
      <c r="F144" s="16"/>
      <c r="G144" s="16"/>
      <c r="H144" s="16"/>
    </row>
    <row r="145" ht="15.75" customHeight="1">
      <c r="A145" s="19"/>
      <c r="B145" s="16"/>
      <c r="C145" s="16"/>
      <c r="D145" s="16"/>
      <c r="E145" s="16"/>
      <c r="F145" s="16"/>
      <c r="G145" s="16"/>
      <c r="H145" s="16"/>
    </row>
    <row r="146" ht="15.75" customHeight="1">
      <c r="A146" s="19"/>
      <c r="B146" s="16"/>
      <c r="C146" s="16"/>
      <c r="D146" s="16"/>
      <c r="E146" s="16"/>
      <c r="F146" s="16"/>
      <c r="G146" s="16"/>
      <c r="H146" s="16"/>
    </row>
    <row r="147" ht="15.75" customHeight="1">
      <c r="A147" s="19"/>
      <c r="B147" s="16"/>
      <c r="C147" s="16"/>
      <c r="D147" s="16"/>
      <c r="E147" s="16"/>
      <c r="F147" s="16"/>
      <c r="G147" s="16"/>
      <c r="H147" s="16"/>
    </row>
    <row r="148" ht="15.75" customHeight="1">
      <c r="A148" s="19"/>
      <c r="B148" s="16"/>
      <c r="C148" s="16"/>
      <c r="D148" s="16"/>
      <c r="E148" s="16"/>
      <c r="F148" s="16"/>
      <c r="G148" s="16"/>
      <c r="H148" s="16"/>
    </row>
    <row r="149" ht="15.75" customHeight="1">
      <c r="A149" s="19"/>
      <c r="B149" s="16"/>
      <c r="C149" s="16"/>
      <c r="D149" s="16"/>
      <c r="E149" s="16"/>
      <c r="F149" s="16"/>
      <c r="G149" s="16"/>
      <c r="H149" s="16"/>
    </row>
    <row r="150" ht="15.75" customHeight="1">
      <c r="A150" s="19"/>
      <c r="B150" s="16"/>
      <c r="C150" s="16"/>
      <c r="D150" s="16"/>
      <c r="E150" s="16"/>
      <c r="F150" s="16"/>
      <c r="G150" s="16"/>
      <c r="H150" s="16"/>
    </row>
    <row r="151" ht="15.75" customHeight="1">
      <c r="A151" s="19"/>
      <c r="B151" s="16"/>
      <c r="C151" s="16"/>
      <c r="D151" s="16"/>
      <c r="E151" s="16"/>
      <c r="F151" s="16"/>
      <c r="G151" s="16"/>
      <c r="H151" s="16"/>
    </row>
    <row r="152" ht="15.75" customHeight="1">
      <c r="A152" s="19"/>
      <c r="B152" s="16"/>
      <c r="C152" s="16"/>
      <c r="D152" s="16"/>
      <c r="E152" s="16"/>
      <c r="F152" s="16"/>
      <c r="G152" s="16"/>
      <c r="H152" s="16"/>
    </row>
    <row r="153" ht="15.75" customHeight="1">
      <c r="A153" s="19"/>
      <c r="B153" s="16"/>
      <c r="C153" s="16"/>
      <c r="D153" s="16"/>
      <c r="E153" s="16"/>
      <c r="F153" s="16"/>
      <c r="G153" s="16"/>
      <c r="H153" s="16"/>
    </row>
    <row r="154" ht="15.75" customHeight="1">
      <c r="A154" s="19"/>
      <c r="B154" s="16"/>
      <c r="C154" s="16"/>
      <c r="D154" s="16"/>
      <c r="E154" s="16"/>
      <c r="F154" s="16"/>
      <c r="G154" s="16"/>
      <c r="H154" s="16"/>
    </row>
    <row r="155" ht="15.75" customHeight="1">
      <c r="A155" s="19"/>
      <c r="B155" s="16"/>
      <c r="C155" s="16"/>
      <c r="D155" s="16"/>
      <c r="E155" s="16"/>
      <c r="F155" s="16"/>
      <c r="G155" s="16"/>
      <c r="H155" s="16"/>
    </row>
    <row r="156" ht="15.75" customHeight="1">
      <c r="A156" s="19"/>
      <c r="B156" s="16"/>
      <c r="C156" s="16"/>
      <c r="D156" s="16"/>
      <c r="E156" s="16"/>
      <c r="F156" s="16"/>
      <c r="G156" s="16"/>
      <c r="H156" s="16"/>
    </row>
    <row r="157" ht="15.75" customHeight="1">
      <c r="A157" s="19"/>
      <c r="B157" s="16"/>
      <c r="C157" s="16"/>
      <c r="D157" s="16"/>
      <c r="E157" s="16"/>
      <c r="F157" s="16"/>
      <c r="G157" s="16"/>
      <c r="H157" s="16"/>
    </row>
    <row r="158" ht="15.75" customHeight="1">
      <c r="A158" s="19"/>
      <c r="B158" s="16"/>
      <c r="C158" s="16"/>
      <c r="D158" s="16"/>
      <c r="E158" s="16"/>
      <c r="F158" s="16"/>
      <c r="G158" s="16"/>
      <c r="H158" s="16"/>
    </row>
    <row r="159" ht="15.75" customHeight="1">
      <c r="A159" s="19"/>
      <c r="B159" s="16"/>
      <c r="C159" s="16"/>
      <c r="D159" s="16"/>
      <c r="E159" s="16"/>
      <c r="F159" s="16"/>
      <c r="G159" s="16"/>
      <c r="H159" s="16"/>
    </row>
    <row r="160" ht="15.75" customHeight="1">
      <c r="A160" s="19"/>
      <c r="B160" s="16"/>
      <c r="C160" s="16"/>
      <c r="D160" s="16"/>
      <c r="E160" s="16"/>
      <c r="F160" s="16"/>
      <c r="G160" s="16"/>
      <c r="H160" s="16"/>
    </row>
    <row r="161" ht="15.75" customHeight="1">
      <c r="A161" s="19"/>
      <c r="B161" s="16"/>
      <c r="C161" s="16"/>
      <c r="D161" s="16"/>
      <c r="E161" s="16"/>
      <c r="F161" s="16"/>
      <c r="G161" s="16"/>
      <c r="H161" s="16"/>
    </row>
    <row r="162" ht="15.75" customHeight="1">
      <c r="A162" s="19"/>
      <c r="B162" s="16"/>
      <c r="C162" s="16"/>
      <c r="D162" s="16"/>
      <c r="E162" s="16"/>
      <c r="F162" s="16"/>
      <c r="G162" s="16"/>
      <c r="H162" s="16"/>
    </row>
    <row r="163" ht="15.75" customHeight="1">
      <c r="A163" s="19"/>
      <c r="B163" s="16"/>
      <c r="C163" s="16"/>
      <c r="D163" s="16"/>
      <c r="E163" s="16"/>
      <c r="F163" s="16"/>
      <c r="G163" s="16"/>
      <c r="H163" s="16"/>
    </row>
    <row r="164" ht="15.75" customHeight="1">
      <c r="A164" s="19"/>
      <c r="B164" s="16"/>
      <c r="C164" s="16"/>
      <c r="D164" s="16"/>
      <c r="E164" s="16"/>
      <c r="F164" s="16"/>
      <c r="G164" s="16"/>
      <c r="H164" s="16"/>
    </row>
    <row r="165" ht="15.75" customHeight="1">
      <c r="A165" s="19"/>
      <c r="B165" s="16"/>
      <c r="C165" s="16"/>
      <c r="D165" s="16"/>
      <c r="E165" s="16"/>
      <c r="F165" s="16"/>
      <c r="G165" s="16"/>
      <c r="H165" s="16"/>
    </row>
    <row r="166" ht="15.75" customHeight="1">
      <c r="A166" s="19"/>
      <c r="B166" s="16"/>
      <c r="C166" s="16"/>
      <c r="D166" s="16"/>
      <c r="E166" s="16"/>
      <c r="F166" s="16"/>
      <c r="G166" s="16"/>
      <c r="H166" s="16"/>
    </row>
    <row r="167" ht="15.75" customHeight="1">
      <c r="A167" s="19"/>
      <c r="B167" s="16"/>
      <c r="C167" s="16"/>
      <c r="D167" s="16"/>
      <c r="E167" s="16"/>
      <c r="F167" s="16"/>
      <c r="G167" s="16"/>
      <c r="H167" s="16"/>
    </row>
    <row r="168" ht="15.75" customHeight="1">
      <c r="A168" s="19"/>
      <c r="B168" s="16"/>
      <c r="C168" s="16"/>
      <c r="D168" s="16"/>
      <c r="E168" s="16"/>
      <c r="F168" s="16"/>
      <c r="G168" s="16"/>
      <c r="H168" s="16"/>
    </row>
    <row r="169" ht="15.75" customHeight="1">
      <c r="A169" s="19"/>
      <c r="B169" s="16"/>
      <c r="C169" s="16"/>
      <c r="D169" s="16"/>
      <c r="E169" s="16"/>
      <c r="F169" s="16"/>
      <c r="G169" s="16"/>
      <c r="H169" s="16"/>
    </row>
    <row r="170" ht="15.75" customHeight="1">
      <c r="A170" s="19"/>
      <c r="B170" s="16"/>
      <c r="C170" s="16"/>
      <c r="D170" s="16"/>
      <c r="E170" s="16"/>
      <c r="F170" s="16"/>
      <c r="G170" s="16"/>
      <c r="H170" s="16"/>
    </row>
    <row r="171" ht="15.75" customHeight="1">
      <c r="A171" s="19"/>
      <c r="B171" s="16"/>
      <c r="C171" s="16"/>
      <c r="D171" s="16"/>
      <c r="E171" s="16"/>
      <c r="F171" s="16"/>
      <c r="G171" s="16"/>
      <c r="H171" s="16"/>
    </row>
    <row r="172" ht="15.75" customHeight="1">
      <c r="A172" s="19"/>
      <c r="B172" s="16"/>
      <c r="C172" s="16"/>
      <c r="D172" s="16"/>
      <c r="E172" s="16"/>
      <c r="F172" s="16"/>
      <c r="G172" s="16"/>
      <c r="H172" s="16"/>
    </row>
    <row r="173" ht="15.75" customHeight="1">
      <c r="A173" s="19"/>
      <c r="B173" s="16"/>
      <c r="C173" s="16"/>
      <c r="D173" s="16"/>
      <c r="E173" s="16"/>
      <c r="F173" s="16"/>
      <c r="G173" s="16"/>
      <c r="H173" s="16"/>
    </row>
    <row r="174" ht="15.75" customHeight="1">
      <c r="A174" s="19"/>
      <c r="B174" s="16"/>
      <c r="C174" s="16"/>
      <c r="D174" s="16"/>
      <c r="E174" s="16"/>
      <c r="F174" s="16"/>
      <c r="G174" s="16"/>
      <c r="H174" s="16"/>
    </row>
    <row r="175" ht="15.75" customHeight="1">
      <c r="A175" s="19"/>
      <c r="B175" s="16"/>
      <c r="C175" s="16"/>
      <c r="D175" s="16"/>
      <c r="E175" s="16"/>
      <c r="F175" s="16"/>
      <c r="G175" s="16"/>
      <c r="H175" s="16"/>
    </row>
    <row r="176" ht="15.75" customHeight="1">
      <c r="A176" s="19"/>
      <c r="B176" s="16"/>
      <c r="C176" s="16"/>
      <c r="D176" s="16"/>
      <c r="E176" s="16"/>
      <c r="F176" s="16"/>
      <c r="G176" s="16"/>
      <c r="H176" s="16"/>
    </row>
    <row r="177" ht="15.75" customHeight="1">
      <c r="A177" s="19"/>
      <c r="B177" s="16"/>
      <c r="C177" s="16"/>
      <c r="D177" s="16"/>
      <c r="E177" s="16"/>
      <c r="F177" s="16"/>
      <c r="G177" s="16"/>
      <c r="H177" s="16"/>
    </row>
    <row r="178" ht="15.75" customHeight="1">
      <c r="A178" s="19"/>
      <c r="B178" s="16"/>
      <c r="C178" s="16"/>
      <c r="D178" s="16"/>
      <c r="E178" s="16"/>
      <c r="F178" s="16"/>
      <c r="G178" s="16"/>
      <c r="H178" s="16"/>
    </row>
    <row r="179" ht="15.75" customHeight="1">
      <c r="A179" s="19"/>
      <c r="B179" s="16"/>
      <c r="C179" s="16"/>
      <c r="D179" s="16"/>
      <c r="E179" s="16"/>
      <c r="F179" s="16"/>
      <c r="G179" s="16"/>
      <c r="H179" s="16"/>
    </row>
    <row r="180" ht="15.75" customHeight="1">
      <c r="A180" s="19"/>
      <c r="B180" s="16"/>
      <c r="C180" s="16"/>
      <c r="D180" s="16"/>
      <c r="E180" s="16"/>
      <c r="F180" s="16"/>
      <c r="G180" s="16"/>
      <c r="H180" s="16"/>
    </row>
    <row r="181" ht="15.75" customHeight="1">
      <c r="A181" s="19"/>
      <c r="B181" s="16"/>
      <c r="C181" s="16"/>
      <c r="D181" s="16"/>
      <c r="E181" s="16"/>
      <c r="F181" s="16"/>
      <c r="G181" s="16"/>
      <c r="H181" s="16"/>
    </row>
    <row r="182" ht="15.75" customHeight="1">
      <c r="A182" s="19"/>
      <c r="B182" s="16"/>
      <c r="C182" s="16"/>
      <c r="D182" s="16"/>
      <c r="E182" s="16"/>
      <c r="F182" s="16"/>
      <c r="G182" s="16"/>
      <c r="H182" s="16"/>
    </row>
    <row r="183" ht="15.75" customHeight="1">
      <c r="A183" s="19"/>
      <c r="B183" s="16"/>
      <c r="C183" s="16"/>
      <c r="D183" s="16"/>
      <c r="E183" s="16"/>
      <c r="F183" s="16"/>
      <c r="G183" s="16"/>
      <c r="H183" s="16"/>
    </row>
    <row r="184" ht="15.75" customHeight="1">
      <c r="A184" s="19"/>
      <c r="B184" s="16"/>
      <c r="C184" s="16"/>
      <c r="D184" s="16"/>
      <c r="E184" s="16"/>
      <c r="F184" s="16"/>
      <c r="G184" s="16"/>
      <c r="H184" s="16"/>
    </row>
    <row r="185" ht="15.75" customHeight="1">
      <c r="A185" s="19"/>
      <c r="B185" s="16"/>
      <c r="C185" s="16"/>
      <c r="D185" s="16"/>
      <c r="E185" s="16"/>
      <c r="F185" s="16"/>
      <c r="G185" s="16"/>
      <c r="H185" s="16"/>
    </row>
    <row r="186" ht="15.75" customHeight="1">
      <c r="A186" s="19"/>
      <c r="B186" s="16"/>
      <c r="C186" s="16"/>
      <c r="D186" s="16"/>
      <c r="E186" s="16"/>
      <c r="F186" s="16"/>
      <c r="G186" s="16"/>
      <c r="H186" s="16"/>
    </row>
    <row r="187" ht="15.75" customHeight="1">
      <c r="A187" s="19"/>
      <c r="B187" s="16"/>
      <c r="C187" s="16"/>
      <c r="D187" s="16"/>
      <c r="E187" s="16"/>
      <c r="F187" s="16"/>
      <c r="G187" s="16"/>
      <c r="H187" s="16"/>
    </row>
    <row r="188" ht="15.75" customHeight="1">
      <c r="A188" s="19"/>
      <c r="B188" s="16"/>
      <c r="C188" s="16"/>
      <c r="D188" s="16"/>
      <c r="E188" s="16"/>
      <c r="F188" s="16"/>
      <c r="G188" s="16"/>
      <c r="H188" s="16"/>
    </row>
    <row r="189" ht="15.75" customHeight="1">
      <c r="A189" s="19"/>
      <c r="B189" s="16"/>
      <c r="C189" s="16"/>
      <c r="D189" s="16"/>
      <c r="E189" s="16"/>
      <c r="F189" s="16"/>
      <c r="G189" s="16"/>
      <c r="H189" s="16"/>
    </row>
    <row r="190" ht="15.75" customHeight="1">
      <c r="A190" s="19"/>
      <c r="B190" s="16"/>
      <c r="C190" s="16"/>
      <c r="D190" s="16"/>
      <c r="E190" s="16"/>
      <c r="F190" s="16"/>
      <c r="G190" s="16"/>
      <c r="H190" s="16"/>
    </row>
    <row r="191" ht="15.75" customHeight="1">
      <c r="A191" s="19"/>
      <c r="B191" s="16"/>
      <c r="C191" s="16"/>
      <c r="D191" s="16"/>
      <c r="E191" s="16"/>
      <c r="F191" s="16"/>
      <c r="G191" s="16"/>
      <c r="H191" s="16"/>
    </row>
    <row r="192" ht="15.75" customHeight="1">
      <c r="A192" s="19"/>
      <c r="B192" s="16"/>
      <c r="C192" s="16"/>
      <c r="D192" s="16"/>
      <c r="E192" s="16"/>
      <c r="F192" s="16"/>
      <c r="G192" s="16"/>
      <c r="H192" s="16"/>
    </row>
    <row r="193" ht="15.75" customHeight="1">
      <c r="A193" s="19"/>
      <c r="B193" s="16"/>
      <c r="C193" s="16"/>
      <c r="D193" s="16"/>
      <c r="E193" s="16"/>
      <c r="F193" s="16"/>
      <c r="G193" s="16"/>
      <c r="H193" s="16"/>
    </row>
    <row r="194" ht="15.75" customHeight="1">
      <c r="A194" s="19"/>
      <c r="B194" s="16"/>
      <c r="C194" s="16"/>
      <c r="D194" s="16"/>
      <c r="E194" s="16"/>
      <c r="F194" s="16"/>
      <c r="G194" s="16"/>
      <c r="H194" s="16"/>
    </row>
    <row r="195" ht="15.75" customHeight="1">
      <c r="A195" s="19"/>
      <c r="B195" s="16"/>
      <c r="C195" s="16"/>
      <c r="D195" s="16"/>
      <c r="E195" s="16"/>
      <c r="F195" s="16"/>
      <c r="G195" s="16"/>
      <c r="H195" s="16"/>
    </row>
    <row r="196" ht="15.75" customHeight="1">
      <c r="A196" s="19"/>
      <c r="B196" s="16"/>
      <c r="C196" s="16"/>
      <c r="D196" s="16"/>
      <c r="E196" s="16"/>
      <c r="F196" s="16"/>
      <c r="G196" s="16"/>
      <c r="H196" s="16"/>
    </row>
    <row r="197" ht="15.75" customHeight="1">
      <c r="A197" s="19"/>
      <c r="B197" s="16"/>
      <c r="C197" s="16"/>
      <c r="D197" s="16"/>
      <c r="E197" s="16"/>
      <c r="F197" s="16"/>
      <c r="G197" s="16"/>
      <c r="H197" s="16"/>
    </row>
    <row r="198" ht="15.75" customHeight="1">
      <c r="A198" s="19"/>
      <c r="B198" s="16"/>
      <c r="C198" s="16"/>
      <c r="D198" s="16"/>
      <c r="E198" s="16"/>
      <c r="F198" s="16"/>
      <c r="G198" s="16"/>
      <c r="H198" s="16"/>
    </row>
    <row r="199" ht="15.75" customHeight="1">
      <c r="A199" s="19"/>
      <c r="B199" s="16"/>
      <c r="C199" s="16"/>
      <c r="D199" s="16"/>
      <c r="E199" s="16"/>
      <c r="F199" s="16"/>
      <c r="G199" s="16"/>
      <c r="H199" s="16"/>
    </row>
    <row r="200" ht="15.75" customHeight="1">
      <c r="A200" s="19"/>
      <c r="B200" s="16"/>
      <c r="C200" s="16"/>
      <c r="D200" s="16"/>
      <c r="E200" s="16"/>
      <c r="F200" s="16"/>
      <c r="G200" s="16"/>
      <c r="H200" s="16"/>
    </row>
    <row r="201" ht="15.75" customHeight="1">
      <c r="A201" s="19"/>
      <c r="B201" s="16"/>
      <c r="C201" s="16"/>
      <c r="D201" s="16"/>
      <c r="E201" s="16"/>
      <c r="F201" s="16"/>
      <c r="G201" s="16"/>
      <c r="H201" s="16"/>
    </row>
    <row r="202" ht="15.75" customHeight="1">
      <c r="A202" s="19"/>
      <c r="B202" s="16"/>
      <c r="C202" s="16"/>
      <c r="D202" s="16"/>
      <c r="E202" s="16"/>
      <c r="F202" s="16"/>
      <c r="G202" s="16"/>
      <c r="H202" s="16"/>
    </row>
    <row r="203" ht="15.75" customHeight="1">
      <c r="A203" s="19"/>
      <c r="B203" s="16"/>
      <c r="C203" s="16"/>
      <c r="D203" s="16"/>
      <c r="E203" s="16"/>
      <c r="F203" s="16"/>
      <c r="G203" s="16"/>
      <c r="H203" s="16"/>
    </row>
    <row r="204" ht="15.75" customHeight="1">
      <c r="A204" s="19"/>
      <c r="B204" s="16"/>
      <c r="C204" s="16"/>
      <c r="D204" s="16"/>
      <c r="E204" s="16"/>
      <c r="F204" s="16"/>
      <c r="G204" s="16"/>
      <c r="H204" s="16"/>
    </row>
    <row r="205" ht="15.75" customHeight="1">
      <c r="A205" s="19"/>
      <c r="B205" s="16"/>
      <c r="C205" s="16"/>
      <c r="D205" s="16"/>
      <c r="E205" s="16"/>
      <c r="F205" s="16"/>
      <c r="G205" s="16"/>
      <c r="H205" s="16"/>
    </row>
    <row r="206" ht="15.75" customHeight="1">
      <c r="A206" s="19"/>
      <c r="B206" s="16"/>
      <c r="C206" s="16"/>
      <c r="D206" s="16"/>
      <c r="E206" s="16"/>
      <c r="F206" s="16"/>
      <c r="G206" s="16"/>
      <c r="H206" s="16"/>
    </row>
    <row r="207" ht="15.75" customHeight="1">
      <c r="A207" s="19"/>
      <c r="B207" s="16"/>
      <c r="C207" s="16"/>
      <c r="D207" s="16"/>
      <c r="E207" s="16"/>
      <c r="F207" s="16"/>
      <c r="G207" s="16"/>
      <c r="H207" s="16"/>
    </row>
    <row r="208" ht="15.75" customHeight="1">
      <c r="A208" s="19"/>
      <c r="B208" s="16"/>
      <c r="C208" s="16"/>
      <c r="D208" s="16"/>
      <c r="E208" s="16"/>
      <c r="F208" s="16"/>
      <c r="G208" s="16"/>
      <c r="H208" s="16"/>
    </row>
    <row r="209" ht="15.75" customHeight="1">
      <c r="A209" s="19"/>
      <c r="B209" s="16"/>
      <c r="C209" s="16"/>
      <c r="D209" s="16"/>
      <c r="E209" s="16"/>
      <c r="F209" s="16"/>
      <c r="G209" s="16"/>
      <c r="H209" s="16"/>
    </row>
    <row r="210" ht="15.75" customHeight="1">
      <c r="A210" s="19"/>
      <c r="B210" s="16"/>
      <c r="C210" s="16"/>
      <c r="D210" s="16"/>
      <c r="E210" s="16"/>
      <c r="F210" s="16"/>
      <c r="G210" s="16"/>
      <c r="H210" s="16"/>
    </row>
    <row r="211" ht="15.75" customHeight="1">
      <c r="A211" s="19"/>
      <c r="B211" s="16"/>
      <c r="C211" s="16"/>
      <c r="D211" s="16"/>
      <c r="E211" s="16"/>
      <c r="F211" s="16"/>
      <c r="G211" s="16"/>
      <c r="H211" s="16"/>
    </row>
    <row r="212" ht="15.75" customHeight="1">
      <c r="A212" s="19"/>
      <c r="B212" s="16"/>
      <c r="C212" s="16"/>
      <c r="D212" s="16"/>
      <c r="E212" s="16"/>
      <c r="F212" s="16"/>
      <c r="G212" s="16"/>
      <c r="H212" s="16"/>
    </row>
    <row r="213" ht="15.75" customHeight="1">
      <c r="A213" s="19"/>
      <c r="B213" s="16"/>
      <c r="C213" s="16"/>
      <c r="D213" s="16"/>
      <c r="E213" s="16"/>
      <c r="F213" s="16"/>
      <c r="G213" s="16"/>
      <c r="H213" s="16"/>
    </row>
    <row r="214" ht="15.75" customHeight="1">
      <c r="A214" s="19"/>
      <c r="B214" s="16"/>
      <c r="C214" s="16"/>
      <c r="D214" s="16"/>
      <c r="E214" s="16"/>
      <c r="F214" s="16"/>
      <c r="G214" s="16"/>
      <c r="H214" s="16"/>
    </row>
    <row r="215" ht="15.75" customHeight="1">
      <c r="A215" s="19"/>
      <c r="B215" s="16"/>
      <c r="C215" s="16"/>
      <c r="D215" s="16"/>
      <c r="E215" s="16"/>
      <c r="F215" s="16"/>
      <c r="G215" s="16"/>
      <c r="H215" s="16"/>
    </row>
    <row r="216" ht="15.75" customHeight="1">
      <c r="A216" s="19"/>
      <c r="B216" s="16"/>
      <c r="C216" s="16"/>
      <c r="D216" s="16"/>
      <c r="E216" s="16"/>
      <c r="F216" s="16"/>
      <c r="G216" s="16"/>
      <c r="H216" s="16"/>
    </row>
    <row r="217" ht="15.75" customHeight="1">
      <c r="A217" s="19"/>
      <c r="B217" s="16"/>
      <c r="C217" s="16"/>
      <c r="D217" s="16"/>
      <c r="E217" s="16"/>
      <c r="F217" s="16"/>
      <c r="G217" s="16"/>
      <c r="H217" s="16"/>
    </row>
    <row r="218" ht="15.75" customHeight="1">
      <c r="A218" s="19"/>
      <c r="B218" s="16"/>
      <c r="C218" s="16"/>
      <c r="D218" s="16"/>
      <c r="E218" s="16"/>
      <c r="F218" s="16"/>
      <c r="G218" s="16"/>
      <c r="H218" s="16"/>
    </row>
    <row r="219" ht="15.75" customHeight="1">
      <c r="A219" s="19"/>
      <c r="B219" s="16"/>
      <c r="C219" s="16"/>
      <c r="D219" s="16"/>
      <c r="E219" s="16"/>
      <c r="F219" s="16"/>
      <c r="G219" s="16"/>
      <c r="H219" s="16"/>
    </row>
    <row r="220" ht="15.75" customHeight="1">
      <c r="A220" s="19"/>
      <c r="B220" s="16"/>
      <c r="C220" s="16"/>
      <c r="D220" s="16"/>
      <c r="E220" s="16"/>
      <c r="F220" s="16"/>
      <c r="G220" s="16"/>
      <c r="H220" s="16"/>
    </row>
    <row r="221" ht="15.75" customHeight="1">
      <c r="A221" s="19"/>
      <c r="B221" s="16"/>
      <c r="C221" s="16"/>
      <c r="D221" s="16"/>
      <c r="E221" s="16"/>
      <c r="F221" s="16"/>
      <c r="G221" s="16"/>
      <c r="H221" s="16"/>
    </row>
    <row r="222" ht="15.75" customHeight="1">
      <c r="A222" s="19"/>
      <c r="B222" s="16"/>
      <c r="C222" s="16"/>
      <c r="D222" s="16"/>
      <c r="E222" s="16"/>
      <c r="F222" s="16"/>
      <c r="G222" s="16"/>
      <c r="H222" s="16"/>
    </row>
    <row r="223" ht="15.75" customHeight="1">
      <c r="A223" s="19"/>
      <c r="B223" s="16"/>
      <c r="C223" s="16"/>
      <c r="D223" s="16"/>
      <c r="E223" s="16"/>
      <c r="F223" s="16"/>
      <c r="G223" s="16"/>
      <c r="H223" s="16"/>
    </row>
    <row r="224" ht="15.75" customHeight="1">
      <c r="A224" s="19"/>
      <c r="B224" s="16"/>
      <c r="C224" s="16"/>
      <c r="D224" s="16"/>
      <c r="E224" s="16"/>
      <c r="F224" s="16"/>
      <c r="G224" s="16"/>
      <c r="H224" s="16"/>
    </row>
    <row r="225" ht="15.75" customHeight="1">
      <c r="A225" s="19"/>
      <c r="B225" s="16"/>
      <c r="C225" s="16"/>
      <c r="D225" s="16"/>
      <c r="E225" s="16"/>
      <c r="F225" s="16"/>
      <c r="G225" s="16"/>
      <c r="H225" s="16"/>
    </row>
    <row r="226" ht="15.75" customHeight="1">
      <c r="A226" s="19"/>
      <c r="B226" s="16"/>
      <c r="C226" s="16"/>
      <c r="D226" s="16"/>
      <c r="E226" s="16"/>
      <c r="F226" s="16"/>
      <c r="G226" s="16"/>
      <c r="H226" s="16"/>
    </row>
    <row r="227" ht="15.75" customHeight="1">
      <c r="A227" s="19"/>
      <c r="B227" s="16"/>
      <c r="C227" s="16"/>
      <c r="D227" s="16"/>
      <c r="E227" s="16"/>
      <c r="F227" s="16"/>
      <c r="G227" s="16"/>
      <c r="H227" s="16"/>
    </row>
    <row r="228" ht="15.75" customHeight="1">
      <c r="A228" s="19"/>
      <c r="B228" s="16"/>
      <c r="C228" s="16"/>
      <c r="D228" s="16"/>
      <c r="E228" s="16"/>
      <c r="F228" s="16"/>
      <c r="G228" s="16"/>
      <c r="H228" s="16"/>
    </row>
    <row r="229" ht="15.75" customHeight="1">
      <c r="A229" s="19"/>
      <c r="B229" s="16"/>
      <c r="C229" s="16"/>
      <c r="D229" s="16"/>
      <c r="E229" s="16"/>
      <c r="F229" s="16"/>
      <c r="G229" s="16"/>
      <c r="H229" s="16"/>
    </row>
    <row r="230" ht="15.75" customHeight="1">
      <c r="A230" s="19"/>
      <c r="B230" s="16"/>
      <c r="C230" s="16"/>
      <c r="D230" s="16"/>
      <c r="E230" s="16"/>
      <c r="F230" s="16"/>
      <c r="G230" s="16"/>
      <c r="H230" s="16"/>
    </row>
    <row r="231" ht="15.75" customHeight="1">
      <c r="A231" s="19"/>
      <c r="B231" s="16"/>
      <c r="C231" s="16"/>
      <c r="D231" s="16"/>
      <c r="E231" s="16"/>
      <c r="F231" s="16"/>
      <c r="G231" s="16"/>
      <c r="H231" s="16"/>
    </row>
    <row r="232" ht="15.75" customHeight="1">
      <c r="A232" s="19"/>
      <c r="B232" s="16"/>
      <c r="C232" s="16"/>
      <c r="D232" s="16"/>
      <c r="E232" s="16"/>
      <c r="F232" s="16"/>
      <c r="G232" s="16"/>
      <c r="H232" s="16"/>
    </row>
    <row r="233" ht="15.75" customHeight="1">
      <c r="A233" s="19"/>
      <c r="B233" s="16"/>
      <c r="C233" s="16"/>
      <c r="D233" s="16"/>
      <c r="E233" s="16"/>
      <c r="F233" s="16"/>
      <c r="G233" s="16"/>
      <c r="H233" s="16"/>
    </row>
    <row r="234" ht="15.75" customHeight="1">
      <c r="A234" s="19"/>
      <c r="B234" s="16"/>
      <c r="C234" s="16"/>
      <c r="D234" s="16"/>
      <c r="E234" s="16"/>
      <c r="F234" s="16"/>
      <c r="G234" s="16"/>
      <c r="H234" s="16"/>
    </row>
    <row r="235" ht="15.75" customHeight="1">
      <c r="A235" s="19"/>
      <c r="B235" s="16"/>
      <c r="C235" s="16"/>
      <c r="D235" s="16"/>
      <c r="E235" s="16"/>
      <c r="F235" s="16"/>
      <c r="G235" s="16"/>
      <c r="H235" s="16"/>
    </row>
    <row r="236" ht="15.75" customHeight="1">
      <c r="A236" s="19"/>
      <c r="B236" s="16"/>
      <c r="C236" s="16"/>
      <c r="D236" s="16"/>
      <c r="E236" s="16"/>
      <c r="F236" s="16"/>
      <c r="G236" s="16"/>
      <c r="H236" s="16"/>
    </row>
    <row r="237" ht="15.75" customHeight="1">
      <c r="A237" s="19"/>
      <c r="B237" s="16"/>
      <c r="C237" s="16"/>
      <c r="D237" s="16"/>
      <c r="E237" s="16"/>
      <c r="F237" s="16"/>
      <c r="G237" s="16"/>
      <c r="H237" s="16"/>
    </row>
    <row r="238" ht="15.75" customHeight="1">
      <c r="A238" s="19"/>
      <c r="B238" s="16"/>
      <c r="C238" s="16"/>
      <c r="D238" s="16"/>
      <c r="E238" s="16"/>
      <c r="F238" s="16"/>
      <c r="G238" s="16"/>
      <c r="H238" s="16"/>
    </row>
    <row r="239" ht="15.75" customHeight="1">
      <c r="A239" s="19"/>
      <c r="B239" s="16"/>
      <c r="C239" s="16"/>
      <c r="D239" s="16"/>
      <c r="E239" s="16"/>
      <c r="F239" s="16"/>
      <c r="G239" s="16"/>
      <c r="H239" s="16"/>
    </row>
    <row r="240" ht="15.75" customHeight="1">
      <c r="A240" s="19"/>
      <c r="B240" s="16"/>
      <c r="C240" s="16"/>
      <c r="D240" s="16"/>
      <c r="E240" s="16"/>
      <c r="F240" s="16"/>
      <c r="G240" s="16"/>
      <c r="H240" s="16"/>
    </row>
    <row r="241" ht="15.75" customHeight="1">
      <c r="A241" s="19"/>
      <c r="B241" s="16"/>
      <c r="C241" s="16"/>
      <c r="D241" s="16"/>
      <c r="E241" s="16"/>
      <c r="F241" s="16"/>
      <c r="G241" s="16"/>
      <c r="H241" s="16"/>
    </row>
    <row r="242" ht="15.75" customHeight="1">
      <c r="A242" s="19"/>
      <c r="B242" s="16"/>
      <c r="C242" s="16"/>
      <c r="D242" s="16"/>
      <c r="E242" s="16"/>
      <c r="F242" s="16"/>
      <c r="G242" s="16"/>
      <c r="H242" s="16"/>
    </row>
    <row r="243" ht="15.75" customHeight="1">
      <c r="A243" s="19"/>
      <c r="B243" s="16"/>
      <c r="C243" s="16"/>
      <c r="D243" s="16"/>
      <c r="E243" s="16"/>
      <c r="F243" s="16"/>
      <c r="G243" s="16"/>
      <c r="H243" s="16"/>
    </row>
    <row r="244" ht="15.75" customHeight="1">
      <c r="A244" s="19"/>
      <c r="B244" s="16"/>
      <c r="C244" s="16"/>
      <c r="D244" s="16"/>
      <c r="E244" s="16"/>
      <c r="F244" s="16"/>
      <c r="G244" s="16"/>
      <c r="H244" s="16"/>
    </row>
    <row r="245" ht="15.75" customHeight="1">
      <c r="A245" s="19"/>
      <c r="B245" s="16"/>
      <c r="C245" s="16"/>
      <c r="D245" s="16"/>
      <c r="E245" s="16"/>
      <c r="F245" s="16"/>
      <c r="G245" s="16"/>
      <c r="H245" s="16"/>
    </row>
    <row r="246" ht="15.75" customHeight="1">
      <c r="A246" s="19"/>
      <c r="B246" s="16"/>
      <c r="C246" s="16"/>
      <c r="D246" s="16"/>
      <c r="E246" s="16"/>
      <c r="F246" s="16"/>
      <c r="G246" s="16"/>
      <c r="H246" s="16"/>
    </row>
    <row r="247" ht="15.75" customHeight="1">
      <c r="A247" s="19"/>
      <c r="B247" s="16"/>
      <c r="C247" s="16"/>
      <c r="D247" s="16"/>
      <c r="E247" s="16"/>
      <c r="F247" s="16"/>
      <c r="G247" s="16"/>
      <c r="H247" s="16"/>
    </row>
    <row r="248" ht="15.75" customHeight="1">
      <c r="A248" s="19"/>
      <c r="B248" s="16"/>
      <c r="C248" s="16"/>
      <c r="D248" s="16"/>
      <c r="E248" s="16"/>
      <c r="F248" s="16"/>
      <c r="G248" s="16"/>
      <c r="H248" s="16"/>
    </row>
    <row r="249" ht="15.75" customHeight="1">
      <c r="A249" s="19"/>
      <c r="B249" s="16"/>
      <c r="C249" s="16"/>
      <c r="D249" s="16"/>
      <c r="E249" s="16"/>
      <c r="F249" s="16"/>
      <c r="G249" s="16"/>
      <c r="H249" s="16"/>
    </row>
    <row r="250" ht="15.75" customHeight="1">
      <c r="A250" s="19"/>
      <c r="B250" s="16"/>
      <c r="C250" s="16"/>
      <c r="D250" s="16"/>
      <c r="E250" s="16"/>
      <c r="F250" s="16"/>
      <c r="G250" s="16"/>
      <c r="H250" s="16"/>
    </row>
    <row r="251" ht="15.75" customHeight="1">
      <c r="A251" s="19"/>
      <c r="B251" s="16"/>
      <c r="C251" s="16"/>
      <c r="D251" s="16"/>
      <c r="E251" s="16"/>
      <c r="F251" s="16"/>
      <c r="G251" s="16"/>
      <c r="H251" s="16"/>
    </row>
    <row r="252" ht="15.75" customHeight="1">
      <c r="A252" s="19"/>
      <c r="B252" s="16"/>
      <c r="C252" s="16"/>
      <c r="D252" s="16"/>
      <c r="E252" s="16"/>
      <c r="F252" s="16"/>
      <c r="G252" s="16"/>
      <c r="H252" s="16"/>
    </row>
    <row r="253" ht="15.75" customHeight="1">
      <c r="A253" s="19"/>
      <c r="B253" s="16"/>
      <c r="C253" s="16"/>
      <c r="D253" s="16"/>
      <c r="E253" s="16"/>
      <c r="F253" s="16"/>
      <c r="G253" s="16"/>
      <c r="H253" s="16"/>
    </row>
    <row r="254" ht="15.75" customHeight="1">
      <c r="A254" s="19"/>
      <c r="B254" s="16"/>
      <c r="C254" s="16"/>
      <c r="D254" s="16"/>
      <c r="E254" s="16"/>
      <c r="F254" s="16"/>
      <c r="G254" s="16"/>
      <c r="H254" s="16"/>
    </row>
    <row r="255" ht="15.75" customHeight="1">
      <c r="A255" s="19"/>
      <c r="B255" s="16"/>
      <c r="C255" s="16"/>
      <c r="D255" s="16"/>
      <c r="E255" s="16"/>
      <c r="F255" s="16"/>
      <c r="G255" s="16"/>
      <c r="H255" s="16"/>
    </row>
    <row r="256" ht="15.75" customHeight="1">
      <c r="A256" s="19"/>
      <c r="B256" s="16"/>
      <c r="C256" s="16"/>
      <c r="D256" s="16"/>
      <c r="E256" s="16"/>
      <c r="F256" s="16"/>
      <c r="G256" s="16"/>
      <c r="H256" s="16"/>
    </row>
    <row r="257" ht="15.75" customHeight="1">
      <c r="A257" s="19"/>
      <c r="B257" s="16"/>
      <c r="C257" s="16"/>
      <c r="D257" s="16"/>
      <c r="E257" s="16"/>
      <c r="F257" s="16"/>
      <c r="G257" s="16"/>
      <c r="H257" s="16"/>
    </row>
    <row r="258" ht="15.75" customHeight="1">
      <c r="A258" s="19"/>
      <c r="B258" s="16"/>
      <c r="C258" s="16"/>
      <c r="D258" s="16"/>
      <c r="E258" s="16"/>
      <c r="F258" s="16"/>
      <c r="G258" s="16"/>
      <c r="H258" s="16"/>
    </row>
    <row r="259" ht="15.75" customHeight="1">
      <c r="A259" s="19"/>
      <c r="B259" s="16"/>
      <c r="C259" s="16"/>
      <c r="D259" s="16"/>
      <c r="E259" s="16"/>
      <c r="F259" s="16"/>
      <c r="G259" s="16"/>
      <c r="H259" s="16"/>
    </row>
    <row r="260" ht="15.75" customHeight="1">
      <c r="A260" s="19"/>
      <c r="B260" s="16"/>
      <c r="C260" s="16"/>
      <c r="D260" s="16"/>
      <c r="E260" s="16"/>
      <c r="F260" s="16"/>
      <c r="G260" s="16"/>
      <c r="H260" s="16"/>
    </row>
    <row r="261" ht="15.75" customHeight="1">
      <c r="A261" s="19"/>
      <c r="B261" s="16"/>
      <c r="C261" s="16"/>
      <c r="D261" s="16"/>
      <c r="E261" s="16"/>
      <c r="F261" s="16"/>
      <c r="G261" s="16"/>
      <c r="H261" s="16"/>
    </row>
    <row r="262" ht="15.75" customHeight="1">
      <c r="A262" s="19"/>
      <c r="B262" s="16"/>
      <c r="C262" s="16"/>
      <c r="D262" s="16"/>
      <c r="E262" s="16"/>
      <c r="F262" s="16"/>
      <c r="G262" s="16"/>
      <c r="H262" s="16"/>
    </row>
    <row r="263" ht="15.75" customHeight="1">
      <c r="A263" s="19"/>
      <c r="B263" s="16"/>
      <c r="C263" s="16"/>
      <c r="D263" s="16"/>
      <c r="E263" s="16"/>
      <c r="F263" s="16"/>
      <c r="G263" s="16"/>
      <c r="H263" s="16"/>
    </row>
    <row r="264" ht="15.75" customHeight="1">
      <c r="A264" s="19"/>
      <c r="B264" s="16"/>
      <c r="C264" s="16"/>
      <c r="D264" s="16"/>
      <c r="E264" s="16"/>
      <c r="F264" s="16"/>
      <c r="G264" s="16"/>
      <c r="H264" s="16"/>
    </row>
    <row r="265" ht="15.75" customHeight="1">
      <c r="A265" s="19"/>
      <c r="B265" s="16"/>
      <c r="C265" s="16"/>
      <c r="D265" s="16"/>
      <c r="E265" s="16"/>
      <c r="F265" s="16"/>
      <c r="G265" s="16"/>
      <c r="H265" s="16"/>
    </row>
    <row r="266" ht="15.75" customHeight="1">
      <c r="A266" s="19"/>
      <c r="B266" s="16"/>
      <c r="C266" s="16"/>
      <c r="D266" s="16"/>
      <c r="E266" s="16"/>
      <c r="F266" s="16"/>
      <c r="G266" s="16"/>
      <c r="H266" s="16"/>
    </row>
    <row r="267" ht="15.75" customHeight="1">
      <c r="A267" s="19"/>
      <c r="B267" s="16"/>
      <c r="C267" s="16"/>
      <c r="D267" s="16"/>
      <c r="E267" s="16"/>
      <c r="F267" s="16"/>
      <c r="G267" s="16"/>
      <c r="H267" s="16"/>
    </row>
    <row r="268" ht="15.75" customHeight="1">
      <c r="A268" s="19"/>
      <c r="B268" s="16"/>
      <c r="C268" s="16"/>
      <c r="D268" s="16"/>
      <c r="E268" s="16"/>
      <c r="F268" s="16"/>
      <c r="G268" s="16"/>
      <c r="H268" s="16"/>
    </row>
    <row r="269" ht="15.75" customHeight="1">
      <c r="A269" s="19"/>
      <c r="B269" s="16"/>
      <c r="C269" s="16"/>
      <c r="D269" s="16"/>
      <c r="E269" s="16"/>
      <c r="F269" s="16"/>
      <c r="G269" s="16"/>
      <c r="H269" s="16"/>
    </row>
    <row r="270" ht="15.75" customHeight="1">
      <c r="A270" s="19"/>
      <c r="B270" s="16"/>
      <c r="C270" s="16"/>
      <c r="D270" s="16"/>
      <c r="E270" s="16"/>
      <c r="F270" s="16"/>
      <c r="G270" s="16"/>
      <c r="H270" s="16"/>
    </row>
    <row r="271" ht="15.75" customHeight="1">
      <c r="A271" s="19"/>
      <c r="B271" s="16"/>
      <c r="C271" s="16"/>
      <c r="D271" s="16"/>
      <c r="E271" s="16"/>
      <c r="F271" s="16"/>
      <c r="G271" s="16"/>
      <c r="H271" s="16"/>
    </row>
    <row r="272" ht="15.75" customHeight="1">
      <c r="A272" s="19"/>
      <c r="B272" s="16"/>
      <c r="C272" s="16"/>
      <c r="D272" s="16"/>
      <c r="E272" s="16"/>
      <c r="F272" s="16"/>
      <c r="G272" s="16"/>
      <c r="H272" s="16"/>
    </row>
    <row r="273" ht="15.75" customHeight="1">
      <c r="A273" s="19"/>
      <c r="B273" s="16"/>
      <c r="C273" s="16"/>
      <c r="D273" s="16"/>
      <c r="E273" s="16"/>
      <c r="F273" s="16"/>
      <c r="G273" s="16"/>
      <c r="H273" s="16"/>
    </row>
    <row r="274" ht="15.75" customHeight="1">
      <c r="A274" s="19"/>
      <c r="B274" s="16"/>
      <c r="C274" s="16"/>
      <c r="D274" s="16"/>
      <c r="E274" s="16"/>
      <c r="F274" s="16"/>
      <c r="G274" s="16"/>
      <c r="H274" s="16"/>
    </row>
    <row r="275" ht="15.75" customHeight="1">
      <c r="A275" s="19"/>
      <c r="B275" s="16"/>
      <c r="C275" s="16"/>
      <c r="D275" s="16"/>
      <c r="E275" s="16"/>
      <c r="F275" s="16"/>
      <c r="G275" s="16"/>
      <c r="H275" s="16"/>
    </row>
    <row r="276" ht="15.75" customHeight="1">
      <c r="A276" s="19"/>
      <c r="B276" s="16"/>
      <c r="C276" s="16"/>
      <c r="D276" s="16"/>
      <c r="E276" s="16"/>
      <c r="F276" s="16"/>
      <c r="G276" s="16"/>
      <c r="H276" s="16"/>
    </row>
    <row r="277" ht="15.75" customHeight="1">
      <c r="A277" s="19"/>
      <c r="B277" s="16"/>
      <c r="C277" s="16"/>
      <c r="D277" s="16"/>
      <c r="E277" s="16"/>
      <c r="F277" s="16"/>
      <c r="G277" s="16"/>
      <c r="H277" s="16"/>
    </row>
    <row r="278" ht="15.75" customHeight="1">
      <c r="A278" s="19"/>
      <c r="B278" s="16"/>
      <c r="C278" s="16"/>
      <c r="D278" s="16"/>
      <c r="E278" s="16"/>
      <c r="F278" s="16"/>
      <c r="G278" s="16"/>
      <c r="H278" s="16"/>
    </row>
    <row r="279" ht="15.75" customHeight="1">
      <c r="A279" s="19"/>
      <c r="B279" s="16"/>
      <c r="C279" s="16"/>
      <c r="D279" s="16"/>
      <c r="E279" s="16"/>
      <c r="F279" s="16"/>
      <c r="G279" s="16"/>
      <c r="H279" s="16"/>
    </row>
    <row r="280" ht="15.75" customHeight="1">
      <c r="A280" s="19"/>
      <c r="B280" s="16"/>
      <c r="C280" s="16"/>
      <c r="D280" s="16"/>
      <c r="E280" s="16"/>
      <c r="F280" s="16"/>
      <c r="G280" s="16"/>
      <c r="H280" s="16"/>
    </row>
    <row r="281" ht="15.75" customHeight="1">
      <c r="A281" s="19"/>
      <c r="B281" s="16"/>
      <c r="C281" s="16"/>
      <c r="D281" s="16"/>
      <c r="E281" s="16"/>
      <c r="F281" s="16"/>
      <c r="G281" s="16"/>
      <c r="H281" s="16"/>
    </row>
    <row r="282" ht="15.75" customHeight="1">
      <c r="A282" s="19"/>
      <c r="B282" s="16"/>
      <c r="C282" s="16"/>
      <c r="D282" s="16"/>
      <c r="E282" s="16"/>
      <c r="F282" s="16"/>
      <c r="G282" s="16"/>
      <c r="H282" s="16"/>
    </row>
    <row r="283" ht="15.75" customHeight="1">
      <c r="A283" s="19"/>
      <c r="B283" s="16"/>
      <c r="C283" s="16"/>
      <c r="D283" s="16"/>
      <c r="E283" s="16"/>
      <c r="F283" s="16"/>
      <c r="G283" s="16"/>
      <c r="H283" s="16"/>
    </row>
    <row r="284" ht="15.75" customHeight="1">
      <c r="A284" s="19"/>
      <c r="B284" s="16"/>
      <c r="C284" s="16"/>
      <c r="D284" s="16"/>
      <c r="E284" s="16"/>
      <c r="F284" s="16"/>
      <c r="G284" s="16"/>
      <c r="H284" s="16"/>
    </row>
    <row r="285" ht="15.75" customHeight="1">
      <c r="A285" s="19"/>
      <c r="B285" s="16"/>
      <c r="C285" s="16"/>
      <c r="D285" s="16"/>
      <c r="E285" s="16"/>
      <c r="F285" s="16"/>
      <c r="G285" s="16"/>
      <c r="H285" s="16"/>
    </row>
    <row r="286" ht="15.75" customHeight="1">
      <c r="A286" s="19"/>
      <c r="B286" s="16"/>
      <c r="C286" s="16"/>
      <c r="D286" s="16"/>
      <c r="E286" s="16"/>
      <c r="F286" s="16"/>
      <c r="G286" s="16"/>
      <c r="H286" s="16"/>
    </row>
    <row r="287" ht="15.75" customHeight="1">
      <c r="A287" s="19"/>
      <c r="B287" s="16"/>
      <c r="C287" s="16"/>
      <c r="D287" s="16"/>
      <c r="E287" s="16"/>
      <c r="F287" s="16"/>
      <c r="G287" s="16"/>
      <c r="H287" s="16"/>
    </row>
    <row r="288" ht="15.75" customHeight="1">
      <c r="A288" s="19"/>
      <c r="B288" s="16"/>
      <c r="C288" s="16"/>
      <c r="D288" s="16"/>
      <c r="E288" s="16"/>
      <c r="F288" s="16"/>
      <c r="G288" s="16"/>
      <c r="H288" s="16"/>
    </row>
    <row r="289" ht="15.75" customHeight="1">
      <c r="A289" s="19"/>
      <c r="B289" s="16"/>
      <c r="C289" s="16"/>
      <c r="D289" s="16"/>
      <c r="E289" s="16"/>
      <c r="F289" s="16"/>
      <c r="G289" s="16"/>
      <c r="H289" s="16"/>
    </row>
    <row r="290" ht="15.75" customHeight="1">
      <c r="A290" s="19"/>
      <c r="B290" s="16"/>
      <c r="C290" s="16"/>
      <c r="D290" s="16"/>
      <c r="E290" s="16"/>
      <c r="F290" s="16"/>
      <c r="G290" s="16"/>
      <c r="H290" s="16"/>
    </row>
    <row r="291" ht="15.75" customHeight="1">
      <c r="A291" s="19"/>
      <c r="B291" s="16"/>
      <c r="C291" s="16"/>
      <c r="D291" s="16"/>
      <c r="E291" s="16"/>
      <c r="F291" s="16"/>
      <c r="G291" s="16"/>
      <c r="H291" s="16"/>
    </row>
    <row r="292" ht="15.75" customHeight="1">
      <c r="A292" s="19"/>
      <c r="B292" s="16"/>
      <c r="C292" s="16"/>
      <c r="D292" s="16"/>
      <c r="E292" s="16"/>
      <c r="F292" s="16"/>
      <c r="G292" s="16"/>
      <c r="H292" s="16"/>
    </row>
    <row r="293" ht="15.75" customHeight="1">
      <c r="A293" s="19"/>
      <c r="B293" s="16"/>
      <c r="C293" s="16"/>
      <c r="D293" s="16"/>
      <c r="E293" s="16"/>
      <c r="F293" s="16"/>
      <c r="G293" s="16"/>
      <c r="H293" s="16"/>
    </row>
    <row r="294" ht="15.75" customHeight="1">
      <c r="A294" s="19"/>
      <c r="B294" s="16"/>
      <c r="C294" s="16"/>
      <c r="D294" s="16"/>
      <c r="E294" s="16"/>
      <c r="F294" s="16"/>
      <c r="G294" s="16"/>
      <c r="H294" s="16"/>
    </row>
    <row r="295" ht="15.75" customHeight="1">
      <c r="A295" s="19"/>
      <c r="B295" s="16"/>
      <c r="C295" s="16"/>
      <c r="D295" s="16"/>
      <c r="E295" s="16"/>
      <c r="F295" s="16"/>
      <c r="G295" s="16"/>
      <c r="H295" s="16"/>
    </row>
    <row r="296" ht="15.75" customHeight="1">
      <c r="A296" s="19"/>
      <c r="B296" s="16"/>
      <c r="C296" s="16"/>
      <c r="D296" s="16"/>
      <c r="E296" s="16"/>
      <c r="F296" s="16"/>
      <c r="G296" s="16"/>
      <c r="H296" s="16"/>
    </row>
    <row r="297" ht="15.75" customHeight="1">
      <c r="A297" s="19"/>
      <c r="B297" s="16"/>
      <c r="C297" s="16"/>
      <c r="D297" s="16"/>
      <c r="E297" s="16"/>
      <c r="F297" s="16"/>
      <c r="G297" s="16"/>
      <c r="H297" s="16"/>
    </row>
    <row r="298" ht="15.75" customHeight="1">
      <c r="A298" s="19"/>
      <c r="B298" s="16"/>
      <c r="C298" s="16"/>
      <c r="D298" s="16"/>
      <c r="E298" s="16"/>
      <c r="F298" s="16"/>
      <c r="G298" s="16"/>
      <c r="H298" s="16"/>
    </row>
    <row r="299" ht="15.75" customHeight="1">
      <c r="A299" s="19"/>
      <c r="B299" s="16"/>
      <c r="C299" s="16"/>
      <c r="D299" s="16"/>
      <c r="E299" s="16"/>
      <c r="F299" s="16"/>
      <c r="G299" s="16"/>
      <c r="H299" s="16"/>
    </row>
    <row r="300" ht="15.75" customHeight="1">
      <c r="A300" s="19"/>
      <c r="B300" s="16"/>
      <c r="C300" s="16"/>
      <c r="D300" s="16"/>
      <c r="E300" s="16"/>
      <c r="F300" s="16"/>
      <c r="G300" s="16"/>
      <c r="H300" s="16"/>
    </row>
    <row r="301" ht="15.75" customHeight="1">
      <c r="A301" s="19"/>
      <c r="B301" s="16"/>
      <c r="C301" s="16"/>
      <c r="D301" s="16"/>
      <c r="E301" s="16"/>
      <c r="F301" s="16"/>
      <c r="G301" s="16"/>
      <c r="H301" s="16"/>
    </row>
    <row r="302" ht="15.75" customHeight="1">
      <c r="A302" s="19"/>
      <c r="B302" s="16"/>
      <c r="C302" s="16"/>
      <c r="D302" s="16"/>
      <c r="E302" s="16"/>
      <c r="F302" s="16"/>
      <c r="G302" s="16"/>
      <c r="H302" s="16"/>
    </row>
    <row r="303" ht="15.75" customHeight="1">
      <c r="A303" s="19"/>
      <c r="B303" s="16"/>
      <c r="C303" s="16"/>
      <c r="D303" s="16"/>
      <c r="E303" s="16"/>
      <c r="F303" s="16"/>
      <c r="G303" s="16"/>
      <c r="H303" s="16"/>
    </row>
    <row r="304" ht="15.75" customHeight="1">
      <c r="A304" s="19"/>
      <c r="B304" s="16"/>
      <c r="C304" s="16"/>
      <c r="D304" s="16"/>
      <c r="E304" s="16"/>
      <c r="F304" s="16"/>
      <c r="G304" s="16"/>
      <c r="H304" s="16"/>
    </row>
    <row r="305" ht="15.75" customHeight="1">
      <c r="A305" s="19"/>
      <c r="B305" s="16"/>
      <c r="C305" s="16"/>
      <c r="D305" s="16"/>
      <c r="E305" s="16"/>
      <c r="F305" s="16"/>
      <c r="G305" s="16"/>
      <c r="H305" s="16"/>
    </row>
    <row r="306" ht="15.75" customHeight="1">
      <c r="A306" s="19"/>
      <c r="B306" s="16"/>
      <c r="C306" s="16"/>
      <c r="D306" s="16"/>
      <c r="E306" s="16"/>
      <c r="F306" s="16"/>
      <c r="G306" s="16"/>
      <c r="H306" s="16"/>
    </row>
    <row r="307" ht="15.75" customHeight="1">
      <c r="A307" s="19"/>
      <c r="B307" s="16"/>
      <c r="C307" s="16"/>
      <c r="D307" s="16"/>
      <c r="E307" s="16"/>
      <c r="F307" s="16"/>
      <c r="G307" s="16"/>
      <c r="H307" s="16"/>
    </row>
    <row r="308" ht="15.75" customHeight="1">
      <c r="A308" s="19"/>
      <c r="B308" s="16"/>
      <c r="C308" s="16"/>
      <c r="D308" s="16"/>
      <c r="E308" s="16"/>
      <c r="F308" s="16"/>
      <c r="G308" s="16"/>
      <c r="H308" s="16"/>
    </row>
    <row r="309" ht="15.75" customHeight="1">
      <c r="A309" s="19"/>
      <c r="B309" s="16"/>
      <c r="C309" s="16"/>
      <c r="D309" s="16"/>
      <c r="E309" s="16"/>
      <c r="F309" s="16"/>
      <c r="G309" s="16"/>
      <c r="H309" s="16"/>
    </row>
    <row r="310" ht="15.75" customHeight="1">
      <c r="A310" s="19"/>
      <c r="B310" s="16"/>
      <c r="C310" s="16"/>
      <c r="D310" s="16"/>
      <c r="E310" s="16"/>
      <c r="F310" s="16"/>
      <c r="G310" s="16"/>
      <c r="H310" s="16"/>
    </row>
    <row r="311" ht="15.75" customHeight="1">
      <c r="A311" s="19"/>
      <c r="B311" s="16"/>
      <c r="C311" s="16"/>
      <c r="D311" s="16"/>
      <c r="E311" s="16"/>
      <c r="F311" s="16"/>
      <c r="G311" s="16"/>
      <c r="H311" s="16"/>
    </row>
    <row r="312" ht="15.75" customHeight="1">
      <c r="A312" s="19"/>
      <c r="B312" s="16"/>
      <c r="C312" s="16"/>
      <c r="D312" s="16"/>
      <c r="E312" s="16"/>
      <c r="F312" s="16"/>
      <c r="G312" s="16"/>
      <c r="H312" s="16"/>
    </row>
    <row r="313" ht="15.75" customHeight="1">
      <c r="A313" s="19"/>
      <c r="B313" s="16"/>
      <c r="C313" s="16"/>
      <c r="D313" s="16"/>
      <c r="E313" s="16"/>
      <c r="F313" s="16"/>
      <c r="G313" s="16"/>
      <c r="H313" s="16"/>
    </row>
    <row r="314" ht="15.75" customHeight="1">
      <c r="A314" s="19"/>
      <c r="B314" s="16"/>
      <c r="C314" s="16"/>
      <c r="D314" s="16"/>
      <c r="E314" s="16"/>
      <c r="F314" s="16"/>
      <c r="G314" s="16"/>
      <c r="H314" s="16"/>
    </row>
    <row r="315" ht="15.75" customHeight="1">
      <c r="A315" s="19"/>
      <c r="B315" s="16"/>
      <c r="C315" s="16"/>
      <c r="D315" s="16"/>
      <c r="E315" s="16"/>
      <c r="F315" s="16"/>
      <c r="G315" s="16"/>
      <c r="H315" s="16"/>
    </row>
    <row r="316" ht="15.75" customHeight="1">
      <c r="A316" s="19"/>
      <c r="B316" s="16"/>
      <c r="C316" s="16"/>
      <c r="D316" s="16"/>
      <c r="E316" s="16"/>
      <c r="F316" s="16"/>
      <c r="G316" s="16"/>
      <c r="H316" s="16"/>
    </row>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2:B2"/>
    <mergeCell ref="A9:B9"/>
    <mergeCell ref="A16:B16"/>
    <mergeCell ref="A25:B25"/>
    <mergeCell ref="A34:B34"/>
    <mergeCell ref="A44:B44"/>
    <mergeCell ref="A61:B61"/>
    <mergeCell ref="A76:F76"/>
  </mergeCells>
  <conditionalFormatting sqref="A1:S116">
    <cfRule type="expression" dxfId="3" priority="1">
      <formula>($F1=TRUE)+($E1=TRUE)=2</formula>
    </cfRule>
  </conditionalFormatting>
  <conditionalFormatting sqref="A1:S116">
    <cfRule type="expression" dxfId="4" priority="2">
      <formula>($E1=TRUE)</formula>
    </cfRule>
  </conditionalFormatting>
  <hyperlinks>
    <hyperlink r:id="rId1" ref="D3"/>
    <hyperlink r:id="rId2" ref="D4"/>
    <hyperlink r:id="rId3" ref="D5"/>
    <hyperlink r:id="rId4" ref="D6"/>
    <hyperlink r:id="rId5" ref="D7"/>
    <hyperlink r:id="rId6" ref="D10"/>
    <hyperlink r:id="rId7" ref="D11"/>
    <hyperlink r:id="rId8" ref="D12"/>
    <hyperlink r:id="rId9" ref="D13"/>
    <hyperlink r:id="rId10" ref="D14"/>
    <hyperlink r:id="rId11" ref="D17"/>
    <hyperlink r:id="rId12" ref="D18"/>
    <hyperlink r:id="rId13" ref="D19"/>
    <hyperlink r:id="rId14" ref="D20"/>
    <hyperlink r:id="rId15" ref="D21"/>
    <hyperlink r:id="rId16" ref="D22"/>
    <hyperlink r:id="rId17" ref="D23"/>
    <hyperlink r:id="rId18" ref="D26"/>
    <hyperlink r:id="rId19" ref="D27"/>
    <hyperlink r:id="rId20" ref="D28"/>
    <hyperlink r:id="rId21" ref="D29"/>
    <hyperlink r:id="rId22" ref="D30"/>
    <hyperlink r:id="rId23" ref="D31"/>
    <hyperlink r:id="rId24" ref="D32"/>
    <hyperlink r:id="rId25" ref="D35"/>
    <hyperlink r:id="rId26" ref="D36"/>
    <hyperlink r:id="rId27" ref="D37"/>
    <hyperlink r:id="rId28" ref="D38"/>
    <hyperlink r:id="rId29" ref="D39"/>
    <hyperlink r:id="rId30" ref="D40"/>
    <hyperlink r:id="rId31" ref="D41"/>
    <hyperlink r:id="rId32" ref="D42"/>
    <hyperlink r:id="rId33" ref="D45"/>
    <hyperlink r:id="rId34" ref="D46"/>
    <hyperlink r:id="rId35" ref="D47"/>
    <hyperlink r:id="rId36" ref="D48"/>
    <hyperlink r:id="rId37" ref="D49"/>
    <hyperlink r:id="rId38" ref="D50"/>
    <hyperlink r:id="rId39" ref="D51"/>
    <hyperlink r:id="rId40" ref="D52"/>
    <hyperlink r:id="rId41" ref="D53"/>
    <hyperlink r:id="rId42" ref="D54"/>
    <hyperlink r:id="rId43" ref="D55"/>
    <hyperlink r:id="rId44" ref="D56"/>
    <hyperlink r:id="rId45" ref="D57"/>
    <hyperlink r:id="rId46" ref="D58"/>
    <hyperlink r:id="rId47" ref="D59"/>
    <hyperlink r:id="rId48" ref="D62"/>
    <hyperlink r:id="rId49" ref="D63"/>
    <hyperlink r:id="rId50" ref="D64"/>
    <hyperlink r:id="rId51" ref="D65"/>
    <hyperlink r:id="rId52" ref="D66"/>
    <hyperlink r:id="rId53" ref="D67"/>
    <hyperlink r:id="rId54" ref="D68"/>
    <hyperlink r:id="rId55" ref="D69"/>
    <hyperlink r:id="rId56" ref="D70"/>
    <hyperlink r:id="rId57" ref="D71"/>
    <hyperlink r:id="rId58" ref="D72"/>
    <hyperlink r:id="rId59" ref="D73"/>
    <hyperlink r:id="rId60" ref="D74"/>
    <hyperlink r:id="rId61" ref="D77"/>
    <hyperlink r:id="rId62" ref="D78"/>
    <hyperlink r:id="rId63" ref="D79"/>
    <hyperlink r:id="rId64" ref="D80"/>
    <hyperlink r:id="rId65" ref="D81"/>
    <hyperlink r:id="rId66" ref="D82"/>
    <hyperlink r:id="rId67" ref="D83"/>
    <hyperlink r:id="rId68" ref="D84"/>
    <hyperlink r:id="rId69" ref="D85"/>
    <hyperlink r:id="rId70" ref="D86"/>
    <hyperlink r:id="rId71" ref="D87"/>
    <hyperlink r:id="rId72" ref="D88"/>
    <hyperlink r:id="rId73" ref="D89"/>
    <hyperlink r:id="rId74" ref="D90"/>
    <hyperlink r:id="rId75" ref="D91"/>
    <hyperlink r:id="rId76" ref="D92"/>
    <hyperlink r:id="rId77" ref="D93"/>
    <hyperlink r:id="rId78" ref="D94"/>
    <hyperlink r:id="rId79" ref="D95"/>
    <hyperlink r:id="rId80" ref="D96"/>
    <hyperlink r:id="rId81" ref="D97"/>
    <hyperlink r:id="rId82" ref="D98"/>
    <hyperlink r:id="rId83" ref="D99"/>
    <hyperlink r:id="rId84" ref="D100"/>
    <hyperlink r:id="rId85" ref="D101"/>
    <hyperlink r:id="rId86" ref="D102"/>
    <hyperlink r:id="rId87" ref="D103"/>
    <hyperlink r:id="rId88" ref="D104"/>
    <hyperlink r:id="rId89" ref="D105"/>
    <hyperlink r:id="rId90" ref="D106"/>
    <hyperlink r:id="rId91" ref="D107"/>
    <hyperlink r:id="rId92" ref="D108"/>
    <hyperlink r:id="rId93" ref="D109"/>
    <hyperlink r:id="rId94" ref="D110"/>
    <hyperlink r:id="rId95" ref="D111"/>
    <hyperlink r:id="rId96" ref="D112"/>
    <hyperlink r:id="rId97" ref="D113"/>
    <hyperlink r:id="rId98" ref="D114"/>
    <hyperlink r:id="rId99" ref="D115"/>
    <hyperlink r:id="rId100" ref="D116"/>
  </hyperlinks>
  <drawing r:id="rId10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37.63"/>
    <col customWidth="1" hidden="1" min="3" max="3" width="50.75"/>
    <col customWidth="1" hidden="1" min="4" max="4" width="46.75"/>
    <col customWidth="1" min="5" max="6" width="12.63"/>
    <col customWidth="1" min="7" max="8" width="31.38"/>
  </cols>
  <sheetData>
    <row r="1" ht="37.5" customHeight="1">
      <c r="A1" s="5" t="s">
        <v>7</v>
      </c>
      <c r="B1" s="5" t="s">
        <v>55</v>
      </c>
      <c r="C1" s="5" t="s">
        <v>56</v>
      </c>
      <c r="D1" s="5" t="s">
        <v>57</v>
      </c>
      <c r="E1" s="5" t="s">
        <v>58</v>
      </c>
      <c r="F1" s="5" t="s">
        <v>59</v>
      </c>
      <c r="G1" s="5" t="s">
        <v>60</v>
      </c>
      <c r="H1" s="5" t="s">
        <v>169</v>
      </c>
      <c r="I1" s="5"/>
      <c r="J1" s="5"/>
      <c r="K1" s="5"/>
      <c r="L1" s="5"/>
      <c r="M1" s="5"/>
      <c r="N1" s="5"/>
      <c r="O1" s="5"/>
      <c r="P1" s="5"/>
      <c r="Q1" s="5"/>
      <c r="R1" s="5"/>
      <c r="S1" s="5"/>
      <c r="T1" s="5"/>
      <c r="U1" s="5"/>
      <c r="V1" s="5"/>
      <c r="W1" s="5"/>
      <c r="X1" s="5"/>
      <c r="Y1" s="16"/>
    </row>
    <row r="2" ht="30.0" customHeight="1">
      <c r="A2" s="31" t="s">
        <v>49</v>
      </c>
      <c r="C2" s="31"/>
      <c r="D2" s="31"/>
      <c r="E2" s="31"/>
      <c r="F2" s="31"/>
      <c r="G2" s="31"/>
      <c r="H2" s="31"/>
      <c r="I2" s="31"/>
      <c r="J2" s="31"/>
      <c r="K2" s="31"/>
      <c r="L2" s="31"/>
      <c r="M2" s="31"/>
      <c r="N2" s="31"/>
      <c r="O2" s="31"/>
      <c r="P2" s="31"/>
      <c r="Q2" s="31"/>
      <c r="R2" s="31"/>
      <c r="S2" s="31"/>
      <c r="T2" s="31"/>
      <c r="U2" s="31"/>
      <c r="V2" s="31"/>
      <c r="W2" s="31"/>
      <c r="X2" s="31"/>
      <c r="Y2" s="31"/>
    </row>
    <row r="3" ht="15.75" customHeight="1">
      <c r="A3" s="16"/>
      <c r="B3" s="15" t="str">
        <f>HYPERLINK(CONCATENATE(VLOOKUP(C3,'Miscelleanous DSA'!C:D,2,FALSE)),C3)</f>
        <v>Find a value whose XOR with a given value is maximum.
</v>
      </c>
      <c r="C3" s="16" t="s">
        <v>521</v>
      </c>
      <c r="D3" s="15" t="s">
        <v>522</v>
      </c>
      <c r="E3" s="16" t="b">
        <v>0</v>
      </c>
      <c r="F3" s="16" t="b">
        <v>0</v>
      </c>
      <c r="G3" s="16"/>
      <c r="H3" s="16"/>
      <c r="I3" s="16"/>
      <c r="J3" s="16"/>
      <c r="K3" s="16"/>
      <c r="L3" s="16"/>
      <c r="M3" s="16"/>
      <c r="N3" s="16"/>
      <c r="O3" s="16"/>
      <c r="P3" s="16"/>
      <c r="Q3" s="16"/>
      <c r="R3" s="16"/>
      <c r="S3" s="16"/>
      <c r="T3" s="16"/>
      <c r="U3" s="16"/>
      <c r="V3" s="16"/>
      <c r="W3" s="16"/>
      <c r="X3" s="16"/>
      <c r="Y3" s="16"/>
    </row>
    <row r="4" ht="15.75" customHeight="1">
      <c r="A4" s="16"/>
      <c r="B4" s="15" t="str">
        <f>HYPERLINK(CONCATENATE(VLOOKUP(C4,'Miscelleanous DSA'!C:D,2,FALSE)),C4)</f>
        <v>Set K Bits</v>
      </c>
      <c r="C4" s="16" t="s">
        <v>523</v>
      </c>
      <c r="D4" s="15" t="s">
        <v>524</v>
      </c>
      <c r="E4" s="16" t="b">
        <v>0</v>
      </c>
      <c r="F4" s="16" t="b">
        <v>0</v>
      </c>
      <c r="G4" s="16"/>
      <c r="H4" s="16"/>
      <c r="I4" s="16"/>
      <c r="J4" s="16"/>
      <c r="K4" s="16"/>
      <c r="L4" s="16"/>
      <c r="M4" s="16"/>
      <c r="N4" s="16"/>
      <c r="O4" s="16"/>
      <c r="P4" s="16"/>
      <c r="Q4" s="16"/>
      <c r="R4" s="16"/>
      <c r="S4" s="16"/>
      <c r="T4" s="16"/>
      <c r="U4" s="16"/>
      <c r="V4" s="16"/>
      <c r="W4" s="16"/>
      <c r="X4" s="16"/>
      <c r="Y4" s="16"/>
    </row>
    <row r="5" ht="15.75" customHeight="1">
      <c r="A5" s="16"/>
      <c r="B5" s="15" t="str">
        <f>HYPERLINK(CONCATENATE(VLOOKUP(C5,'Miscelleanous DSA'!C:D,2,FALSE)),C5)</f>
        <v>X or Y</v>
      </c>
      <c r="C5" s="16" t="s">
        <v>525</v>
      </c>
      <c r="D5" s="15" t="s">
        <v>526</v>
      </c>
      <c r="E5" s="16" t="b">
        <v>0</v>
      </c>
      <c r="F5" s="16" t="b">
        <v>0</v>
      </c>
      <c r="G5" s="16"/>
      <c r="H5" s="16"/>
      <c r="I5" s="16"/>
      <c r="J5" s="16"/>
      <c r="K5" s="16"/>
      <c r="L5" s="16"/>
      <c r="M5" s="16"/>
      <c r="N5" s="16"/>
      <c r="O5" s="16"/>
      <c r="P5" s="16"/>
      <c r="Q5" s="16"/>
      <c r="R5" s="16"/>
      <c r="S5" s="16"/>
      <c r="T5" s="16"/>
      <c r="U5" s="16"/>
      <c r="V5" s="16"/>
      <c r="W5" s="16"/>
      <c r="X5" s="16"/>
      <c r="Y5" s="16"/>
    </row>
    <row r="6" ht="15.75" customHeight="1">
      <c r="A6" s="16"/>
      <c r="B6" s="15" t="str">
        <f>HYPERLINK(CONCATENATE(VLOOKUP(C6,'Miscelleanous DSA'!C:D,2,FALSE)),C6)</f>
        <v>Count Bitwise OR of all subarrays</v>
      </c>
      <c r="C6" s="16" t="s">
        <v>527</v>
      </c>
      <c r="D6" s="15" t="s">
        <v>528</v>
      </c>
      <c r="E6" s="16" t="b">
        <v>0</v>
      </c>
      <c r="F6" s="16" t="b">
        <v>0</v>
      </c>
      <c r="G6" s="16"/>
      <c r="H6" s="16"/>
      <c r="I6" s="16"/>
      <c r="J6" s="16"/>
      <c r="K6" s="16"/>
      <c r="L6" s="16"/>
      <c r="M6" s="16"/>
      <c r="N6" s="16"/>
      <c r="O6" s="16"/>
      <c r="P6" s="16"/>
      <c r="Q6" s="16"/>
      <c r="R6" s="16"/>
      <c r="S6" s="16"/>
      <c r="T6" s="16"/>
      <c r="U6" s="16"/>
      <c r="V6" s="16"/>
      <c r="W6" s="16"/>
      <c r="X6" s="16"/>
      <c r="Y6" s="16"/>
    </row>
    <row r="7" ht="15.75" customHeight="1">
      <c r="A7" s="16"/>
      <c r="B7" s="15" t="str">
        <f>HYPERLINK(CONCATENATE(VLOOKUP(C7,'Miscelleanous DSA'!C:D,2,FALSE)),C7)</f>
        <v>Power of 2</v>
      </c>
      <c r="C7" s="16" t="s">
        <v>529</v>
      </c>
      <c r="D7" s="15" t="s">
        <v>530</v>
      </c>
      <c r="E7" s="16" t="b">
        <v>0</v>
      </c>
      <c r="F7" s="16" t="b">
        <v>0</v>
      </c>
      <c r="G7" s="16"/>
      <c r="H7" s="16"/>
      <c r="I7" s="16"/>
      <c r="J7" s="16"/>
      <c r="K7" s="16"/>
      <c r="L7" s="16"/>
      <c r="M7" s="16"/>
      <c r="N7" s="16"/>
      <c r="O7" s="16"/>
      <c r="P7" s="16"/>
      <c r="Q7" s="16"/>
      <c r="R7" s="16"/>
      <c r="S7" s="16"/>
      <c r="T7" s="16"/>
      <c r="U7" s="16"/>
      <c r="V7" s="16"/>
      <c r="W7" s="16"/>
      <c r="X7" s="16"/>
      <c r="Y7" s="16"/>
    </row>
    <row r="8" ht="15.75" customHeight="1">
      <c r="A8" s="16"/>
      <c r="B8" s="15" t="str">
        <f>HYPERLINK(CONCATENATE(VLOOKUP(C8,'Miscelleanous DSA'!C:D,2,FALSE)),C8)</f>
        <v>Flip Given Bits</v>
      </c>
      <c r="C8" s="16" t="s">
        <v>531</v>
      </c>
      <c r="D8" s="15" t="s">
        <v>532</v>
      </c>
      <c r="E8" s="16" t="b">
        <v>0</v>
      </c>
      <c r="F8" s="16" t="b">
        <v>0</v>
      </c>
      <c r="G8" s="16"/>
      <c r="H8" s="16"/>
      <c r="I8" s="16"/>
      <c r="J8" s="16"/>
      <c r="K8" s="16"/>
      <c r="L8" s="16"/>
      <c r="M8" s="16"/>
      <c r="N8" s="16"/>
      <c r="O8" s="16"/>
      <c r="P8" s="16"/>
      <c r="Q8" s="16"/>
      <c r="R8" s="16"/>
      <c r="S8" s="16"/>
      <c r="T8" s="16"/>
      <c r="U8" s="16"/>
      <c r="V8" s="16"/>
      <c r="W8" s="16"/>
      <c r="X8" s="16"/>
      <c r="Y8" s="16"/>
    </row>
    <row r="9" ht="15.75" customHeight="1">
      <c r="A9" s="16"/>
      <c r="B9" s="15" t="str">
        <f>HYPERLINK(CONCATENATE(VLOOKUP(C9,'Miscelleanous DSA'!C:D,2,FALSE)),C9)</f>
        <v>Braille's Dilemma</v>
      </c>
      <c r="C9" s="16" t="s">
        <v>533</v>
      </c>
      <c r="D9" s="15" t="s">
        <v>534</v>
      </c>
      <c r="E9" s="16" t="b">
        <v>0</v>
      </c>
      <c r="F9" s="16" t="b">
        <v>0</v>
      </c>
      <c r="G9" s="16"/>
      <c r="H9" s="16"/>
      <c r="I9" s="16"/>
      <c r="J9" s="16"/>
      <c r="K9" s="16"/>
      <c r="L9" s="16"/>
      <c r="M9" s="16"/>
      <c r="N9" s="16"/>
      <c r="O9" s="16"/>
      <c r="P9" s="16"/>
      <c r="Q9" s="16"/>
      <c r="R9" s="16"/>
      <c r="S9" s="16"/>
      <c r="T9" s="16"/>
      <c r="U9" s="16"/>
      <c r="V9" s="16"/>
      <c r="W9" s="16"/>
      <c r="X9" s="16"/>
      <c r="Y9" s="16"/>
    </row>
    <row r="10" ht="15.75" customHeight="1">
      <c r="A10" s="16"/>
      <c r="B10" s="16"/>
      <c r="C10" s="16"/>
      <c r="D10" s="16"/>
      <c r="E10" s="16"/>
      <c r="F10" s="16"/>
      <c r="G10" s="16"/>
      <c r="H10" s="16"/>
      <c r="I10" s="16"/>
      <c r="J10" s="16"/>
      <c r="K10" s="16"/>
      <c r="L10" s="16"/>
      <c r="M10" s="16"/>
      <c r="N10" s="16"/>
      <c r="O10" s="16"/>
      <c r="P10" s="16"/>
      <c r="Q10" s="16"/>
      <c r="R10" s="16"/>
      <c r="S10" s="16"/>
      <c r="T10" s="16"/>
      <c r="U10" s="16"/>
      <c r="V10" s="16"/>
      <c r="W10" s="16"/>
      <c r="X10" s="16"/>
      <c r="Y10" s="16"/>
    </row>
    <row r="11" ht="30.0" customHeight="1">
      <c r="A11" s="31" t="s">
        <v>50</v>
      </c>
      <c r="C11" s="31"/>
      <c r="D11" s="31"/>
      <c r="E11" s="31"/>
      <c r="F11" s="31"/>
      <c r="G11" s="31"/>
      <c r="H11" s="31"/>
      <c r="I11" s="31"/>
      <c r="J11" s="31"/>
      <c r="K11" s="31"/>
      <c r="L11" s="31"/>
      <c r="M11" s="31"/>
      <c r="N11" s="31"/>
      <c r="O11" s="31"/>
      <c r="P11" s="31"/>
      <c r="Q11" s="31"/>
      <c r="R11" s="31"/>
      <c r="S11" s="31"/>
      <c r="T11" s="31"/>
      <c r="U11" s="31"/>
      <c r="V11" s="31"/>
      <c r="W11" s="31"/>
      <c r="X11" s="31"/>
      <c r="Y11" s="31"/>
    </row>
    <row r="12" ht="15.75" customHeight="1">
      <c r="A12" s="16"/>
      <c r="B12" s="15" t="str">
        <f>HYPERLINK(CONCATENATE(VLOOKUP(C12,'Miscelleanous DSA'!C:D,2,FALSE)),C12)</f>
        <v>Boyer Moore Algorithm</v>
      </c>
      <c r="C12" s="16" t="s">
        <v>535</v>
      </c>
      <c r="D12" s="15" t="s">
        <v>536</v>
      </c>
      <c r="E12" s="16" t="b">
        <v>0</v>
      </c>
      <c r="F12" s="16" t="b">
        <v>0</v>
      </c>
      <c r="G12" s="16"/>
      <c r="H12" s="16"/>
      <c r="I12" s="16"/>
      <c r="J12" s="16"/>
      <c r="K12" s="16"/>
      <c r="L12" s="16"/>
      <c r="M12" s="16"/>
      <c r="N12" s="16"/>
      <c r="O12" s="16"/>
      <c r="P12" s="16"/>
      <c r="Q12" s="16"/>
      <c r="R12" s="16"/>
      <c r="S12" s="16"/>
      <c r="T12" s="16"/>
      <c r="U12" s="16"/>
      <c r="V12" s="16"/>
      <c r="W12" s="16"/>
      <c r="X12" s="16"/>
      <c r="Y12" s="16"/>
    </row>
    <row r="13" ht="15.75" customHeight="1">
      <c r="A13" s="16"/>
      <c r="B13" s="15" t="str">
        <f>HYPERLINK(CONCATENATE(VLOOKUP(C13,'Miscelleanous DSA'!C:D,2,FALSE)),C13)</f>
        <v>Z Algorithm</v>
      </c>
      <c r="C13" s="16" t="s">
        <v>537</v>
      </c>
      <c r="D13" s="15" t="s">
        <v>538</v>
      </c>
      <c r="E13" s="16" t="b">
        <v>0</v>
      </c>
      <c r="F13" s="16" t="b">
        <v>0</v>
      </c>
      <c r="G13" s="16"/>
      <c r="H13" s="16"/>
      <c r="I13" s="16"/>
      <c r="J13" s="16"/>
      <c r="K13" s="16"/>
      <c r="L13" s="16"/>
      <c r="M13" s="16"/>
      <c r="N13" s="16"/>
      <c r="O13" s="16"/>
      <c r="P13" s="16"/>
      <c r="Q13" s="16"/>
      <c r="R13" s="16"/>
      <c r="S13" s="16"/>
      <c r="T13" s="16"/>
      <c r="U13" s="16"/>
      <c r="V13" s="16"/>
      <c r="W13" s="16"/>
      <c r="X13" s="16"/>
      <c r="Y13" s="16"/>
    </row>
    <row r="14" ht="15.75" customHeight="1">
      <c r="A14" s="16"/>
      <c r="B14" s="15" t="str">
        <f>HYPERLINK(CONCATENATE(VLOOKUP(C14,'Miscelleanous DSA'!C:D,2,FALSE)),C14)</f>
        <v>KMP Algorithm</v>
      </c>
      <c r="C14" s="16" t="s">
        <v>539</v>
      </c>
      <c r="D14" s="15" t="s">
        <v>540</v>
      </c>
      <c r="E14" s="16" t="b">
        <v>0</v>
      </c>
      <c r="F14" s="16" t="b">
        <v>0</v>
      </c>
      <c r="G14" s="16"/>
      <c r="H14" s="16"/>
      <c r="I14" s="16"/>
      <c r="J14" s="16"/>
      <c r="K14" s="16"/>
      <c r="L14" s="16"/>
      <c r="M14" s="16"/>
      <c r="N14" s="16"/>
      <c r="O14" s="16"/>
      <c r="P14" s="16"/>
      <c r="Q14" s="16"/>
      <c r="R14" s="16"/>
      <c r="S14" s="16"/>
      <c r="T14" s="16"/>
      <c r="U14" s="16"/>
      <c r="V14" s="16"/>
      <c r="W14" s="16"/>
      <c r="X14" s="16"/>
      <c r="Y14" s="16"/>
    </row>
    <row r="15" ht="15.75" customHeight="1">
      <c r="A15" s="16"/>
      <c r="B15" s="15" t="str">
        <f>HYPERLINK(CONCATENATE(VLOOKUP(C15,'Miscelleanous DSA'!C:D,2,FALSE)),C15)</f>
        <v>Rabin Karp Algorithm</v>
      </c>
      <c r="C15" s="16" t="s">
        <v>541</v>
      </c>
      <c r="D15" s="15" t="s">
        <v>542</v>
      </c>
      <c r="E15" s="16" t="b">
        <v>0</v>
      </c>
      <c r="F15" s="16" t="b">
        <v>0</v>
      </c>
      <c r="G15" s="16"/>
      <c r="H15" s="16"/>
      <c r="I15" s="16"/>
      <c r="J15" s="16"/>
      <c r="K15" s="16"/>
      <c r="L15" s="16"/>
      <c r="M15" s="16"/>
      <c r="N15" s="16"/>
      <c r="O15" s="16"/>
      <c r="P15" s="16"/>
      <c r="Q15" s="16"/>
      <c r="R15" s="16"/>
      <c r="S15" s="16"/>
      <c r="T15" s="16"/>
      <c r="U15" s="16"/>
      <c r="V15" s="16"/>
      <c r="W15" s="16"/>
      <c r="X15" s="16"/>
      <c r="Y15" s="16"/>
    </row>
    <row r="16" ht="15.75" customHeight="1">
      <c r="A16" s="16"/>
      <c r="B16" s="15" t="str">
        <f>HYPERLINK(CONCATENATE(VLOOKUP(C16,'Miscelleanous DSA'!C:D,2,FALSE)),C16)</f>
        <v>Manacher's Algorithm</v>
      </c>
      <c r="C16" s="16" t="s">
        <v>543</v>
      </c>
      <c r="D16" s="15" t="s">
        <v>544</v>
      </c>
      <c r="E16" s="16" t="b">
        <v>0</v>
      </c>
      <c r="F16" s="16" t="b">
        <v>0</v>
      </c>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30.0" customHeight="1">
      <c r="A18" s="31" t="s">
        <v>51</v>
      </c>
      <c r="C18" s="31"/>
      <c r="D18" s="31"/>
      <c r="E18" s="31"/>
      <c r="F18" s="31"/>
      <c r="G18" s="31"/>
      <c r="H18" s="31"/>
      <c r="I18" s="31"/>
      <c r="J18" s="31"/>
      <c r="K18" s="31"/>
      <c r="L18" s="31"/>
      <c r="M18" s="31"/>
      <c r="N18" s="31"/>
      <c r="O18" s="31"/>
      <c r="P18" s="31"/>
      <c r="Q18" s="31"/>
      <c r="R18" s="31"/>
      <c r="S18" s="31"/>
      <c r="T18" s="31"/>
      <c r="U18" s="31"/>
      <c r="V18" s="31"/>
      <c r="W18" s="31"/>
      <c r="X18" s="31"/>
      <c r="Y18" s="31"/>
    </row>
    <row r="19" ht="15.75" customHeight="1">
      <c r="A19" s="16"/>
      <c r="B19" s="15" t="str">
        <f>HYPERLINK(CONCATENATE(VLOOKUP(C19,'Miscelleanous DSA'!C:D,2,FALSE)),C19)</f>
        <v>Range Minimum Query</v>
      </c>
      <c r="C19" s="16" t="s">
        <v>545</v>
      </c>
      <c r="D19" s="15" t="s">
        <v>546</v>
      </c>
      <c r="E19" s="16" t="b">
        <v>0</v>
      </c>
      <c r="F19" s="16" t="b">
        <v>0</v>
      </c>
      <c r="G19" s="16"/>
      <c r="H19" s="16"/>
      <c r="I19" s="16"/>
      <c r="J19" s="16"/>
      <c r="K19" s="16"/>
      <c r="L19" s="16"/>
      <c r="M19" s="16"/>
      <c r="N19" s="16"/>
      <c r="O19" s="16"/>
      <c r="P19" s="16"/>
      <c r="Q19" s="16"/>
      <c r="R19" s="16"/>
      <c r="S19" s="16"/>
      <c r="T19" s="16"/>
      <c r="U19" s="16"/>
      <c r="V19" s="16"/>
      <c r="W19" s="16"/>
      <c r="X19" s="16"/>
      <c r="Y19" s="16"/>
    </row>
    <row r="20" ht="15.75" customHeight="1">
      <c r="A20" s="16"/>
      <c r="B20" s="15" t="str">
        <f>HYPERLINK(CONCATENATE(VLOOKUP(C20,'Miscelleanous DSA'!C:D,2,FALSE)),C20)</f>
        <v>Fastest Horse</v>
      </c>
      <c r="C20" s="16" t="s">
        <v>547</v>
      </c>
      <c r="D20" s="15" t="s">
        <v>548</v>
      </c>
      <c r="E20" s="16" t="b">
        <v>0</v>
      </c>
      <c r="F20" s="16" t="b">
        <v>0</v>
      </c>
      <c r="G20" s="16"/>
      <c r="H20" s="16"/>
      <c r="I20" s="16"/>
      <c r="J20" s="16"/>
      <c r="K20" s="16"/>
      <c r="L20" s="16"/>
      <c r="M20" s="16"/>
      <c r="N20" s="16"/>
      <c r="O20" s="16"/>
      <c r="P20" s="16"/>
      <c r="Q20" s="16"/>
      <c r="R20" s="16"/>
      <c r="S20" s="16"/>
      <c r="T20" s="16"/>
      <c r="U20" s="16"/>
      <c r="V20" s="16"/>
      <c r="W20" s="16"/>
      <c r="X20" s="16"/>
      <c r="Y20" s="16"/>
    </row>
    <row r="21" ht="15.75" customHeight="1">
      <c r="A21" s="16"/>
      <c r="B21" s="15" t="str">
        <f>HYPERLINK(CONCATENATE(VLOOKUP(C21,'Miscelleanous DSA'!C:D,2,FALSE)),C21)</f>
        <v>Maximum Subarray Sum Queries</v>
      </c>
      <c r="C21" s="16" t="s">
        <v>549</v>
      </c>
      <c r="D21" s="15" t="s">
        <v>550</v>
      </c>
      <c r="E21" s="16" t="b">
        <v>0</v>
      </c>
      <c r="F21" s="16" t="b">
        <v>0</v>
      </c>
      <c r="G21" s="16"/>
      <c r="H21" s="16"/>
      <c r="I21" s="16"/>
      <c r="J21" s="16"/>
      <c r="K21" s="16"/>
      <c r="L21" s="16"/>
      <c r="M21" s="16"/>
      <c r="N21" s="16"/>
      <c r="O21" s="16"/>
      <c r="P21" s="16"/>
      <c r="Q21" s="16"/>
      <c r="R21" s="16"/>
      <c r="S21" s="16"/>
      <c r="T21" s="16"/>
      <c r="U21" s="16"/>
      <c r="V21" s="16"/>
      <c r="W21" s="16"/>
      <c r="X21" s="16"/>
      <c r="Y21" s="16"/>
    </row>
    <row r="22" ht="15.75" customHeight="1">
      <c r="A22" s="16"/>
      <c r="B22" s="15" t="str">
        <f>HYPERLINK(CONCATENATE(VLOOKUP(C22,'Miscelleanous DSA'!C:D,2,FALSE)),C22)</f>
        <v>Ninja and Meteorites</v>
      </c>
      <c r="C22" s="16" t="s">
        <v>551</v>
      </c>
      <c r="D22" s="15" t="s">
        <v>552</v>
      </c>
      <c r="E22" s="16" t="b">
        <v>0</v>
      </c>
      <c r="F22" s="16" t="b">
        <v>0</v>
      </c>
      <c r="G22" s="16"/>
      <c r="H22" s="16"/>
      <c r="I22" s="16"/>
      <c r="J22" s="16"/>
      <c r="K22" s="16"/>
      <c r="L22" s="16"/>
      <c r="M22" s="16"/>
      <c r="N22" s="16"/>
      <c r="O22" s="16"/>
      <c r="P22" s="16"/>
      <c r="Q22" s="16"/>
      <c r="R22" s="16"/>
      <c r="S22" s="16"/>
      <c r="T22" s="16"/>
      <c r="U22" s="16"/>
      <c r="V22" s="16"/>
      <c r="W22" s="16"/>
      <c r="X22" s="16"/>
      <c r="Y22" s="16"/>
    </row>
    <row r="23" ht="15.75" customHeight="1">
      <c r="A23" s="16"/>
      <c r="B23" s="15" t="str">
        <f>HYPERLINK(CONCATENATE(VLOOKUP(C23,'Miscelleanous DSA'!C:D,2,FALSE)),C23)</f>
        <v>Squares Sum</v>
      </c>
      <c r="C23" s="16" t="s">
        <v>553</v>
      </c>
      <c r="D23" s="15" t="s">
        <v>554</v>
      </c>
      <c r="E23" s="16" t="b">
        <v>0</v>
      </c>
      <c r="F23" s="16" t="b">
        <v>0</v>
      </c>
      <c r="G23" s="16"/>
      <c r="H23" s="16"/>
      <c r="I23" s="16"/>
      <c r="J23" s="16"/>
      <c r="K23" s="16"/>
      <c r="L23" s="16"/>
      <c r="M23" s="16"/>
      <c r="N23" s="16"/>
      <c r="O23" s="16"/>
      <c r="P23" s="16"/>
      <c r="Q23" s="16"/>
      <c r="R23" s="16"/>
      <c r="S23" s="16"/>
      <c r="T23" s="16"/>
      <c r="U23" s="16"/>
      <c r="V23" s="16"/>
      <c r="W23" s="16"/>
      <c r="X23" s="16"/>
      <c r="Y23" s="16"/>
    </row>
    <row r="24" ht="15.75" customHeight="1">
      <c r="A24" s="16"/>
      <c r="B24" s="15" t="str">
        <f>HYPERLINK(CONCATENATE(VLOOKUP(C24,'Miscelleanous DSA'!C:D,2,FALSE)),C24)</f>
        <v>AP Queries</v>
      </c>
      <c r="C24" s="16" t="s">
        <v>555</v>
      </c>
      <c r="D24" s="15" t="s">
        <v>556</v>
      </c>
      <c r="E24" s="16" t="b">
        <v>0</v>
      </c>
      <c r="F24" s="16" t="b">
        <v>0</v>
      </c>
      <c r="G24" s="16"/>
      <c r="H24" s="16"/>
      <c r="I24" s="16"/>
      <c r="J24" s="16"/>
      <c r="K24" s="16"/>
      <c r="L24" s="16"/>
      <c r="M24" s="16"/>
      <c r="N24" s="16"/>
      <c r="O24" s="16"/>
      <c r="P24" s="16"/>
      <c r="Q24" s="16"/>
      <c r="R24" s="16"/>
      <c r="S24" s="16"/>
      <c r="T24" s="16"/>
      <c r="U24" s="16"/>
      <c r="V24" s="16"/>
      <c r="W24" s="16"/>
      <c r="X24" s="16"/>
      <c r="Y24" s="16"/>
    </row>
    <row r="25" ht="15.75" customHeight="1">
      <c r="A25" s="16"/>
      <c r="B25" s="16"/>
      <c r="C25" s="16"/>
      <c r="D25" s="16"/>
      <c r="E25" s="16"/>
      <c r="F25" s="16"/>
      <c r="G25" s="16"/>
      <c r="H25" s="16"/>
      <c r="I25" s="16"/>
      <c r="J25" s="16"/>
      <c r="K25" s="16"/>
      <c r="L25" s="16"/>
      <c r="M25" s="16"/>
      <c r="N25" s="16"/>
      <c r="O25" s="16"/>
      <c r="P25" s="16"/>
      <c r="Q25" s="16"/>
      <c r="R25" s="16"/>
      <c r="S25" s="16"/>
      <c r="T25" s="16"/>
      <c r="U25" s="16"/>
      <c r="V25" s="16"/>
      <c r="W25" s="16"/>
      <c r="X25" s="16"/>
      <c r="Y25" s="16"/>
    </row>
    <row r="26" ht="30.0" customHeight="1">
      <c r="A26" s="31" t="s">
        <v>52</v>
      </c>
      <c r="C26" s="31"/>
      <c r="D26" s="31"/>
      <c r="E26" s="31"/>
      <c r="F26" s="31"/>
      <c r="G26" s="31"/>
      <c r="H26" s="31"/>
      <c r="I26" s="31"/>
      <c r="J26" s="31"/>
      <c r="K26" s="31"/>
      <c r="L26" s="31"/>
      <c r="M26" s="31"/>
      <c r="N26" s="31"/>
      <c r="O26" s="31"/>
      <c r="P26" s="31"/>
      <c r="Q26" s="31"/>
      <c r="R26" s="31"/>
      <c r="S26" s="31"/>
      <c r="T26" s="31"/>
      <c r="U26" s="31"/>
      <c r="V26" s="31"/>
      <c r="W26" s="31"/>
      <c r="X26" s="31"/>
      <c r="Y26" s="31"/>
    </row>
    <row r="27" ht="15.75" customHeight="1">
      <c r="A27" s="16"/>
      <c r="B27" s="15" t="str">
        <f>HYPERLINK(CONCATENATE(VLOOKUP(C27,'Miscelleanous DSA'!C:D,2,FALSE)),C27)</f>
        <v>Sieve of Eratosthenes</v>
      </c>
      <c r="C27" s="16" t="s">
        <v>557</v>
      </c>
      <c r="D27" s="15" t="s">
        <v>558</v>
      </c>
      <c r="E27" s="16" t="b">
        <v>0</v>
      </c>
      <c r="F27" s="16" t="b">
        <v>0</v>
      </c>
      <c r="G27" s="16"/>
      <c r="H27" s="16"/>
      <c r="I27" s="16"/>
      <c r="J27" s="16"/>
      <c r="K27" s="16"/>
      <c r="L27" s="16"/>
      <c r="M27" s="16"/>
      <c r="N27" s="16"/>
      <c r="O27" s="16"/>
      <c r="P27" s="16"/>
      <c r="Q27" s="16"/>
      <c r="R27" s="16"/>
      <c r="S27" s="16"/>
      <c r="T27" s="16"/>
      <c r="U27" s="16"/>
      <c r="V27" s="16"/>
      <c r="W27" s="16"/>
      <c r="X27" s="16"/>
      <c r="Y27" s="16"/>
    </row>
    <row r="28" ht="15.75" customHeight="1">
      <c r="A28" s="16"/>
      <c r="B28" s="15" t="str">
        <f>HYPERLINK(CONCATENATE(VLOOKUP(C28,'Miscelleanous DSA'!C:D,2,FALSE)),C28)</f>
        <v>Sum Of Factors</v>
      </c>
      <c r="C28" s="16" t="s">
        <v>559</v>
      </c>
      <c r="D28" s="15" t="s">
        <v>560</v>
      </c>
      <c r="E28" s="16" t="b">
        <v>0</v>
      </c>
      <c r="F28" s="16" t="b">
        <v>0</v>
      </c>
      <c r="G28" s="16"/>
      <c r="H28" s="16"/>
      <c r="I28" s="16"/>
      <c r="J28" s="16"/>
      <c r="K28" s="16"/>
      <c r="L28" s="16"/>
      <c r="M28" s="16"/>
      <c r="N28" s="16"/>
      <c r="O28" s="16"/>
      <c r="P28" s="16"/>
      <c r="Q28" s="16"/>
      <c r="R28" s="16"/>
      <c r="S28" s="16"/>
      <c r="T28" s="16"/>
      <c r="U28" s="16"/>
      <c r="V28" s="16"/>
      <c r="W28" s="16"/>
      <c r="X28" s="16"/>
      <c r="Y28" s="16"/>
    </row>
    <row r="29" ht="15.75" customHeight="1">
      <c r="A29" s="16"/>
      <c r="B29" s="15" t="str">
        <f>HYPERLINK(CONCATENATE(VLOOKUP(C29,'Miscelleanous DSA'!C:D,2,FALSE)),C29)</f>
        <v>Extended Euclid Algorithm</v>
      </c>
      <c r="C29" s="16" t="s">
        <v>561</v>
      </c>
      <c r="D29" s="15" t="s">
        <v>562</v>
      </c>
      <c r="E29" s="16" t="b">
        <v>0</v>
      </c>
      <c r="F29" s="16" t="b">
        <v>0</v>
      </c>
      <c r="G29" s="16"/>
      <c r="H29" s="16"/>
      <c r="I29" s="16"/>
      <c r="J29" s="16"/>
      <c r="K29" s="16"/>
      <c r="L29" s="16"/>
      <c r="M29" s="16"/>
      <c r="N29" s="16"/>
      <c r="O29" s="16"/>
      <c r="P29" s="16"/>
      <c r="Q29" s="16"/>
      <c r="R29" s="16"/>
      <c r="S29" s="16"/>
      <c r="T29" s="16"/>
      <c r="U29" s="16"/>
      <c r="V29" s="16"/>
      <c r="W29" s="16"/>
      <c r="X29" s="16"/>
      <c r="Y29" s="16"/>
    </row>
    <row r="30" ht="15.75" customHeight="1">
      <c r="A30" s="16"/>
      <c r="B30" s="15" t="str">
        <f>HYPERLINK(CONCATENATE(VLOOKUP(C30,'Miscelleanous DSA'!C:D,2,FALSE)),C30)</f>
        <v>Modulo Calculation</v>
      </c>
      <c r="C30" s="16" t="s">
        <v>563</v>
      </c>
      <c r="D30" s="15" t="s">
        <v>564</v>
      </c>
      <c r="E30" s="16" t="b">
        <v>0</v>
      </c>
      <c r="F30" s="16" t="b">
        <v>0</v>
      </c>
      <c r="G30" s="16"/>
      <c r="H30" s="16"/>
      <c r="I30" s="16"/>
      <c r="J30" s="16"/>
      <c r="K30" s="16"/>
      <c r="L30" s="16"/>
      <c r="M30" s="16"/>
      <c r="N30" s="16"/>
      <c r="O30" s="16"/>
      <c r="P30" s="16"/>
      <c r="Q30" s="16"/>
      <c r="R30" s="16"/>
      <c r="S30" s="16"/>
      <c r="T30" s="16"/>
      <c r="U30" s="16"/>
      <c r="V30" s="16"/>
      <c r="W30" s="16"/>
      <c r="X30" s="16"/>
      <c r="Y30" s="16"/>
    </row>
    <row r="31" ht="15.75" customHeight="1">
      <c r="A31" s="16"/>
      <c r="B31" s="15" t="str">
        <f>HYPERLINK(CONCATENATE(VLOOKUP(C31,'Miscelleanous DSA'!C:D,2,FALSE)),C31)</f>
        <v>Modular Exponentiation</v>
      </c>
      <c r="C31" s="16" t="s">
        <v>565</v>
      </c>
      <c r="D31" s="15" t="s">
        <v>566</v>
      </c>
      <c r="E31" s="16" t="b">
        <v>0</v>
      </c>
      <c r="F31" s="16" t="b">
        <v>0</v>
      </c>
      <c r="G31" s="16"/>
      <c r="H31" s="16"/>
      <c r="I31" s="16"/>
      <c r="J31" s="16"/>
      <c r="K31" s="16"/>
      <c r="L31" s="16"/>
      <c r="M31" s="16"/>
      <c r="N31" s="16"/>
      <c r="O31" s="16"/>
      <c r="P31" s="16"/>
      <c r="Q31" s="16"/>
      <c r="R31" s="16"/>
      <c r="S31" s="16"/>
      <c r="T31" s="16"/>
      <c r="U31" s="16"/>
      <c r="V31" s="16"/>
      <c r="W31" s="16"/>
      <c r="X31" s="16"/>
      <c r="Y31" s="16"/>
    </row>
    <row r="32" ht="15.75" customHeight="1">
      <c r="A32" s="16"/>
      <c r="B32" s="16"/>
      <c r="C32" s="16"/>
      <c r="D32" s="16"/>
      <c r="E32" s="16"/>
      <c r="F32" s="16"/>
      <c r="G32" s="16"/>
      <c r="H32" s="16"/>
      <c r="I32" s="16"/>
      <c r="J32" s="16"/>
      <c r="K32" s="16"/>
      <c r="L32" s="16"/>
      <c r="M32" s="16"/>
      <c r="N32" s="16"/>
      <c r="O32" s="16"/>
      <c r="P32" s="16"/>
      <c r="Q32" s="16"/>
      <c r="R32" s="16"/>
      <c r="S32" s="16"/>
      <c r="T32" s="16"/>
      <c r="U32" s="16"/>
      <c r="V32" s="16"/>
      <c r="W32" s="16"/>
      <c r="X32" s="16"/>
      <c r="Y32" s="16"/>
    </row>
    <row r="33" ht="30.0" customHeight="1">
      <c r="A33" s="31" t="s">
        <v>567</v>
      </c>
      <c r="C33" s="31"/>
      <c r="D33" s="31"/>
      <c r="E33" s="31"/>
      <c r="F33" s="31"/>
      <c r="G33" s="31"/>
      <c r="H33" s="31"/>
      <c r="I33" s="31"/>
      <c r="J33" s="31"/>
      <c r="K33" s="31"/>
      <c r="L33" s="31"/>
      <c r="M33" s="31"/>
      <c r="N33" s="31"/>
      <c r="O33" s="31"/>
      <c r="P33" s="31"/>
      <c r="Q33" s="31"/>
      <c r="R33" s="31"/>
      <c r="S33" s="31"/>
      <c r="T33" s="31"/>
      <c r="U33" s="31"/>
      <c r="V33" s="31"/>
      <c r="W33" s="31"/>
      <c r="X33" s="31"/>
      <c r="Y33" s="31"/>
    </row>
    <row r="34" ht="15.75" customHeight="1">
      <c r="A34" s="16"/>
      <c r="B34" s="15" t="str">
        <f>HYPERLINK(CONCATENATE(VLOOKUP(C34,'Miscelleanous DSA'!C:D,2,FALSE)),C34)</f>
        <v>Maximum Height Tree</v>
      </c>
      <c r="C34" s="16" t="s">
        <v>568</v>
      </c>
      <c r="D34" s="15" t="s">
        <v>569</v>
      </c>
      <c r="E34" s="16" t="b">
        <v>0</v>
      </c>
      <c r="F34" s="16" t="b">
        <v>0</v>
      </c>
      <c r="G34" s="16"/>
      <c r="H34" s="16"/>
      <c r="I34" s="16"/>
      <c r="J34" s="16"/>
      <c r="K34" s="16"/>
      <c r="L34" s="16"/>
      <c r="M34" s="16"/>
      <c r="N34" s="16"/>
      <c r="O34" s="16"/>
      <c r="P34" s="16"/>
      <c r="Q34" s="16"/>
      <c r="R34" s="16"/>
      <c r="S34" s="16"/>
      <c r="T34" s="16"/>
      <c r="U34" s="16"/>
      <c r="V34" s="16"/>
      <c r="W34" s="16"/>
      <c r="X34" s="16"/>
      <c r="Y34" s="16"/>
    </row>
    <row r="35" ht="15.75" customHeight="1">
      <c r="A35" s="16"/>
      <c r="B35" s="15" t="str">
        <f>HYPERLINK(CONCATENATE(VLOOKUP(C35,'Miscelleanous DSA'!C:D,2,FALSE)),C35)</f>
        <v>Ninja and Numbers</v>
      </c>
      <c r="C35" s="16" t="s">
        <v>570</v>
      </c>
      <c r="D35" s="15" t="s">
        <v>571</v>
      </c>
      <c r="E35" s="16" t="b">
        <v>0</v>
      </c>
      <c r="F35" s="16" t="b">
        <v>0</v>
      </c>
      <c r="G35" s="16"/>
      <c r="H35" s="16"/>
      <c r="I35" s="16"/>
      <c r="J35" s="16"/>
      <c r="K35" s="16"/>
      <c r="L35" s="16"/>
      <c r="M35" s="16"/>
      <c r="N35" s="16"/>
      <c r="O35" s="16"/>
      <c r="P35" s="16"/>
      <c r="Q35" s="16"/>
      <c r="R35" s="16"/>
      <c r="S35" s="16"/>
      <c r="T35" s="16"/>
      <c r="U35" s="16"/>
      <c r="V35" s="16"/>
      <c r="W35" s="16"/>
      <c r="X35" s="16"/>
      <c r="Y35" s="16"/>
    </row>
    <row r="36" ht="15.7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6"/>
    </row>
    <row r="37" ht="15.7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6"/>
    </row>
    <row r="38" ht="15.7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6"/>
    </row>
    <row r="39" ht="15.7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6"/>
    </row>
    <row r="40" ht="15.7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6"/>
    </row>
    <row r="41" ht="15.7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6"/>
    </row>
    <row r="42" ht="15.7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row>
    <row r="43" ht="15.7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row>
    <row r="44" ht="15.7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row>
    <row r="45" ht="15.7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row>
    <row r="46" ht="15.7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row>
    <row r="47" ht="15.7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row>
    <row r="48" ht="15.7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row>
    <row r="49" ht="15.7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row>
    <row r="50" ht="15.7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row>
    <row r="51" ht="15.7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row>
    <row r="52" ht="15.7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row>
    <row r="53" ht="15.7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row>
    <row r="54" ht="15.7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row>
    <row r="55" ht="15.7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row>
    <row r="56" ht="15.7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row>
    <row r="57" ht="15.7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row>
    <row r="58" ht="15.7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row>
    <row r="59" ht="15.7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row>
    <row r="60" ht="15.7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row>
    <row r="61" ht="15.7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row>
    <row r="62" ht="15.7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row>
    <row r="63" ht="15.7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row>
    <row r="64" ht="15.7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row>
    <row r="65" ht="15.7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row>
    <row r="66" ht="15.7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row>
    <row r="67" ht="15.7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row>
    <row r="68" ht="15.7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row>
    <row r="69" ht="15.7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row>
    <row r="70" ht="15.7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row>
    <row r="71" ht="15.7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row>
    <row r="72" ht="15.7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row>
    <row r="73" ht="15.7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row>
    <row r="74" ht="15.7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row>
    <row r="75" ht="15.7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row>
    <row r="76" ht="15.7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row>
    <row r="77" ht="15.7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row>
    <row r="78" ht="15.7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row>
    <row r="79" ht="15.7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row>
    <row r="80" ht="15.7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row>
    <row r="81" ht="15.7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row>
    <row r="82" ht="15.7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row>
    <row r="83" ht="15.7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row>
    <row r="84" ht="15.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row>
    <row r="85" ht="15.7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row>
    <row r="86" ht="15.7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row>
    <row r="87" ht="15.7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row>
    <row r="88" ht="15.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row>
    <row r="89" ht="15.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row>
    <row r="90" ht="15.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row>
    <row r="91" ht="15.7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row>
    <row r="92" ht="15.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row>
    <row r="93" ht="15.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row>
    <row r="94" ht="15.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row>
    <row r="95" ht="15.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row>
    <row r="96" ht="15.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row>
    <row r="97" ht="15.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row>
    <row r="98" ht="15.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row>
    <row r="99" ht="15.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row>
    <row r="100" ht="15.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row>
    <row r="101" ht="15.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row>
    <row r="102" ht="15.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row>
    <row r="103" ht="15.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row>
    <row r="104" ht="15.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row>
    <row r="105" ht="15.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row>
    <row r="106" ht="15.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row>
    <row r="107" ht="15.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row>
    <row r="108" ht="15.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row>
    <row r="109" ht="15.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row>
    <row r="110" ht="15.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row>
    <row r="111" ht="15.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row>
    <row r="112" ht="15.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row>
    <row r="113" ht="15.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row>
    <row r="114" ht="15.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row>
    <row r="115" ht="15.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row>
    <row r="116" ht="15.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row>
    <row r="117" ht="15.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row>
    <row r="118" ht="15.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row>
    <row r="119" ht="15.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row>
    <row r="120" ht="15.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row>
    <row r="121" ht="15.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row>
    <row r="122" ht="15.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row>
    <row r="123" ht="15.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row>
    <row r="124" ht="15.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row>
    <row r="125" ht="15.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row>
    <row r="126" ht="15.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row>
    <row r="127" ht="15.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row>
    <row r="128" ht="15.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row>
    <row r="129" ht="15.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row>
    <row r="130" ht="15.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row>
    <row r="131" ht="15.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row>
    <row r="132" ht="15.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row>
    <row r="133" ht="15.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row>
    <row r="134" ht="15.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row>
    <row r="135" ht="15.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row>
    <row r="136"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row>
    <row r="137"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row>
    <row r="138"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row>
    <row r="139"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row>
    <row r="140"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row>
    <row r="141"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row>
    <row r="142"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row>
    <row r="143"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row>
    <row r="144"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row>
    <row r="145"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row>
    <row r="146"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row>
    <row r="14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row>
    <row r="148"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row>
    <row r="149"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row>
    <row r="150"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row>
    <row r="151"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row>
    <row r="152"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row>
    <row r="153"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row>
    <row r="154"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row>
    <row r="155"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row>
    <row r="156"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row>
    <row r="15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row>
    <row r="158"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row>
    <row r="159"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row>
    <row r="160"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row>
    <row r="161"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row>
    <row r="162"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row>
    <row r="163"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row>
    <row r="164"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row>
    <row r="165"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row>
    <row r="166"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row>
    <row r="16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row>
    <row r="168"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row>
    <row r="169"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row>
    <row r="170"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row>
    <row r="171"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row>
    <row r="172"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row>
    <row r="173"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row>
    <row r="174"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row>
    <row r="175"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row>
    <row r="176"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row>
    <row r="177"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row>
    <row r="178"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row>
    <row r="179"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row>
    <row r="180"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row>
    <row r="181"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row>
    <row r="182"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row>
    <row r="183"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row>
    <row r="184"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row>
    <row r="185"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row>
    <row r="186"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row>
    <row r="187"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row>
    <row r="188"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row>
    <row r="189"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row>
    <row r="190"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row>
    <row r="191"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row>
    <row r="192"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row>
    <row r="193"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row>
    <row r="194"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row>
    <row r="195"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row>
    <row r="196"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row>
    <row r="197"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row>
    <row r="198"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row>
    <row r="199"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row>
    <row r="200"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row>
    <row r="201"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row>
    <row r="202"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row>
    <row r="203"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row>
    <row r="204"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row>
    <row r="205"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row>
    <row r="206"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row>
    <row r="207"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row>
    <row r="208"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row>
    <row r="209"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row>
    <row r="210"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row>
    <row r="211"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row>
    <row r="212" ht="15.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row>
    <row r="213" ht="15.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row>
    <row r="214" ht="15.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row>
    <row r="215" ht="15.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row>
    <row r="216" ht="15.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row>
    <row r="217" ht="15.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row>
    <row r="218" ht="15.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row>
    <row r="219" ht="15.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row>
    <row r="220" ht="15.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row>
    <row r="221" ht="15.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row>
    <row r="222" ht="15.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row>
    <row r="223" ht="15.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row>
    <row r="224" ht="15.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row>
    <row r="225" ht="15.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row>
    <row r="226" ht="15.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row>
    <row r="227" ht="15.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row>
    <row r="228" ht="15.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row>
    <row r="229" ht="15.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row>
    <row r="230" ht="15.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row>
    <row r="231" ht="15.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row>
    <row r="232" ht="15.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row>
    <row r="233" ht="15.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row>
    <row r="234" ht="15.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row>
    <row r="235" ht="15.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B2"/>
    <mergeCell ref="A11:B11"/>
    <mergeCell ref="A18:B18"/>
    <mergeCell ref="A26:B26"/>
    <mergeCell ref="A33:B33"/>
  </mergeCells>
  <conditionalFormatting sqref="A1:S35">
    <cfRule type="expression" dxfId="3" priority="1">
      <formula>($F1=TRUE)+($E1=TRUE)=2</formula>
    </cfRule>
  </conditionalFormatting>
  <conditionalFormatting sqref="A1:S35">
    <cfRule type="expression" dxfId="4" priority="2">
      <formula>($E1=TRUE)</formula>
    </cfRule>
  </conditionalFormatting>
  <hyperlinks>
    <hyperlink r:id="rId1" ref="D3"/>
    <hyperlink r:id="rId2" ref="D4"/>
    <hyperlink r:id="rId3" ref="D5"/>
    <hyperlink r:id="rId4" ref="D6"/>
    <hyperlink r:id="rId5" ref="D7"/>
    <hyperlink r:id="rId6" ref="D8"/>
    <hyperlink r:id="rId7" ref="D9"/>
    <hyperlink r:id="rId8" ref="D12"/>
    <hyperlink r:id="rId9" ref="D13"/>
    <hyperlink r:id="rId10" ref="D14"/>
    <hyperlink r:id="rId11" ref="D15"/>
    <hyperlink r:id="rId12" ref="D16"/>
    <hyperlink r:id="rId13" ref="D19"/>
    <hyperlink r:id="rId14" ref="D20"/>
    <hyperlink r:id="rId15" ref="D21"/>
    <hyperlink r:id="rId16" ref="D22"/>
    <hyperlink r:id="rId17" ref="D23"/>
    <hyperlink r:id="rId18" ref="D24"/>
    <hyperlink r:id="rId19" ref="D27"/>
    <hyperlink r:id="rId20" ref="D28"/>
    <hyperlink r:id="rId21" ref="D29"/>
    <hyperlink r:id="rId22" ref="D30"/>
    <hyperlink r:id="rId23" ref="D31"/>
    <hyperlink r:id="rId24" ref="D34"/>
    <hyperlink r:id="rId25" ref="D35"/>
  </hyperlinks>
  <drawing r:id="rId2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46.38"/>
    <col customWidth="1" min="2" max="2" width="30.63"/>
    <col customWidth="1" min="3" max="3" width="35.63"/>
    <col customWidth="1" min="4" max="6" width="12.63"/>
  </cols>
  <sheetData>
    <row r="1" ht="27.0" customHeight="1">
      <c r="A1" s="31" t="s">
        <v>572</v>
      </c>
      <c r="C1" s="31"/>
      <c r="D1" s="31"/>
      <c r="E1" s="31"/>
      <c r="F1" s="31"/>
      <c r="G1" s="31"/>
      <c r="H1" s="31"/>
      <c r="I1" s="31"/>
      <c r="J1" s="31"/>
      <c r="K1" s="31"/>
      <c r="L1" s="31"/>
      <c r="M1" s="31"/>
      <c r="N1" s="31"/>
      <c r="O1" s="31"/>
      <c r="P1" s="31"/>
      <c r="Q1" s="31"/>
      <c r="R1" s="31"/>
      <c r="S1" s="31"/>
      <c r="T1" s="31"/>
      <c r="U1" s="31"/>
      <c r="V1" s="31"/>
    </row>
    <row r="2" ht="53.25" customHeight="1">
      <c r="A2" s="5" t="str">
        <f>IFERROR(__xludf.DUMMYFUNCTION("QUERY({'Basic DSA'!A1:F2581;'Intermediate DSA'!A1:F2581;'Advanced DSA'!A1:F2581;'Miscelleanous DSA'!A1:F2581},""select Col3,Col4 where Col6 = TRUE"",1)"),"Problem Name")</f>
        <v>Problem Name</v>
      </c>
      <c r="B2" s="5" t="str">
        <f>IFERROR(__xludf.DUMMYFUNCTION("""COMPUTED_VALUE"""),"Problem Link")</f>
        <v>Problem Link</v>
      </c>
      <c r="C2" s="5" t="s">
        <v>573</v>
      </c>
      <c r="D2" s="5"/>
      <c r="E2" s="5"/>
      <c r="F2" s="5"/>
      <c r="G2" s="5"/>
      <c r="H2" s="5"/>
      <c r="I2" s="5"/>
      <c r="J2" s="5"/>
      <c r="K2" s="5"/>
      <c r="L2" s="5"/>
      <c r="M2" s="5"/>
      <c r="N2" s="5"/>
      <c r="O2" s="5"/>
      <c r="P2" s="5"/>
      <c r="Q2" s="5"/>
      <c r="R2" s="5"/>
      <c r="S2" s="5"/>
      <c r="T2" s="5"/>
      <c r="U2" s="5"/>
      <c r="V2" s="5"/>
    </row>
    <row r="3" ht="15.75" customHeight="1">
      <c r="A3" s="16" t="str">
        <f>IFERROR(__xludf.DUMMYFUNCTION("""COMPUTED_VALUE"""),"Rotate An Array By K")</f>
        <v>Rotate An Array By K</v>
      </c>
      <c r="B3" s="45" t="str">
        <f>IFERROR(__xludf.DUMMYFUNCTION("""COMPUTED_VALUE"""),"https://parikh.club/parikh_arrays_2")</f>
        <v>https://parikh.club/parikh_arrays_2</v>
      </c>
      <c r="C3" s="16"/>
      <c r="D3" s="16"/>
      <c r="E3" s="16"/>
      <c r="F3" s="16"/>
      <c r="G3" s="16"/>
      <c r="H3" s="16"/>
      <c r="I3" s="16"/>
      <c r="J3" s="16"/>
      <c r="K3" s="16"/>
      <c r="L3" s="16"/>
      <c r="M3" s="16"/>
      <c r="N3" s="16"/>
      <c r="O3" s="16"/>
      <c r="P3" s="16"/>
      <c r="Q3" s="16"/>
      <c r="R3" s="16"/>
      <c r="S3" s="16"/>
      <c r="T3" s="16"/>
      <c r="U3" s="16"/>
      <c r="V3" s="16"/>
    </row>
    <row r="4" ht="15.75" customHeight="1">
      <c r="A4" s="16" t="str">
        <f>IFERROR(__xludf.DUMMYFUNCTION("""COMPUTED_VALUE"""),"Beautiful Strings")</f>
        <v>Beautiful Strings</v>
      </c>
      <c r="B4" s="45" t="str">
        <f>IFERROR(__xludf.DUMMYFUNCTION("""COMPUTED_VALUE"""),"https://parikh.club/parikh_strings_4")</f>
        <v>https://parikh.club/parikh_strings_4</v>
      </c>
      <c r="C4" s="16"/>
      <c r="D4" s="16"/>
      <c r="E4" s="16"/>
      <c r="F4" s="16"/>
      <c r="G4" s="16"/>
      <c r="H4" s="16"/>
      <c r="I4" s="16"/>
      <c r="J4" s="16"/>
      <c r="K4" s="16"/>
      <c r="L4" s="16"/>
      <c r="M4" s="16"/>
      <c r="N4" s="16"/>
      <c r="O4" s="16"/>
      <c r="P4" s="16"/>
      <c r="Q4" s="16"/>
      <c r="R4" s="16"/>
      <c r="S4" s="16"/>
      <c r="T4" s="16"/>
      <c r="U4" s="16"/>
      <c r="V4" s="16"/>
    </row>
    <row r="5" ht="15.75" customHeight="1">
      <c r="A5" s="16" t="str">
        <f>IFERROR(__xludf.DUMMYFUNCTION("""COMPUTED_VALUE"""),"Sum of zeroes")</f>
        <v>Sum of zeroes</v>
      </c>
      <c r="B5" s="45" t="str">
        <f>IFERROR(__xludf.DUMMYFUNCTION("""COMPUTED_VALUE"""),"https://parikh.club/parikh_multidarrays1")</f>
        <v>https://parikh.club/parikh_multidarrays1</v>
      </c>
      <c r="C5" s="16"/>
      <c r="D5" s="16"/>
      <c r="E5" s="16"/>
      <c r="F5" s="16"/>
      <c r="G5" s="16"/>
      <c r="H5" s="16"/>
      <c r="I5" s="16"/>
      <c r="J5" s="16"/>
      <c r="K5" s="16"/>
      <c r="L5" s="16"/>
      <c r="M5" s="16"/>
      <c r="N5" s="16"/>
      <c r="O5" s="16"/>
      <c r="P5" s="16"/>
      <c r="Q5" s="16"/>
      <c r="R5" s="16"/>
      <c r="S5" s="16"/>
      <c r="T5" s="16"/>
      <c r="U5" s="16"/>
      <c r="V5" s="16"/>
    </row>
    <row r="6" ht="15.75" customHeight="1">
      <c r="A6" s="16" t="str">
        <f>IFERROR(__xludf.DUMMYFUNCTION("""COMPUTED_VALUE"""),"Kadane’s Algoritm")</f>
        <v>Kadane’s Algoritm</v>
      </c>
      <c r="B6" s="45" t="str">
        <f>IFERROR(__xludf.DUMMYFUNCTION("""COMPUTED_VALUE"""),"https://parikh.club/parikh_basicalgo4")</f>
        <v>https://parikh.club/parikh_basicalgo4</v>
      </c>
      <c r="C6" s="16"/>
      <c r="D6" s="16"/>
      <c r="E6" s="16"/>
      <c r="F6" s="16"/>
      <c r="G6" s="16"/>
      <c r="H6" s="16"/>
      <c r="I6" s="16"/>
      <c r="J6" s="16"/>
      <c r="K6" s="16"/>
      <c r="L6" s="16"/>
      <c r="M6" s="16"/>
      <c r="N6" s="16"/>
      <c r="O6" s="16"/>
      <c r="P6" s="16"/>
      <c r="Q6" s="16"/>
      <c r="R6" s="16"/>
      <c r="S6" s="16"/>
      <c r="T6" s="16"/>
      <c r="U6" s="16"/>
      <c r="V6" s="16"/>
    </row>
    <row r="7" ht="15.75" customHeight="1">
      <c r="A7" s="16" t="str">
        <f>IFERROR(__xludf.DUMMYFUNCTION("""COMPUTED_VALUE"""),"Dutch National Flag Algorithm")</f>
        <v>Dutch National Flag Algorithm</v>
      </c>
      <c r="B7" s="45" t="str">
        <f>IFERROR(__xludf.DUMMYFUNCTION("""COMPUTED_VALUE"""),"https://parikh.club/parikh_basicalgo5")</f>
        <v>https://parikh.club/parikh_basicalgo5</v>
      </c>
      <c r="C7" s="16"/>
      <c r="D7" s="16"/>
      <c r="E7" s="16"/>
      <c r="F7" s="16"/>
      <c r="G7" s="16"/>
      <c r="H7" s="16"/>
      <c r="I7" s="16"/>
      <c r="J7" s="16"/>
      <c r="K7" s="16"/>
      <c r="L7" s="16"/>
      <c r="M7" s="16"/>
      <c r="N7" s="16"/>
      <c r="O7" s="16"/>
      <c r="P7" s="16"/>
      <c r="Q7" s="16"/>
      <c r="R7" s="16"/>
      <c r="S7" s="16"/>
      <c r="T7" s="16"/>
      <c r="U7" s="16"/>
      <c r="V7" s="16"/>
    </row>
    <row r="8" ht="15.75" customHeight="1">
      <c r="A8" s="16" t="str">
        <f>IFERROR(__xludf.DUMMYFUNCTION("""COMPUTED_VALUE"""),"Search in Rotated Sorted Array")</f>
        <v>Search in Rotated Sorted Array</v>
      </c>
      <c r="B8" s="45" t="str">
        <f>IFERROR(__xludf.DUMMYFUNCTION("""COMPUTED_VALUE"""),"https://parikh.club/parikh_bs2")</f>
        <v>https://parikh.club/parikh_bs2</v>
      </c>
      <c r="C8" s="16"/>
      <c r="D8" s="16"/>
      <c r="E8" s="16"/>
      <c r="F8" s="16"/>
      <c r="G8" s="16"/>
      <c r="H8" s="16"/>
      <c r="I8" s="16"/>
      <c r="J8" s="16"/>
      <c r="K8" s="16"/>
      <c r="L8" s="16"/>
      <c r="M8" s="16"/>
      <c r="N8" s="16"/>
      <c r="O8" s="16"/>
      <c r="P8" s="16"/>
      <c r="Q8" s="16"/>
      <c r="R8" s="16"/>
      <c r="S8" s="16"/>
      <c r="T8" s="16"/>
      <c r="U8" s="16"/>
      <c r="V8" s="16"/>
    </row>
    <row r="9" ht="15.75" customHeight="1">
      <c r="A9" s="16" t="str">
        <f>IFERROR(__xludf.DUMMYFUNCTION("""COMPUTED_VALUE"""),"Aggressive Cows")</f>
        <v>Aggressive Cows</v>
      </c>
      <c r="B9" s="45" t="str">
        <f>IFERROR(__xludf.DUMMYFUNCTION("""COMPUTED_VALUE"""),"https://parikh.club/parikh_bs5")</f>
        <v>https://parikh.club/parikh_bs5</v>
      </c>
      <c r="C9" s="16"/>
      <c r="D9" s="16"/>
      <c r="E9" s="16"/>
      <c r="F9" s="16"/>
      <c r="G9" s="16"/>
      <c r="H9" s="16"/>
      <c r="I9" s="16"/>
      <c r="J9" s="16"/>
      <c r="K9" s="16"/>
      <c r="L9" s="16"/>
      <c r="M9" s="16"/>
      <c r="N9" s="16"/>
      <c r="O9" s="16"/>
      <c r="P9" s="16"/>
      <c r="Q9" s="16"/>
      <c r="R9" s="16"/>
      <c r="S9" s="16"/>
      <c r="T9" s="16"/>
      <c r="U9" s="16"/>
      <c r="V9" s="16"/>
    </row>
    <row r="10" ht="15.75" customHeight="1">
      <c r="A10" s="16"/>
      <c r="B10" s="16"/>
      <c r="C10" s="16"/>
      <c r="D10" s="16"/>
      <c r="E10" s="16"/>
      <c r="F10" s="16"/>
      <c r="G10" s="16"/>
      <c r="H10" s="16"/>
      <c r="I10" s="16"/>
      <c r="J10" s="16"/>
      <c r="K10" s="16"/>
      <c r="L10" s="16"/>
      <c r="M10" s="16"/>
      <c r="N10" s="16"/>
      <c r="O10" s="16"/>
      <c r="P10" s="16"/>
      <c r="Q10" s="16"/>
      <c r="R10" s="16"/>
      <c r="S10" s="16"/>
      <c r="T10" s="16"/>
      <c r="U10" s="16"/>
      <c r="V10" s="16"/>
    </row>
    <row r="11" ht="15.75" customHeight="1">
      <c r="A11" s="16"/>
      <c r="B11" s="16"/>
      <c r="C11" s="16"/>
      <c r="D11" s="16"/>
      <c r="E11" s="16"/>
      <c r="F11" s="16"/>
      <c r="G11" s="16"/>
      <c r="H11" s="16"/>
      <c r="I11" s="16"/>
      <c r="J11" s="16"/>
      <c r="K11" s="16"/>
      <c r="L11" s="16"/>
      <c r="M11" s="16"/>
      <c r="N11" s="16"/>
      <c r="O11" s="16"/>
      <c r="P11" s="16"/>
      <c r="Q11" s="16"/>
      <c r="R11" s="16"/>
      <c r="S11" s="16"/>
      <c r="T11" s="16"/>
      <c r="U11" s="16"/>
      <c r="V11" s="16"/>
    </row>
    <row r="12" ht="15.75" customHeight="1">
      <c r="A12" s="16"/>
      <c r="B12" s="16"/>
      <c r="C12" s="16"/>
      <c r="D12" s="16"/>
      <c r="E12" s="16"/>
      <c r="F12" s="16"/>
      <c r="G12" s="16"/>
      <c r="H12" s="16"/>
      <c r="I12" s="16"/>
      <c r="J12" s="16"/>
      <c r="K12" s="16"/>
      <c r="L12" s="16"/>
      <c r="M12" s="16"/>
      <c r="N12" s="16"/>
      <c r="O12" s="16"/>
      <c r="P12" s="16"/>
      <c r="Q12" s="16"/>
      <c r="R12" s="16"/>
      <c r="S12" s="16"/>
      <c r="T12" s="16"/>
      <c r="U12" s="16"/>
      <c r="V12" s="16"/>
    </row>
    <row r="13" ht="15.75" customHeight="1">
      <c r="A13" s="16"/>
      <c r="B13" s="16"/>
      <c r="C13" s="16"/>
      <c r="D13" s="16"/>
      <c r="E13" s="16"/>
      <c r="F13" s="16"/>
      <c r="G13" s="16"/>
      <c r="H13" s="16"/>
      <c r="I13" s="16"/>
      <c r="J13" s="16"/>
      <c r="K13" s="16"/>
      <c r="L13" s="16"/>
      <c r="M13" s="16"/>
      <c r="N13" s="16"/>
      <c r="O13" s="16"/>
      <c r="P13" s="16"/>
      <c r="Q13" s="16"/>
      <c r="R13" s="16"/>
      <c r="S13" s="16"/>
      <c r="T13" s="16"/>
      <c r="U13" s="16"/>
      <c r="V13" s="16"/>
    </row>
    <row r="14" ht="15.75" customHeight="1">
      <c r="A14" s="16"/>
      <c r="B14" s="16"/>
      <c r="C14" s="16"/>
      <c r="D14" s="16"/>
      <c r="E14" s="16"/>
      <c r="F14" s="16"/>
      <c r="G14" s="16"/>
      <c r="H14" s="16"/>
      <c r="I14" s="16"/>
      <c r="J14" s="16"/>
      <c r="K14" s="16"/>
      <c r="L14" s="16"/>
      <c r="M14" s="16"/>
      <c r="N14" s="16"/>
      <c r="O14" s="16"/>
      <c r="P14" s="16"/>
      <c r="Q14" s="16"/>
      <c r="R14" s="16"/>
      <c r="S14" s="16"/>
      <c r="T14" s="16"/>
      <c r="U14" s="16"/>
      <c r="V14" s="16"/>
    </row>
    <row r="15" ht="15.75" customHeight="1">
      <c r="A15" s="16"/>
      <c r="B15" s="16"/>
      <c r="C15" s="16"/>
      <c r="D15" s="16"/>
      <c r="E15" s="16"/>
      <c r="F15" s="16"/>
      <c r="G15" s="16"/>
      <c r="H15" s="16"/>
      <c r="I15" s="16"/>
      <c r="J15" s="16"/>
      <c r="K15" s="16"/>
      <c r="L15" s="16"/>
      <c r="M15" s="16"/>
      <c r="N15" s="16"/>
      <c r="O15" s="16"/>
      <c r="P15" s="16"/>
      <c r="Q15" s="16"/>
      <c r="R15" s="16"/>
      <c r="S15" s="16"/>
      <c r="T15" s="16"/>
      <c r="U15" s="16"/>
      <c r="V15" s="16"/>
    </row>
    <row r="16" ht="15.75" customHeight="1">
      <c r="A16" s="16"/>
      <c r="B16" s="16"/>
      <c r="C16" s="16"/>
      <c r="D16" s="16"/>
      <c r="E16" s="16"/>
      <c r="F16" s="16"/>
      <c r="G16" s="16"/>
      <c r="H16" s="16"/>
      <c r="I16" s="16"/>
      <c r="J16" s="16"/>
      <c r="K16" s="16"/>
      <c r="L16" s="16"/>
      <c r="M16" s="16"/>
      <c r="N16" s="16"/>
      <c r="O16" s="16"/>
      <c r="P16" s="16"/>
      <c r="Q16" s="16"/>
      <c r="R16" s="16"/>
      <c r="S16" s="16"/>
      <c r="T16" s="16"/>
      <c r="U16" s="16"/>
      <c r="V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row>
    <row r="18" ht="15.75" customHeight="1">
      <c r="A18" s="16"/>
      <c r="B18" s="16"/>
      <c r="C18" s="16"/>
      <c r="D18" s="16"/>
      <c r="E18" s="16"/>
      <c r="F18" s="16"/>
      <c r="G18" s="16"/>
      <c r="H18" s="16"/>
      <c r="I18" s="16"/>
      <c r="J18" s="16"/>
      <c r="K18" s="16"/>
      <c r="L18" s="16"/>
      <c r="M18" s="16"/>
      <c r="N18" s="16"/>
      <c r="O18" s="16"/>
      <c r="P18" s="16"/>
      <c r="Q18" s="16"/>
      <c r="R18" s="16"/>
      <c r="S18" s="16"/>
      <c r="T18" s="16"/>
      <c r="U18" s="16"/>
      <c r="V18" s="16"/>
    </row>
    <row r="19" ht="15.75" customHeight="1">
      <c r="A19" s="16"/>
      <c r="B19" s="16"/>
      <c r="C19" s="16"/>
      <c r="D19" s="16"/>
      <c r="E19" s="16"/>
      <c r="F19" s="16"/>
      <c r="G19" s="16"/>
      <c r="H19" s="16"/>
      <c r="I19" s="16"/>
      <c r="J19" s="16"/>
      <c r="K19" s="16"/>
      <c r="L19" s="16"/>
      <c r="M19" s="16"/>
      <c r="N19" s="16"/>
      <c r="O19" s="16"/>
      <c r="P19" s="16"/>
      <c r="Q19" s="16"/>
      <c r="R19" s="16"/>
      <c r="S19" s="16"/>
      <c r="T19" s="16"/>
      <c r="U19" s="16"/>
      <c r="V19" s="16"/>
    </row>
    <row r="20" ht="15.75" customHeight="1">
      <c r="A20" s="16"/>
      <c r="B20" s="16"/>
      <c r="C20" s="16"/>
      <c r="D20" s="16"/>
      <c r="E20" s="16"/>
      <c r="F20" s="16"/>
      <c r="G20" s="16"/>
      <c r="H20" s="16"/>
      <c r="I20" s="16"/>
      <c r="J20" s="16"/>
      <c r="K20" s="16"/>
      <c r="L20" s="16"/>
      <c r="M20" s="16"/>
      <c r="N20" s="16"/>
      <c r="O20" s="16"/>
      <c r="P20" s="16"/>
      <c r="Q20" s="16"/>
      <c r="R20" s="16"/>
      <c r="S20" s="16"/>
      <c r="T20" s="16"/>
      <c r="U20" s="16"/>
      <c r="V20" s="16"/>
    </row>
    <row r="21" ht="15.75" customHeight="1">
      <c r="A21" s="16"/>
      <c r="B21" s="16"/>
      <c r="C21" s="16"/>
      <c r="D21" s="16"/>
      <c r="E21" s="16"/>
      <c r="F21" s="16"/>
      <c r="G21" s="16"/>
      <c r="H21" s="16"/>
      <c r="I21" s="16"/>
      <c r="J21" s="16"/>
      <c r="K21" s="16"/>
      <c r="L21" s="16"/>
      <c r="M21" s="16"/>
      <c r="N21" s="16"/>
      <c r="O21" s="16"/>
      <c r="P21" s="16"/>
      <c r="Q21" s="16"/>
      <c r="R21" s="16"/>
      <c r="S21" s="16"/>
      <c r="T21" s="16"/>
      <c r="U21" s="16"/>
      <c r="V21" s="16"/>
    </row>
    <row r="22" ht="15.75" customHeight="1">
      <c r="A22" s="16"/>
      <c r="B22" s="16"/>
      <c r="C22" s="16"/>
      <c r="D22" s="16"/>
      <c r="E22" s="16"/>
      <c r="F22" s="16"/>
      <c r="G22" s="16"/>
      <c r="H22" s="16"/>
      <c r="I22" s="16"/>
      <c r="J22" s="16"/>
      <c r="K22" s="16"/>
      <c r="L22" s="16"/>
      <c r="M22" s="16"/>
      <c r="N22" s="16"/>
      <c r="O22" s="16"/>
      <c r="P22" s="16"/>
      <c r="Q22" s="16"/>
      <c r="R22" s="16"/>
      <c r="S22" s="16"/>
      <c r="T22" s="16"/>
      <c r="U22" s="16"/>
      <c r="V22" s="16"/>
    </row>
    <row r="23" ht="15.75" customHeight="1">
      <c r="A23" s="16"/>
      <c r="B23" s="16"/>
      <c r="C23" s="16"/>
      <c r="D23" s="16"/>
      <c r="E23" s="16"/>
      <c r="F23" s="16"/>
      <c r="G23" s="16"/>
      <c r="H23" s="16"/>
      <c r="I23" s="16"/>
      <c r="J23" s="16"/>
      <c r="K23" s="16"/>
      <c r="L23" s="16"/>
      <c r="M23" s="16"/>
      <c r="N23" s="16"/>
      <c r="O23" s="16"/>
      <c r="P23" s="16"/>
      <c r="Q23" s="16"/>
      <c r="R23" s="16"/>
      <c r="S23" s="16"/>
      <c r="T23" s="16"/>
      <c r="U23" s="16"/>
      <c r="V23" s="16"/>
    </row>
    <row r="24" ht="15.75" customHeight="1">
      <c r="A24" s="16"/>
      <c r="B24" s="16"/>
      <c r="C24" s="16"/>
      <c r="D24" s="16"/>
      <c r="E24" s="16"/>
      <c r="F24" s="16"/>
      <c r="G24" s="16"/>
      <c r="H24" s="16"/>
      <c r="I24" s="16"/>
      <c r="J24" s="16"/>
      <c r="K24" s="16"/>
      <c r="L24" s="16"/>
      <c r="M24" s="16"/>
      <c r="N24" s="16"/>
      <c r="O24" s="16"/>
      <c r="P24" s="16"/>
      <c r="Q24" s="16"/>
      <c r="R24" s="16"/>
      <c r="S24" s="16"/>
      <c r="T24" s="16"/>
      <c r="U24" s="16"/>
      <c r="V24" s="16"/>
    </row>
    <row r="25" ht="15.75" customHeight="1">
      <c r="A25" s="16"/>
      <c r="B25" s="16"/>
      <c r="C25" s="16"/>
      <c r="D25" s="16"/>
      <c r="E25" s="16"/>
      <c r="F25" s="16"/>
      <c r="G25" s="16"/>
      <c r="H25" s="16"/>
      <c r="I25" s="16"/>
      <c r="J25" s="16"/>
      <c r="K25" s="16"/>
      <c r="L25" s="16"/>
      <c r="M25" s="16"/>
      <c r="N25" s="16"/>
      <c r="O25" s="16"/>
      <c r="P25" s="16"/>
      <c r="Q25" s="16"/>
      <c r="R25" s="16"/>
      <c r="S25" s="16"/>
      <c r="T25" s="16"/>
      <c r="U25" s="16"/>
      <c r="V25" s="16"/>
    </row>
    <row r="26" ht="15.75" customHeight="1">
      <c r="A26" s="16"/>
      <c r="B26" s="16"/>
      <c r="C26" s="16"/>
      <c r="D26" s="16"/>
      <c r="E26" s="16"/>
      <c r="F26" s="16"/>
      <c r="G26" s="16"/>
      <c r="H26" s="16"/>
      <c r="I26" s="16"/>
      <c r="J26" s="16"/>
      <c r="K26" s="16"/>
      <c r="L26" s="16"/>
      <c r="M26" s="16"/>
      <c r="N26" s="16"/>
      <c r="O26" s="16"/>
      <c r="P26" s="16"/>
      <c r="Q26" s="16"/>
      <c r="R26" s="16"/>
      <c r="S26" s="16"/>
      <c r="T26" s="16"/>
      <c r="U26" s="16"/>
      <c r="V26" s="16"/>
    </row>
    <row r="27" ht="15.75" customHeight="1">
      <c r="A27" s="16"/>
      <c r="B27" s="16"/>
      <c r="C27" s="16"/>
      <c r="D27" s="16"/>
      <c r="E27" s="16"/>
      <c r="F27" s="16"/>
      <c r="G27" s="16"/>
      <c r="H27" s="16"/>
      <c r="I27" s="16"/>
      <c r="J27" s="16"/>
      <c r="K27" s="16"/>
      <c r="L27" s="16"/>
      <c r="M27" s="16"/>
      <c r="N27" s="16"/>
      <c r="O27" s="16"/>
      <c r="P27" s="16"/>
      <c r="Q27" s="16"/>
      <c r="R27" s="16"/>
      <c r="S27" s="16"/>
      <c r="T27" s="16"/>
      <c r="U27" s="16"/>
      <c r="V27" s="16"/>
    </row>
    <row r="28" ht="15.75" customHeight="1">
      <c r="A28" s="16"/>
      <c r="B28" s="16"/>
      <c r="C28" s="16"/>
      <c r="D28" s="16"/>
      <c r="E28" s="16"/>
      <c r="F28" s="16"/>
      <c r="G28" s="16"/>
      <c r="H28" s="16"/>
      <c r="I28" s="16"/>
      <c r="J28" s="16"/>
      <c r="K28" s="16"/>
      <c r="L28" s="16"/>
      <c r="M28" s="16"/>
      <c r="N28" s="16"/>
      <c r="O28" s="16"/>
      <c r="P28" s="16"/>
      <c r="Q28" s="16"/>
      <c r="R28" s="16"/>
      <c r="S28" s="16"/>
      <c r="T28" s="16"/>
      <c r="U28" s="16"/>
      <c r="V28" s="16"/>
    </row>
    <row r="29" ht="15.75" customHeight="1">
      <c r="A29" s="16"/>
      <c r="B29" s="16"/>
      <c r="C29" s="16"/>
      <c r="D29" s="16"/>
      <c r="E29" s="16"/>
      <c r="F29" s="16"/>
      <c r="G29" s="16"/>
      <c r="H29" s="16"/>
      <c r="I29" s="16"/>
      <c r="J29" s="16"/>
      <c r="K29" s="16"/>
      <c r="L29" s="16"/>
      <c r="M29" s="16"/>
      <c r="N29" s="16"/>
      <c r="O29" s="16"/>
      <c r="P29" s="16"/>
      <c r="Q29" s="16"/>
      <c r="R29" s="16"/>
      <c r="S29" s="16"/>
      <c r="T29" s="16"/>
      <c r="U29" s="16"/>
      <c r="V29" s="16"/>
    </row>
    <row r="30" ht="15.75" customHeight="1">
      <c r="A30" s="16"/>
      <c r="B30" s="16"/>
      <c r="C30" s="16"/>
      <c r="D30" s="16"/>
      <c r="E30" s="16"/>
      <c r="F30" s="16"/>
      <c r="G30" s="16"/>
      <c r="H30" s="16"/>
      <c r="I30" s="16"/>
      <c r="J30" s="16"/>
      <c r="K30" s="16"/>
      <c r="L30" s="16"/>
      <c r="M30" s="16"/>
      <c r="N30" s="16"/>
      <c r="O30" s="16"/>
      <c r="P30" s="16"/>
      <c r="Q30" s="16"/>
      <c r="R30" s="16"/>
      <c r="S30" s="16"/>
      <c r="T30" s="16"/>
      <c r="U30" s="16"/>
      <c r="V30" s="16"/>
    </row>
    <row r="31" ht="15.75" customHeight="1">
      <c r="A31" s="16"/>
      <c r="B31" s="16"/>
      <c r="C31" s="16"/>
      <c r="D31" s="16"/>
      <c r="E31" s="16"/>
      <c r="F31" s="16"/>
      <c r="G31" s="16"/>
      <c r="H31" s="16"/>
      <c r="I31" s="16"/>
      <c r="J31" s="16"/>
      <c r="K31" s="16"/>
      <c r="L31" s="16"/>
      <c r="M31" s="16"/>
      <c r="N31" s="16"/>
      <c r="O31" s="16"/>
      <c r="P31" s="16"/>
      <c r="Q31" s="16"/>
      <c r="R31" s="16"/>
      <c r="S31" s="16"/>
      <c r="T31" s="16"/>
      <c r="U31" s="16"/>
      <c r="V31" s="16"/>
    </row>
    <row r="32" ht="15.75" customHeight="1">
      <c r="A32" s="16"/>
      <c r="B32" s="16"/>
      <c r="C32" s="16"/>
      <c r="D32" s="16"/>
      <c r="E32" s="16"/>
      <c r="F32" s="16"/>
      <c r="G32" s="16"/>
      <c r="H32" s="16"/>
      <c r="I32" s="16"/>
      <c r="J32" s="16"/>
      <c r="K32" s="16"/>
      <c r="L32" s="16"/>
      <c r="M32" s="16"/>
      <c r="N32" s="16"/>
      <c r="O32" s="16"/>
      <c r="P32" s="16"/>
      <c r="Q32" s="16"/>
      <c r="R32" s="16"/>
      <c r="S32" s="16"/>
      <c r="T32" s="16"/>
      <c r="U32" s="16"/>
      <c r="V32" s="16"/>
    </row>
    <row r="33" ht="15.75" customHeight="1">
      <c r="A33" s="16"/>
      <c r="B33" s="16"/>
      <c r="C33" s="16"/>
      <c r="D33" s="16"/>
      <c r="E33" s="16"/>
      <c r="F33" s="16"/>
      <c r="G33" s="16"/>
      <c r="H33" s="16"/>
      <c r="I33" s="16"/>
      <c r="J33" s="16"/>
      <c r="K33" s="16"/>
      <c r="L33" s="16"/>
      <c r="M33" s="16"/>
      <c r="N33" s="16"/>
      <c r="O33" s="16"/>
      <c r="P33" s="16"/>
      <c r="Q33" s="16"/>
      <c r="R33" s="16"/>
      <c r="S33" s="16"/>
      <c r="T33" s="16"/>
      <c r="U33" s="16"/>
      <c r="V33" s="16"/>
    </row>
    <row r="34" ht="15.75" customHeight="1">
      <c r="A34" s="16"/>
      <c r="B34" s="16"/>
      <c r="C34" s="16"/>
      <c r="D34" s="16"/>
      <c r="E34" s="16"/>
      <c r="F34" s="16"/>
      <c r="G34" s="16"/>
      <c r="H34" s="16"/>
      <c r="I34" s="16"/>
      <c r="J34" s="16"/>
      <c r="K34" s="16"/>
      <c r="L34" s="16"/>
      <c r="M34" s="16"/>
      <c r="N34" s="16"/>
      <c r="O34" s="16"/>
      <c r="P34" s="16"/>
      <c r="Q34" s="16"/>
      <c r="R34" s="16"/>
      <c r="S34" s="16"/>
      <c r="T34" s="16"/>
      <c r="U34" s="16"/>
      <c r="V34" s="16"/>
    </row>
    <row r="35" ht="15.75" customHeight="1">
      <c r="A35" s="16"/>
      <c r="B35" s="16"/>
      <c r="C35" s="16"/>
      <c r="D35" s="16"/>
      <c r="E35" s="16"/>
      <c r="F35" s="16"/>
      <c r="G35" s="16"/>
      <c r="H35" s="16"/>
      <c r="I35" s="16"/>
      <c r="J35" s="16"/>
      <c r="K35" s="16"/>
      <c r="L35" s="16"/>
      <c r="M35" s="16"/>
      <c r="N35" s="16"/>
      <c r="O35" s="16"/>
      <c r="P35" s="16"/>
      <c r="Q35" s="16"/>
      <c r="R35" s="16"/>
      <c r="S35" s="16"/>
      <c r="T35" s="16"/>
      <c r="U35" s="16"/>
      <c r="V35" s="16"/>
    </row>
    <row r="36" ht="15.75" customHeight="1">
      <c r="A36" s="16"/>
      <c r="B36" s="16"/>
      <c r="C36" s="16"/>
      <c r="D36" s="16"/>
      <c r="E36" s="16"/>
      <c r="F36" s="16"/>
      <c r="G36" s="16"/>
      <c r="H36" s="16"/>
      <c r="I36" s="16"/>
      <c r="J36" s="16"/>
      <c r="K36" s="16"/>
      <c r="L36" s="16"/>
      <c r="M36" s="16"/>
      <c r="N36" s="16"/>
      <c r="O36" s="16"/>
      <c r="P36" s="16"/>
      <c r="Q36" s="16"/>
      <c r="R36" s="16"/>
      <c r="S36" s="16"/>
      <c r="T36" s="16"/>
      <c r="U36" s="16"/>
      <c r="V36" s="16"/>
    </row>
    <row r="37" ht="15.75" customHeight="1">
      <c r="A37" s="16"/>
      <c r="B37" s="16"/>
      <c r="C37" s="16"/>
      <c r="D37" s="16"/>
      <c r="E37" s="16"/>
      <c r="F37" s="16"/>
      <c r="G37" s="16"/>
      <c r="H37" s="16"/>
      <c r="I37" s="16"/>
      <c r="J37" s="16"/>
      <c r="K37" s="16"/>
      <c r="L37" s="16"/>
      <c r="M37" s="16"/>
      <c r="N37" s="16"/>
      <c r="O37" s="16"/>
      <c r="P37" s="16"/>
      <c r="Q37" s="16"/>
      <c r="R37" s="16"/>
      <c r="S37" s="16"/>
      <c r="T37" s="16"/>
      <c r="U37" s="16"/>
      <c r="V37" s="16"/>
    </row>
    <row r="38" ht="15.75" customHeight="1">
      <c r="A38" s="16"/>
      <c r="B38" s="16"/>
      <c r="C38" s="16"/>
      <c r="D38" s="16"/>
      <c r="E38" s="16"/>
      <c r="F38" s="16"/>
      <c r="G38" s="16"/>
      <c r="H38" s="16"/>
      <c r="I38" s="16"/>
      <c r="J38" s="16"/>
      <c r="K38" s="16"/>
      <c r="L38" s="16"/>
      <c r="M38" s="16"/>
      <c r="N38" s="16"/>
      <c r="O38" s="16"/>
      <c r="P38" s="16"/>
      <c r="Q38" s="16"/>
      <c r="R38" s="16"/>
      <c r="S38" s="16"/>
      <c r="T38" s="16"/>
      <c r="U38" s="16"/>
      <c r="V38" s="16"/>
    </row>
    <row r="39" ht="15.75" customHeight="1">
      <c r="A39" s="16"/>
      <c r="B39" s="16"/>
      <c r="C39" s="16"/>
      <c r="D39" s="16"/>
      <c r="E39" s="16"/>
      <c r="F39" s="16"/>
      <c r="G39" s="16"/>
      <c r="H39" s="16"/>
      <c r="I39" s="16"/>
      <c r="J39" s="16"/>
      <c r="K39" s="16"/>
      <c r="L39" s="16"/>
      <c r="M39" s="16"/>
      <c r="N39" s="16"/>
      <c r="O39" s="16"/>
      <c r="P39" s="16"/>
      <c r="Q39" s="16"/>
      <c r="R39" s="16"/>
      <c r="S39" s="16"/>
      <c r="T39" s="16"/>
      <c r="U39" s="16"/>
      <c r="V39" s="16"/>
    </row>
    <row r="40" ht="15.75" customHeight="1">
      <c r="A40" s="16"/>
      <c r="B40" s="16"/>
      <c r="C40" s="16"/>
      <c r="D40" s="16"/>
      <c r="E40" s="16"/>
      <c r="F40" s="16"/>
      <c r="G40" s="16"/>
      <c r="H40" s="16"/>
      <c r="I40" s="16"/>
      <c r="J40" s="16"/>
      <c r="K40" s="16"/>
      <c r="L40" s="16"/>
      <c r="M40" s="16"/>
      <c r="N40" s="16"/>
      <c r="O40" s="16"/>
      <c r="P40" s="16"/>
      <c r="Q40" s="16"/>
      <c r="R40" s="16"/>
      <c r="S40" s="16"/>
      <c r="T40" s="16"/>
      <c r="U40" s="16"/>
      <c r="V40" s="16"/>
    </row>
    <row r="41" ht="15.75" customHeight="1">
      <c r="A41" s="16"/>
      <c r="B41" s="16"/>
      <c r="C41" s="16"/>
      <c r="D41" s="16"/>
      <c r="E41" s="16"/>
      <c r="F41" s="16"/>
      <c r="G41" s="16"/>
      <c r="H41" s="16"/>
      <c r="I41" s="16"/>
      <c r="J41" s="16"/>
      <c r="K41" s="16"/>
      <c r="L41" s="16"/>
      <c r="M41" s="16"/>
      <c r="N41" s="16"/>
      <c r="O41" s="16"/>
      <c r="P41" s="16"/>
      <c r="Q41" s="16"/>
      <c r="R41" s="16"/>
      <c r="S41" s="16"/>
      <c r="T41" s="16"/>
      <c r="U41" s="16"/>
      <c r="V41" s="16"/>
    </row>
    <row r="42" ht="15.75" customHeight="1">
      <c r="A42" s="16"/>
      <c r="B42" s="16"/>
      <c r="C42" s="16"/>
      <c r="D42" s="16"/>
      <c r="E42" s="16"/>
      <c r="F42" s="16"/>
      <c r="G42" s="16"/>
      <c r="H42" s="16"/>
      <c r="I42" s="16"/>
      <c r="J42" s="16"/>
      <c r="K42" s="16"/>
      <c r="L42" s="16"/>
      <c r="M42" s="16"/>
      <c r="N42" s="16"/>
      <c r="O42" s="16"/>
      <c r="P42" s="16"/>
      <c r="Q42" s="16"/>
      <c r="R42" s="16"/>
      <c r="S42" s="16"/>
      <c r="T42" s="16"/>
      <c r="U42" s="16"/>
      <c r="V42" s="16"/>
    </row>
    <row r="43" ht="15.75" customHeight="1">
      <c r="A43" s="16"/>
      <c r="B43" s="16"/>
      <c r="C43" s="16"/>
      <c r="D43" s="16"/>
      <c r="E43" s="16"/>
      <c r="F43" s="16"/>
      <c r="G43" s="16"/>
      <c r="H43" s="16"/>
      <c r="I43" s="16"/>
      <c r="J43" s="16"/>
      <c r="K43" s="16"/>
      <c r="L43" s="16"/>
      <c r="M43" s="16"/>
      <c r="N43" s="16"/>
      <c r="O43" s="16"/>
      <c r="P43" s="16"/>
      <c r="Q43" s="16"/>
      <c r="R43" s="16"/>
      <c r="S43" s="16"/>
      <c r="T43" s="16"/>
      <c r="U43" s="16"/>
      <c r="V43" s="16"/>
    </row>
    <row r="44" ht="15.75" customHeight="1">
      <c r="A44" s="16"/>
      <c r="B44" s="16"/>
      <c r="C44" s="16"/>
      <c r="D44" s="16"/>
      <c r="E44" s="16"/>
      <c r="F44" s="16"/>
      <c r="G44" s="16"/>
      <c r="H44" s="16"/>
      <c r="I44" s="16"/>
      <c r="J44" s="16"/>
      <c r="K44" s="16"/>
      <c r="L44" s="16"/>
      <c r="M44" s="16"/>
      <c r="N44" s="16"/>
      <c r="O44" s="16"/>
      <c r="P44" s="16"/>
      <c r="Q44" s="16"/>
      <c r="R44" s="16"/>
      <c r="S44" s="16"/>
      <c r="T44" s="16"/>
      <c r="U44" s="16"/>
      <c r="V44" s="16"/>
    </row>
    <row r="45" ht="15.75" customHeight="1">
      <c r="A45" s="16"/>
      <c r="B45" s="16"/>
      <c r="C45" s="16"/>
      <c r="D45" s="16"/>
      <c r="E45" s="16"/>
      <c r="F45" s="16"/>
      <c r="G45" s="16"/>
      <c r="H45" s="16"/>
      <c r="I45" s="16"/>
      <c r="J45" s="16"/>
      <c r="K45" s="16"/>
      <c r="L45" s="16"/>
      <c r="M45" s="16"/>
      <c r="N45" s="16"/>
      <c r="O45" s="16"/>
      <c r="P45" s="16"/>
      <c r="Q45" s="16"/>
      <c r="R45" s="16"/>
      <c r="S45" s="16"/>
      <c r="T45" s="16"/>
      <c r="U45" s="16"/>
      <c r="V45" s="16"/>
    </row>
    <row r="46" ht="15.75" customHeight="1">
      <c r="A46" s="16"/>
      <c r="B46" s="16"/>
      <c r="C46" s="16"/>
      <c r="D46" s="16"/>
      <c r="E46" s="16"/>
      <c r="F46" s="16"/>
      <c r="G46" s="16"/>
      <c r="H46" s="16"/>
      <c r="I46" s="16"/>
      <c r="J46" s="16"/>
      <c r="K46" s="16"/>
      <c r="L46" s="16"/>
      <c r="M46" s="16"/>
      <c r="N46" s="16"/>
      <c r="O46" s="16"/>
      <c r="P46" s="16"/>
      <c r="Q46" s="16"/>
      <c r="R46" s="16"/>
      <c r="S46" s="16"/>
      <c r="T46" s="16"/>
      <c r="U46" s="16"/>
      <c r="V46" s="16"/>
    </row>
    <row r="47" ht="15.75" customHeight="1">
      <c r="A47" s="16"/>
      <c r="B47" s="16"/>
      <c r="C47" s="16"/>
      <c r="D47" s="16"/>
      <c r="E47" s="16"/>
      <c r="F47" s="16"/>
      <c r="G47" s="16"/>
      <c r="H47" s="16"/>
      <c r="I47" s="16"/>
      <c r="J47" s="16"/>
      <c r="K47" s="16"/>
      <c r="L47" s="16"/>
      <c r="M47" s="16"/>
      <c r="N47" s="16"/>
      <c r="O47" s="16"/>
      <c r="P47" s="16"/>
      <c r="Q47" s="16"/>
      <c r="R47" s="16"/>
      <c r="S47" s="16"/>
      <c r="T47" s="16"/>
      <c r="U47" s="16"/>
      <c r="V47" s="16"/>
    </row>
    <row r="48" ht="15.75" customHeight="1">
      <c r="A48" s="16"/>
      <c r="B48" s="16"/>
      <c r="C48" s="16"/>
      <c r="D48" s="16"/>
      <c r="E48" s="16"/>
      <c r="F48" s="16"/>
      <c r="G48" s="16"/>
      <c r="H48" s="16"/>
      <c r="I48" s="16"/>
      <c r="J48" s="16"/>
      <c r="K48" s="16"/>
      <c r="L48" s="16"/>
      <c r="M48" s="16"/>
      <c r="N48" s="16"/>
      <c r="O48" s="16"/>
      <c r="P48" s="16"/>
      <c r="Q48" s="16"/>
      <c r="R48" s="16"/>
      <c r="S48" s="16"/>
      <c r="T48" s="16"/>
      <c r="U48" s="16"/>
      <c r="V48" s="16"/>
    </row>
    <row r="49" ht="15.75" customHeight="1">
      <c r="A49" s="16"/>
      <c r="B49" s="16"/>
      <c r="C49" s="16"/>
      <c r="D49" s="16"/>
      <c r="E49" s="16"/>
      <c r="F49" s="16"/>
      <c r="G49" s="16"/>
      <c r="H49" s="16"/>
      <c r="I49" s="16"/>
      <c r="J49" s="16"/>
      <c r="K49" s="16"/>
      <c r="L49" s="16"/>
      <c r="M49" s="16"/>
      <c r="N49" s="16"/>
      <c r="O49" s="16"/>
      <c r="P49" s="16"/>
      <c r="Q49" s="16"/>
      <c r="R49" s="16"/>
      <c r="S49" s="16"/>
      <c r="T49" s="16"/>
      <c r="U49" s="16"/>
      <c r="V49" s="16"/>
    </row>
    <row r="50" ht="15.75" customHeight="1">
      <c r="A50" s="16"/>
      <c r="B50" s="16"/>
      <c r="C50" s="16"/>
      <c r="D50" s="16"/>
      <c r="E50" s="16"/>
      <c r="F50" s="16"/>
      <c r="G50" s="16"/>
      <c r="H50" s="16"/>
      <c r="I50" s="16"/>
      <c r="J50" s="16"/>
      <c r="K50" s="16"/>
      <c r="L50" s="16"/>
      <c r="M50" s="16"/>
      <c r="N50" s="16"/>
      <c r="O50" s="16"/>
      <c r="P50" s="16"/>
      <c r="Q50" s="16"/>
      <c r="R50" s="16"/>
      <c r="S50" s="16"/>
      <c r="T50" s="16"/>
      <c r="U50" s="16"/>
      <c r="V50" s="16"/>
    </row>
    <row r="51" ht="15.75" customHeight="1">
      <c r="A51" s="16"/>
      <c r="B51" s="16"/>
      <c r="C51" s="16"/>
      <c r="D51" s="16"/>
      <c r="E51" s="16"/>
      <c r="F51" s="16"/>
      <c r="G51" s="16"/>
      <c r="H51" s="16"/>
      <c r="I51" s="16"/>
      <c r="J51" s="16"/>
      <c r="K51" s="16"/>
      <c r="L51" s="16"/>
      <c r="M51" s="16"/>
      <c r="N51" s="16"/>
      <c r="O51" s="16"/>
      <c r="P51" s="16"/>
      <c r="Q51" s="16"/>
      <c r="R51" s="16"/>
      <c r="S51" s="16"/>
      <c r="T51" s="16"/>
      <c r="U51" s="16"/>
      <c r="V51" s="16"/>
    </row>
    <row r="52" ht="15.75" customHeight="1">
      <c r="A52" s="16"/>
      <c r="B52" s="16"/>
      <c r="C52" s="16"/>
      <c r="D52" s="16"/>
      <c r="E52" s="16"/>
      <c r="F52" s="16"/>
      <c r="G52" s="16"/>
      <c r="H52" s="16"/>
      <c r="I52" s="16"/>
      <c r="J52" s="16"/>
      <c r="K52" s="16"/>
      <c r="L52" s="16"/>
      <c r="M52" s="16"/>
      <c r="N52" s="16"/>
      <c r="O52" s="16"/>
      <c r="P52" s="16"/>
      <c r="Q52" s="16"/>
      <c r="R52" s="16"/>
      <c r="S52" s="16"/>
      <c r="T52" s="16"/>
      <c r="U52" s="16"/>
      <c r="V52" s="16"/>
    </row>
    <row r="53" ht="15.75" customHeight="1">
      <c r="A53" s="16"/>
      <c r="B53" s="16"/>
      <c r="C53" s="16"/>
      <c r="D53" s="16"/>
      <c r="E53" s="16"/>
      <c r="F53" s="16"/>
      <c r="G53" s="16"/>
      <c r="H53" s="16"/>
      <c r="I53" s="16"/>
      <c r="J53" s="16"/>
      <c r="K53" s="16"/>
      <c r="L53" s="16"/>
      <c r="M53" s="16"/>
      <c r="N53" s="16"/>
      <c r="O53" s="16"/>
      <c r="P53" s="16"/>
      <c r="Q53" s="16"/>
      <c r="R53" s="16"/>
      <c r="S53" s="16"/>
      <c r="T53" s="16"/>
      <c r="U53" s="16"/>
      <c r="V53" s="16"/>
    </row>
    <row r="54" ht="15.75" customHeight="1">
      <c r="A54" s="16"/>
      <c r="B54" s="16"/>
      <c r="C54" s="16"/>
      <c r="D54" s="16"/>
      <c r="E54" s="16"/>
      <c r="F54" s="16"/>
      <c r="G54" s="16"/>
      <c r="H54" s="16"/>
      <c r="I54" s="16"/>
      <c r="J54" s="16"/>
      <c r="K54" s="16"/>
      <c r="L54" s="16"/>
      <c r="M54" s="16"/>
      <c r="N54" s="16"/>
      <c r="O54" s="16"/>
      <c r="P54" s="16"/>
      <c r="Q54" s="16"/>
      <c r="R54" s="16"/>
      <c r="S54" s="16"/>
      <c r="T54" s="16"/>
      <c r="U54" s="16"/>
      <c r="V54" s="16"/>
    </row>
    <row r="55" ht="15.75" customHeight="1">
      <c r="A55" s="16"/>
      <c r="B55" s="16"/>
      <c r="C55" s="16"/>
      <c r="D55" s="16"/>
      <c r="E55" s="16"/>
      <c r="F55" s="16"/>
      <c r="G55" s="16"/>
      <c r="H55" s="16"/>
      <c r="I55" s="16"/>
      <c r="J55" s="16"/>
      <c r="K55" s="16"/>
      <c r="L55" s="16"/>
      <c r="M55" s="16"/>
      <c r="N55" s="16"/>
      <c r="O55" s="16"/>
      <c r="P55" s="16"/>
      <c r="Q55" s="16"/>
      <c r="R55" s="16"/>
      <c r="S55" s="16"/>
      <c r="T55" s="16"/>
      <c r="U55" s="16"/>
      <c r="V55" s="16"/>
    </row>
    <row r="56" ht="15.75" customHeight="1">
      <c r="A56" s="16"/>
      <c r="B56" s="16"/>
      <c r="C56" s="16"/>
      <c r="D56" s="16"/>
      <c r="E56" s="16"/>
      <c r="F56" s="16"/>
      <c r="G56" s="16"/>
      <c r="H56" s="16"/>
      <c r="I56" s="16"/>
      <c r="J56" s="16"/>
      <c r="K56" s="16"/>
      <c r="L56" s="16"/>
      <c r="M56" s="16"/>
      <c r="N56" s="16"/>
      <c r="O56" s="16"/>
      <c r="P56" s="16"/>
      <c r="Q56" s="16"/>
      <c r="R56" s="16"/>
      <c r="S56" s="16"/>
      <c r="T56" s="16"/>
      <c r="U56" s="16"/>
      <c r="V56" s="16"/>
    </row>
    <row r="57" ht="15.75" customHeight="1">
      <c r="A57" s="16"/>
      <c r="B57" s="16"/>
      <c r="C57" s="16"/>
      <c r="D57" s="16"/>
      <c r="E57" s="16"/>
      <c r="F57" s="16"/>
      <c r="G57" s="16"/>
      <c r="H57" s="16"/>
      <c r="I57" s="16"/>
      <c r="J57" s="16"/>
      <c r="K57" s="16"/>
      <c r="L57" s="16"/>
      <c r="M57" s="16"/>
      <c r="N57" s="16"/>
      <c r="O57" s="16"/>
      <c r="P57" s="16"/>
      <c r="Q57" s="16"/>
      <c r="R57" s="16"/>
      <c r="S57" s="16"/>
      <c r="T57" s="16"/>
      <c r="U57" s="16"/>
      <c r="V57" s="16"/>
    </row>
    <row r="58" ht="15.75" customHeight="1">
      <c r="A58" s="16"/>
      <c r="B58" s="16"/>
      <c r="C58" s="16"/>
      <c r="D58" s="16"/>
      <c r="E58" s="16"/>
      <c r="F58" s="16"/>
      <c r="G58" s="16"/>
      <c r="H58" s="16"/>
      <c r="I58" s="16"/>
      <c r="J58" s="16"/>
      <c r="K58" s="16"/>
      <c r="L58" s="16"/>
      <c r="M58" s="16"/>
      <c r="N58" s="16"/>
      <c r="O58" s="16"/>
      <c r="P58" s="16"/>
      <c r="Q58" s="16"/>
      <c r="R58" s="16"/>
      <c r="S58" s="16"/>
      <c r="T58" s="16"/>
      <c r="U58" s="16"/>
      <c r="V58" s="16"/>
    </row>
    <row r="59" ht="15.75" customHeight="1">
      <c r="A59" s="16"/>
      <c r="B59" s="16"/>
      <c r="C59" s="16"/>
      <c r="D59" s="16"/>
      <c r="E59" s="16"/>
      <c r="F59" s="16"/>
      <c r="G59" s="16"/>
      <c r="H59" s="16"/>
      <c r="I59" s="16"/>
      <c r="J59" s="16"/>
      <c r="K59" s="16"/>
      <c r="L59" s="16"/>
      <c r="M59" s="16"/>
      <c r="N59" s="16"/>
      <c r="O59" s="16"/>
      <c r="P59" s="16"/>
      <c r="Q59" s="16"/>
      <c r="R59" s="16"/>
      <c r="S59" s="16"/>
      <c r="T59" s="16"/>
      <c r="U59" s="16"/>
      <c r="V59" s="16"/>
    </row>
    <row r="60" ht="15.75" customHeight="1">
      <c r="A60" s="16"/>
      <c r="B60" s="16"/>
      <c r="C60" s="16"/>
      <c r="D60" s="16"/>
      <c r="E60" s="16"/>
      <c r="F60" s="16"/>
      <c r="G60" s="16"/>
      <c r="H60" s="16"/>
      <c r="I60" s="16"/>
      <c r="J60" s="16"/>
      <c r="K60" s="16"/>
      <c r="L60" s="16"/>
      <c r="M60" s="16"/>
      <c r="N60" s="16"/>
      <c r="O60" s="16"/>
      <c r="P60" s="16"/>
      <c r="Q60" s="16"/>
      <c r="R60" s="16"/>
      <c r="S60" s="16"/>
      <c r="T60" s="16"/>
      <c r="U60" s="16"/>
      <c r="V60" s="16"/>
    </row>
    <row r="61" ht="15.75" customHeight="1">
      <c r="A61" s="16"/>
      <c r="B61" s="16"/>
      <c r="C61" s="16"/>
      <c r="D61" s="16"/>
      <c r="E61" s="16"/>
      <c r="F61" s="16"/>
      <c r="G61" s="16"/>
      <c r="H61" s="16"/>
      <c r="I61" s="16"/>
      <c r="J61" s="16"/>
      <c r="K61" s="16"/>
      <c r="L61" s="16"/>
      <c r="M61" s="16"/>
      <c r="N61" s="16"/>
      <c r="O61" s="16"/>
      <c r="P61" s="16"/>
      <c r="Q61" s="16"/>
      <c r="R61" s="16"/>
      <c r="S61" s="16"/>
      <c r="T61" s="16"/>
      <c r="U61" s="16"/>
      <c r="V61" s="16"/>
    </row>
    <row r="62" ht="15.75" customHeight="1">
      <c r="A62" s="16"/>
      <c r="B62" s="16"/>
      <c r="C62" s="16"/>
      <c r="D62" s="16"/>
      <c r="E62" s="16"/>
      <c r="F62" s="16"/>
      <c r="G62" s="16"/>
      <c r="H62" s="16"/>
      <c r="I62" s="16"/>
      <c r="J62" s="16"/>
      <c r="K62" s="16"/>
      <c r="L62" s="16"/>
      <c r="M62" s="16"/>
      <c r="N62" s="16"/>
      <c r="O62" s="16"/>
      <c r="P62" s="16"/>
      <c r="Q62" s="16"/>
      <c r="R62" s="16"/>
      <c r="S62" s="16"/>
      <c r="T62" s="16"/>
      <c r="U62" s="16"/>
      <c r="V62" s="16"/>
    </row>
    <row r="63" ht="15.75" customHeight="1">
      <c r="A63" s="16"/>
      <c r="B63" s="16"/>
      <c r="C63" s="16"/>
      <c r="D63" s="16"/>
      <c r="E63" s="16"/>
      <c r="F63" s="16"/>
      <c r="G63" s="16"/>
      <c r="H63" s="16"/>
      <c r="I63" s="16"/>
      <c r="J63" s="16"/>
      <c r="K63" s="16"/>
      <c r="L63" s="16"/>
      <c r="M63" s="16"/>
      <c r="N63" s="16"/>
      <c r="O63" s="16"/>
      <c r="P63" s="16"/>
      <c r="Q63" s="16"/>
      <c r="R63" s="16"/>
      <c r="S63" s="16"/>
      <c r="T63" s="16"/>
      <c r="U63" s="16"/>
      <c r="V63" s="16"/>
    </row>
    <row r="64" ht="15.75" customHeight="1">
      <c r="A64" s="16"/>
      <c r="B64" s="16"/>
      <c r="C64" s="16"/>
      <c r="D64" s="16"/>
      <c r="E64" s="16"/>
      <c r="F64" s="16"/>
      <c r="G64" s="16"/>
      <c r="H64" s="16"/>
      <c r="I64" s="16"/>
      <c r="J64" s="16"/>
      <c r="K64" s="16"/>
      <c r="L64" s="16"/>
      <c r="M64" s="16"/>
      <c r="N64" s="16"/>
      <c r="O64" s="16"/>
      <c r="P64" s="16"/>
      <c r="Q64" s="16"/>
      <c r="R64" s="16"/>
      <c r="S64" s="16"/>
      <c r="T64" s="16"/>
      <c r="U64" s="16"/>
      <c r="V64" s="16"/>
    </row>
    <row r="65" ht="15.75" customHeight="1">
      <c r="A65" s="16"/>
      <c r="B65" s="16"/>
      <c r="C65" s="16"/>
      <c r="D65" s="16"/>
      <c r="E65" s="16"/>
      <c r="F65" s="16"/>
      <c r="G65" s="16"/>
      <c r="H65" s="16"/>
      <c r="I65" s="16"/>
      <c r="J65" s="16"/>
      <c r="K65" s="16"/>
      <c r="L65" s="16"/>
      <c r="M65" s="16"/>
      <c r="N65" s="16"/>
      <c r="O65" s="16"/>
      <c r="P65" s="16"/>
      <c r="Q65" s="16"/>
      <c r="R65" s="16"/>
      <c r="S65" s="16"/>
      <c r="T65" s="16"/>
      <c r="U65" s="16"/>
      <c r="V65" s="16"/>
    </row>
    <row r="66" ht="15.75" customHeight="1">
      <c r="A66" s="16"/>
      <c r="B66" s="16"/>
      <c r="C66" s="16"/>
      <c r="D66" s="16"/>
      <c r="E66" s="16"/>
      <c r="F66" s="16"/>
      <c r="G66" s="16"/>
      <c r="H66" s="16"/>
      <c r="I66" s="16"/>
      <c r="J66" s="16"/>
      <c r="K66" s="16"/>
      <c r="L66" s="16"/>
      <c r="M66" s="16"/>
      <c r="N66" s="16"/>
      <c r="O66" s="16"/>
      <c r="P66" s="16"/>
      <c r="Q66" s="16"/>
      <c r="R66" s="16"/>
      <c r="S66" s="16"/>
      <c r="T66" s="16"/>
      <c r="U66" s="16"/>
      <c r="V66" s="16"/>
    </row>
    <row r="67" ht="15.75" customHeight="1">
      <c r="A67" s="16"/>
      <c r="B67" s="16"/>
      <c r="C67" s="16"/>
      <c r="D67" s="16"/>
      <c r="E67" s="16"/>
      <c r="F67" s="16"/>
      <c r="G67" s="16"/>
      <c r="H67" s="16"/>
      <c r="I67" s="16"/>
      <c r="J67" s="16"/>
      <c r="K67" s="16"/>
      <c r="L67" s="16"/>
      <c r="M67" s="16"/>
      <c r="N67" s="16"/>
      <c r="O67" s="16"/>
      <c r="P67" s="16"/>
      <c r="Q67" s="16"/>
      <c r="R67" s="16"/>
      <c r="S67" s="16"/>
      <c r="T67" s="16"/>
      <c r="U67" s="16"/>
      <c r="V67" s="16"/>
    </row>
    <row r="68" ht="15.75" customHeight="1">
      <c r="A68" s="16"/>
      <c r="B68" s="16"/>
      <c r="C68" s="16"/>
      <c r="D68" s="16"/>
      <c r="E68" s="16"/>
      <c r="F68" s="16"/>
      <c r="G68" s="16"/>
      <c r="H68" s="16"/>
      <c r="I68" s="16"/>
      <c r="J68" s="16"/>
      <c r="K68" s="16"/>
      <c r="L68" s="16"/>
      <c r="M68" s="16"/>
      <c r="N68" s="16"/>
      <c r="O68" s="16"/>
      <c r="P68" s="16"/>
      <c r="Q68" s="16"/>
      <c r="R68" s="16"/>
      <c r="S68" s="16"/>
      <c r="T68" s="16"/>
      <c r="U68" s="16"/>
      <c r="V68" s="16"/>
    </row>
    <row r="69" ht="15.75" customHeight="1">
      <c r="A69" s="16"/>
      <c r="B69" s="16"/>
      <c r="C69" s="16"/>
      <c r="D69" s="16"/>
      <c r="E69" s="16"/>
      <c r="F69" s="16"/>
      <c r="G69" s="16"/>
      <c r="H69" s="16"/>
      <c r="I69" s="16"/>
      <c r="J69" s="16"/>
      <c r="K69" s="16"/>
      <c r="L69" s="16"/>
      <c r="M69" s="16"/>
      <c r="N69" s="16"/>
      <c r="O69" s="16"/>
      <c r="P69" s="16"/>
      <c r="Q69" s="16"/>
      <c r="R69" s="16"/>
      <c r="S69" s="16"/>
      <c r="T69" s="16"/>
      <c r="U69" s="16"/>
      <c r="V69" s="16"/>
    </row>
    <row r="70" ht="15.75" customHeight="1">
      <c r="A70" s="16"/>
      <c r="B70" s="16"/>
      <c r="C70" s="16"/>
      <c r="D70" s="16"/>
      <c r="E70" s="16"/>
      <c r="F70" s="16"/>
      <c r="G70" s="16"/>
      <c r="H70" s="16"/>
      <c r="I70" s="16"/>
      <c r="J70" s="16"/>
      <c r="K70" s="16"/>
      <c r="L70" s="16"/>
      <c r="M70" s="16"/>
      <c r="N70" s="16"/>
      <c r="O70" s="16"/>
      <c r="P70" s="16"/>
      <c r="Q70" s="16"/>
      <c r="R70" s="16"/>
      <c r="S70" s="16"/>
      <c r="T70" s="16"/>
      <c r="U70" s="16"/>
      <c r="V70" s="16"/>
    </row>
    <row r="71" ht="15.75" customHeight="1">
      <c r="A71" s="16"/>
      <c r="B71" s="16"/>
      <c r="C71" s="16"/>
      <c r="D71" s="16"/>
      <c r="E71" s="16"/>
      <c r="F71" s="16"/>
      <c r="G71" s="16"/>
      <c r="H71" s="16"/>
      <c r="I71" s="16"/>
      <c r="J71" s="16"/>
      <c r="K71" s="16"/>
      <c r="L71" s="16"/>
      <c r="M71" s="16"/>
      <c r="N71" s="16"/>
      <c r="O71" s="16"/>
      <c r="P71" s="16"/>
      <c r="Q71" s="16"/>
      <c r="R71" s="16"/>
      <c r="S71" s="16"/>
      <c r="T71" s="16"/>
      <c r="U71" s="16"/>
      <c r="V71" s="16"/>
    </row>
    <row r="72" ht="15.75" customHeight="1">
      <c r="A72" s="16"/>
      <c r="B72" s="16"/>
      <c r="C72" s="16"/>
      <c r="D72" s="16"/>
      <c r="E72" s="16"/>
      <c r="F72" s="16"/>
      <c r="G72" s="16"/>
      <c r="H72" s="16"/>
      <c r="I72" s="16"/>
      <c r="J72" s="16"/>
      <c r="K72" s="16"/>
      <c r="L72" s="16"/>
      <c r="M72" s="16"/>
      <c r="N72" s="16"/>
      <c r="O72" s="16"/>
      <c r="P72" s="16"/>
      <c r="Q72" s="16"/>
      <c r="R72" s="16"/>
      <c r="S72" s="16"/>
      <c r="T72" s="16"/>
      <c r="U72" s="16"/>
      <c r="V72" s="16"/>
    </row>
    <row r="73" ht="15.75" customHeight="1">
      <c r="A73" s="16"/>
      <c r="B73" s="16"/>
      <c r="C73" s="16"/>
      <c r="D73" s="16"/>
      <c r="E73" s="16"/>
      <c r="F73" s="16"/>
      <c r="G73" s="16"/>
      <c r="H73" s="16"/>
      <c r="I73" s="16"/>
      <c r="J73" s="16"/>
      <c r="K73" s="16"/>
      <c r="L73" s="16"/>
      <c r="M73" s="16"/>
      <c r="N73" s="16"/>
      <c r="O73" s="16"/>
      <c r="P73" s="16"/>
      <c r="Q73" s="16"/>
      <c r="R73" s="16"/>
      <c r="S73" s="16"/>
      <c r="T73" s="16"/>
      <c r="U73" s="16"/>
      <c r="V73" s="16"/>
    </row>
    <row r="74" ht="15.75" customHeight="1">
      <c r="A74" s="16"/>
      <c r="B74" s="16"/>
      <c r="C74" s="16"/>
      <c r="D74" s="16"/>
      <c r="E74" s="16"/>
      <c r="F74" s="16"/>
      <c r="G74" s="16"/>
      <c r="H74" s="16"/>
      <c r="I74" s="16"/>
      <c r="J74" s="16"/>
      <c r="K74" s="16"/>
      <c r="L74" s="16"/>
      <c r="M74" s="16"/>
      <c r="N74" s="16"/>
      <c r="O74" s="16"/>
      <c r="P74" s="16"/>
      <c r="Q74" s="16"/>
      <c r="R74" s="16"/>
      <c r="S74" s="16"/>
      <c r="T74" s="16"/>
      <c r="U74" s="16"/>
      <c r="V74" s="16"/>
    </row>
    <row r="75" ht="15.75" customHeight="1">
      <c r="A75" s="16"/>
      <c r="B75" s="16"/>
      <c r="C75" s="16"/>
      <c r="D75" s="16"/>
      <c r="E75" s="16"/>
      <c r="F75" s="16"/>
      <c r="G75" s="16"/>
      <c r="H75" s="16"/>
      <c r="I75" s="16"/>
      <c r="J75" s="16"/>
      <c r="K75" s="16"/>
      <c r="L75" s="16"/>
      <c r="M75" s="16"/>
      <c r="N75" s="16"/>
      <c r="O75" s="16"/>
      <c r="P75" s="16"/>
      <c r="Q75" s="16"/>
      <c r="R75" s="16"/>
      <c r="S75" s="16"/>
      <c r="T75" s="16"/>
      <c r="U75" s="16"/>
      <c r="V75" s="16"/>
    </row>
    <row r="76" ht="15.75" customHeight="1">
      <c r="A76" s="16"/>
      <c r="B76" s="16"/>
      <c r="C76" s="16"/>
      <c r="D76" s="16"/>
      <c r="E76" s="16"/>
      <c r="F76" s="16"/>
      <c r="G76" s="16"/>
      <c r="H76" s="16"/>
      <c r="I76" s="16"/>
      <c r="J76" s="16"/>
      <c r="K76" s="16"/>
      <c r="L76" s="16"/>
      <c r="M76" s="16"/>
      <c r="N76" s="16"/>
      <c r="O76" s="16"/>
      <c r="P76" s="16"/>
      <c r="Q76" s="16"/>
      <c r="R76" s="16"/>
      <c r="S76" s="16"/>
      <c r="T76" s="16"/>
      <c r="U76" s="16"/>
      <c r="V76" s="16"/>
    </row>
    <row r="77" ht="15.75" customHeight="1">
      <c r="A77" s="16"/>
      <c r="B77" s="16"/>
      <c r="C77" s="16"/>
      <c r="D77" s="16"/>
      <c r="E77" s="16"/>
      <c r="F77" s="16"/>
      <c r="G77" s="16"/>
      <c r="H77" s="16"/>
      <c r="I77" s="16"/>
      <c r="J77" s="16"/>
      <c r="K77" s="16"/>
      <c r="L77" s="16"/>
      <c r="M77" s="16"/>
      <c r="N77" s="16"/>
      <c r="O77" s="16"/>
      <c r="P77" s="16"/>
      <c r="Q77" s="16"/>
      <c r="R77" s="16"/>
      <c r="S77" s="16"/>
      <c r="T77" s="16"/>
      <c r="U77" s="16"/>
      <c r="V77" s="16"/>
    </row>
    <row r="78" ht="15.75" customHeight="1">
      <c r="A78" s="16"/>
      <c r="B78" s="16"/>
      <c r="C78" s="16"/>
      <c r="D78" s="16"/>
      <c r="E78" s="16"/>
      <c r="F78" s="16"/>
      <c r="G78" s="16"/>
      <c r="H78" s="16"/>
      <c r="I78" s="16"/>
      <c r="J78" s="16"/>
      <c r="K78" s="16"/>
      <c r="L78" s="16"/>
      <c r="M78" s="16"/>
      <c r="N78" s="16"/>
      <c r="O78" s="16"/>
      <c r="P78" s="16"/>
      <c r="Q78" s="16"/>
      <c r="R78" s="16"/>
      <c r="S78" s="16"/>
      <c r="T78" s="16"/>
      <c r="U78" s="16"/>
      <c r="V78" s="16"/>
    </row>
    <row r="79" ht="15.75" customHeight="1">
      <c r="A79" s="16"/>
      <c r="B79" s="16"/>
      <c r="C79" s="16"/>
      <c r="D79" s="16"/>
      <c r="E79" s="16"/>
      <c r="F79" s="16"/>
      <c r="G79" s="16"/>
      <c r="H79" s="16"/>
      <c r="I79" s="16"/>
      <c r="J79" s="16"/>
      <c r="K79" s="16"/>
      <c r="L79" s="16"/>
      <c r="M79" s="16"/>
      <c r="N79" s="16"/>
      <c r="O79" s="16"/>
      <c r="P79" s="16"/>
      <c r="Q79" s="16"/>
      <c r="R79" s="16"/>
      <c r="S79" s="16"/>
      <c r="T79" s="16"/>
      <c r="U79" s="16"/>
      <c r="V79" s="16"/>
    </row>
    <row r="80" ht="15.75" customHeight="1">
      <c r="A80" s="16"/>
      <c r="B80" s="16"/>
      <c r="C80" s="16"/>
      <c r="D80" s="16"/>
      <c r="E80" s="16"/>
      <c r="F80" s="16"/>
      <c r="G80" s="16"/>
      <c r="H80" s="16"/>
      <c r="I80" s="16"/>
      <c r="J80" s="16"/>
      <c r="K80" s="16"/>
      <c r="L80" s="16"/>
      <c r="M80" s="16"/>
      <c r="N80" s="16"/>
      <c r="O80" s="16"/>
      <c r="P80" s="16"/>
      <c r="Q80" s="16"/>
      <c r="R80" s="16"/>
      <c r="S80" s="16"/>
      <c r="T80" s="16"/>
      <c r="U80" s="16"/>
      <c r="V80" s="16"/>
    </row>
    <row r="81" ht="15.75" customHeight="1">
      <c r="A81" s="16"/>
      <c r="B81" s="16"/>
      <c r="C81" s="16"/>
      <c r="D81" s="16"/>
      <c r="E81" s="16"/>
      <c r="F81" s="16"/>
      <c r="G81" s="16"/>
      <c r="H81" s="16"/>
      <c r="I81" s="16"/>
      <c r="J81" s="16"/>
      <c r="K81" s="16"/>
      <c r="L81" s="16"/>
      <c r="M81" s="16"/>
      <c r="N81" s="16"/>
      <c r="O81" s="16"/>
      <c r="P81" s="16"/>
      <c r="Q81" s="16"/>
      <c r="R81" s="16"/>
      <c r="S81" s="16"/>
      <c r="T81" s="16"/>
      <c r="U81" s="16"/>
      <c r="V81" s="16"/>
    </row>
    <row r="82" ht="15.75" customHeight="1">
      <c r="A82" s="16"/>
      <c r="B82" s="16"/>
      <c r="C82" s="16"/>
      <c r="D82" s="16"/>
      <c r="E82" s="16"/>
      <c r="F82" s="16"/>
      <c r="G82" s="16"/>
      <c r="H82" s="16"/>
      <c r="I82" s="16"/>
      <c r="J82" s="16"/>
      <c r="K82" s="16"/>
      <c r="L82" s="16"/>
      <c r="M82" s="16"/>
      <c r="N82" s="16"/>
      <c r="O82" s="16"/>
      <c r="P82" s="16"/>
      <c r="Q82" s="16"/>
      <c r="R82" s="16"/>
      <c r="S82" s="16"/>
      <c r="T82" s="16"/>
      <c r="U82" s="16"/>
      <c r="V82" s="16"/>
    </row>
    <row r="83" ht="15.75" customHeight="1">
      <c r="A83" s="16"/>
      <c r="B83" s="16"/>
      <c r="C83" s="16"/>
      <c r="D83" s="16"/>
      <c r="E83" s="16"/>
      <c r="F83" s="16"/>
      <c r="G83" s="16"/>
      <c r="H83" s="16"/>
      <c r="I83" s="16"/>
      <c r="J83" s="16"/>
      <c r="K83" s="16"/>
      <c r="L83" s="16"/>
      <c r="M83" s="16"/>
      <c r="N83" s="16"/>
      <c r="O83" s="16"/>
      <c r="P83" s="16"/>
      <c r="Q83" s="16"/>
      <c r="R83" s="16"/>
      <c r="S83" s="16"/>
      <c r="T83" s="16"/>
      <c r="U83" s="16"/>
      <c r="V83" s="16"/>
    </row>
    <row r="84" ht="15.75" customHeight="1">
      <c r="A84" s="16"/>
      <c r="B84" s="16"/>
      <c r="C84" s="16"/>
      <c r="D84" s="16"/>
      <c r="E84" s="16"/>
      <c r="F84" s="16"/>
      <c r="G84" s="16"/>
      <c r="H84" s="16"/>
      <c r="I84" s="16"/>
      <c r="J84" s="16"/>
      <c r="K84" s="16"/>
      <c r="L84" s="16"/>
      <c r="M84" s="16"/>
      <c r="N84" s="16"/>
      <c r="O84" s="16"/>
      <c r="P84" s="16"/>
      <c r="Q84" s="16"/>
      <c r="R84" s="16"/>
      <c r="S84" s="16"/>
      <c r="T84" s="16"/>
      <c r="U84" s="16"/>
      <c r="V84" s="16"/>
    </row>
    <row r="85" ht="15.75" customHeight="1">
      <c r="A85" s="16"/>
      <c r="B85" s="16"/>
      <c r="C85" s="16"/>
      <c r="D85" s="16"/>
      <c r="E85" s="16"/>
      <c r="F85" s="16"/>
      <c r="G85" s="16"/>
      <c r="H85" s="16"/>
      <c r="I85" s="16"/>
      <c r="J85" s="16"/>
      <c r="K85" s="16"/>
      <c r="L85" s="16"/>
      <c r="M85" s="16"/>
      <c r="N85" s="16"/>
      <c r="O85" s="16"/>
      <c r="P85" s="16"/>
      <c r="Q85" s="16"/>
      <c r="R85" s="16"/>
      <c r="S85" s="16"/>
      <c r="T85" s="16"/>
      <c r="U85" s="16"/>
      <c r="V85" s="16"/>
    </row>
    <row r="86" ht="15.75" customHeight="1">
      <c r="A86" s="16"/>
      <c r="B86" s="16"/>
      <c r="C86" s="16"/>
      <c r="D86" s="16"/>
      <c r="E86" s="16"/>
      <c r="F86" s="16"/>
      <c r="G86" s="16"/>
      <c r="H86" s="16"/>
      <c r="I86" s="16"/>
      <c r="J86" s="16"/>
      <c r="K86" s="16"/>
      <c r="L86" s="16"/>
      <c r="M86" s="16"/>
      <c r="N86" s="16"/>
      <c r="O86" s="16"/>
      <c r="P86" s="16"/>
      <c r="Q86" s="16"/>
      <c r="R86" s="16"/>
      <c r="S86" s="16"/>
      <c r="T86" s="16"/>
      <c r="U86" s="16"/>
      <c r="V86" s="16"/>
    </row>
    <row r="87" ht="15.75" customHeight="1">
      <c r="A87" s="16"/>
      <c r="B87" s="16"/>
      <c r="C87" s="16"/>
      <c r="D87" s="16"/>
      <c r="E87" s="16"/>
      <c r="F87" s="16"/>
      <c r="G87" s="16"/>
      <c r="H87" s="16"/>
      <c r="I87" s="16"/>
      <c r="J87" s="16"/>
      <c r="K87" s="16"/>
      <c r="L87" s="16"/>
      <c r="M87" s="16"/>
      <c r="N87" s="16"/>
      <c r="O87" s="16"/>
      <c r="P87" s="16"/>
      <c r="Q87" s="16"/>
      <c r="R87" s="16"/>
      <c r="S87" s="16"/>
      <c r="T87" s="16"/>
      <c r="U87" s="16"/>
      <c r="V87" s="16"/>
    </row>
    <row r="88" ht="15.75" customHeight="1">
      <c r="A88" s="16"/>
      <c r="B88" s="16"/>
      <c r="C88" s="16"/>
      <c r="D88" s="16"/>
      <c r="E88" s="16"/>
      <c r="F88" s="16"/>
      <c r="G88" s="16"/>
      <c r="H88" s="16"/>
      <c r="I88" s="16"/>
      <c r="J88" s="16"/>
      <c r="K88" s="16"/>
      <c r="L88" s="16"/>
      <c r="M88" s="16"/>
      <c r="N88" s="16"/>
      <c r="O88" s="16"/>
      <c r="P88" s="16"/>
      <c r="Q88" s="16"/>
      <c r="R88" s="16"/>
      <c r="S88" s="16"/>
      <c r="T88" s="16"/>
      <c r="U88" s="16"/>
      <c r="V88" s="16"/>
    </row>
    <row r="89" ht="15.75" customHeight="1">
      <c r="A89" s="16"/>
      <c r="B89" s="16"/>
      <c r="C89" s="16"/>
      <c r="D89" s="16"/>
      <c r="E89" s="16"/>
      <c r="F89" s="16"/>
      <c r="G89" s="16"/>
      <c r="H89" s="16"/>
      <c r="I89" s="16"/>
      <c r="J89" s="16"/>
      <c r="K89" s="16"/>
      <c r="L89" s="16"/>
      <c r="M89" s="16"/>
      <c r="N89" s="16"/>
      <c r="O89" s="16"/>
      <c r="P89" s="16"/>
      <c r="Q89" s="16"/>
      <c r="R89" s="16"/>
      <c r="S89" s="16"/>
      <c r="T89" s="16"/>
      <c r="U89" s="16"/>
      <c r="V89" s="16"/>
    </row>
    <row r="90" ht="15.75" customHeight="1">
      <c r="A90" s="16"/>
      <c r="B90" s="16"/>
      <c r="C90" s="16"/>
      <c r="D90" s="16"/>
      <c r="E90" s="16"/>
      <c r="F90" s="16"/>
      <c r="G90" s="16"/>
      <c r="H90" s="16"/>
      <c r="I90" s="16"/>
      <c r="J90" s="16"/>
      <c r="K90" s="16"/>
      <c r="L90" s="16"/>
      <c r="M90" s="16"/>
      <c r="N90" s="16"/>
      <c r="O90" s="16"/>
      <c r="P90" s="16"/>
      <c r="Q90" s="16"/>
      <c r="R90" s="16"/>
      <c r="S90" s="16"/>
      <c r="T90" s="16"/>
      <c r="U90" s="16"/>
      <c r="V90" s="16"/>
    </row>
    <row r="91" ht="15.75" customHeight="1">
      <c r="A91" s="16"/>
      <c r="B91" s="16"/>
      <c r="C91" s="16"/>
      <c r="D91" s="16"/>
      <c r="E91" s="16"/>
      <c r="F91" s="16"/>
      <c r="G91" s="16"/>
      <c r="H91" s="16"/>
      <c r="I91" s="16"/>
      <c r="J91" s="16"/>
      <c r="K91" s="16"/>
      <c r="L91" s="16"/>
      <c r="M91" s="16"/>
      <c r="N91" s="16"/>
      <c r="O91" s="16"/>
      <c r="P91" s="16"/>
      <c r="Q91" s="16"/>
      <c r="R91" s="16"/>
      <c r="S91" s="16"/>
      <c r="T91" s="16"/>
      <c r="U91" s="16"/>
      <c r="V91" s="16"/>
    </row>
    <row r="92" ht="15.75" customHeight="1">
      <c r="A92" s="16"/>
      <c r="B92" s="16"/>
      <c r="C92" s="16"/>
      <c r="D92" s="16"/>
      <c r="E92" s="16"/>
      <c r="F92" s="16"/>
      <c r="G92" s="16"/>
      <c r="H92" s="16"/>
      <c r="I92" s="16"/>
      <c r="J92" s="16"/>
      <c r="K92" s="16"/>
      <c r="L92" s="16"/>
      <c r="M92" s="16"/>
      <c r="N92" s="16"/>
      <c r="O92" s="16"/>
      <c r="P92" s="16"/>
      <c r="Q92" s="16"/>
      <c r="R92" s="16"/>
      <c r="S92" s="16"/>
      <c r="T92" s="16"/>
      <c r="U92" s="16"/>
      <c r="V92" s="16"/>
    </row>
    <row r="93" ht="15.75" customHeight="1">
      <c r="A93" s="16"/>
      <c r="B93" s="16"/>
      <c r="C93" s="16"/>
      <c r="D93" s="16"/>
      <c r="E93" s="16"/>
      <c r="F93" s="16"/>
      <c r="G93" s="16"/>
      <c r="H93" s="16"/>
      <c r="I93" s="16"/>
      <c r="J93" s="16"/>
      <c r="K93" s="16"/>
      <c r="L93" s="16"/>
      <c r="M93" s="16"/>
      <c r="N93" s="16"/>
      <c r="O93" s="16"/>
      <c r="P93" s="16"/>
      <c r="Q93" s="16"/>
      <c r="R93" s="16"/>
      <c r="S93" s="16"/>
      <c r="T93" s="16"/>
      <c r="U93" s="16"/>
      <c r="V93" s="16"/>
    </row>
    <row r="94" ht="15.75" customHeight="1">
      <c r="A94" s="16"/>
      <c r="B94" s="16"/>
      <c r="C94" s="16"/>
      <c r="D94" s="16"/>
      <c r="E94" s="16"/>
      <c r="F94" s="16"/>
      <c r="G94" s="16"/>
      <c r="H94" s="16"/>
      <c r="I94" s="16"/>
      <c r="J94" s="16"/>
      <c r="K94" s="16"/>
      <c r="L94" s="16"/>
      <c r="M94" s="16"/>
      <c r="N94" s="16"/>
      <c r="O94" s="16"/>
      <c r="P94" s="16"/>
      <c r="Q94" s="16"/>
      <c r="R94" s="16"/>
      <c r="S94" s="16"/>
      <c r="T94" s="16"/>
      <c r="U94" s="16"/>
      <c r="V94" s="16"/>
    </row>
    <row r="95" ht="15.75" customHeight="1">
      <c r="A95" s="16"/>
      <c r="B95" s="16"/>
      <c r="C95" s="16"/>
      <c r="D95" s="16"/>
      <c r="E95" s="16"/>
      <c r="F95" s="16"/>
      <c r="G95" s="16"/>
      <c r="H95" s="16"/>
      <c r="I95" s="16"/>
      <c r="J95" s="16"/>
      <c r="K95" s="16"/>
      <c r="L95" s="16"/>
      <c r="M95" s="16"/>
      <c r="N95" s="16"/>
      <c r="O95" s="16"/>
      <c r="P95" s="16"/>
      <c r="Q95" s="16"/>
      <c r="R95" s="16"/>
      <c r="S95" s="16"/>
      <c r="T95" s="16"/>
      <c r="U95" s="16"/>
      <c r="V95" s="16"/>
    </row>
    <row r="96" ht="15.75" customHeight="1">
      <c r="A96" s="16"/>
      <c r="B96" s="16"/>
      <c r="C96" s="16"/>
      <c r="D96" s="16"/>
      <c r="E96" s="16"/>
      <c r="F96" s="16"/>
      <c r="G96" s="16"/>
      <c r="H96" s="16"/>
      <c r="I96" s="16"/>
      <c r="J96" s="16"/>
      <c r="K96" s="16"/>
      <c r="L96" s="16"/>
      <c r="M96" s="16"/>
      <c r="N96" s="16"/>
      <c r="O96" s="16"/>
      <c r="P96" s="16"/>
      <c r="Q96" s="16"/>
      <c r="R96" s="16"/>
      <c r="S96" s="16"/>
      <c r="T96" s="16"/>
      <c r="U96" s="16"/>
      <c r="V96" s="16"/>
    </row>
    <row r="97" ht="15.75" customHeight="1">
      <c r="A97" s="16"/>
      <c r="B97" s="16"/>
      <c r="C97" s="16"/>
      <c r="D97" s="16"/>
      <c r="E97" s="16"/>
      <c r="F97" s="16"/>
      <c r="G97" s="16"/>
      <c r="H97" s="16"/>
      <c r="I97" s="16"/>
      <c r="J97" s="16"/>
      <c r="K97" s="16"/>
      <c r="L97" s="16"/>
      <c r="M97" s="16"/>
      <c r="N97" s="16"/>
      <c r="O97" s="16"/>
      <c r="P97" s="16"/>
      <c r="Q97" s="16"/>
      <c r="R97" s="16"/>
      <c r="S97" s="16"/>
      <c r="T97" s="16"/>
      <c r="U97" s="16"/>
      <c r="V97" s="16"/>
    </row>
    <row r="98" ht="15.75" customHeight="1">
      <c r="A98" s="16"/>
      <c r="B98" s="16"/>
      <c r="C98" s="16"/>
      <c r="D98" s="16"/>
      <c r="E98" s="16"/>
      <c r="F98" s="16"/>
      <c r="G98" s="16"/>
      <c r="H98" s="16"/>
      <c r="I98" s="16"/>
      <c r="J98" s="16"/>
      <c r="K98" s="16"/>
      <c r="L98" s="16"/>
      <c r="M98" s="16"/>
      <c r="N98" s="16"/>
      <c r="O98" s="16"/>
      <c r="P98" s="16"/>
      <c r="Q98" s="16"/>
      <c r="R98" s="16"/>
      <c r="S98" s="16"/>
      <c r="T98" s="16"/>
      <c r="U98" s="16"/>
      <c r="V98" s="16"/>
    </row>
    <row r="99" ht="15.75" customHeight="1">
      <c r="A99" s="16"/>
      <c r="B99" s="16"/>
      <c r="C99" s="16"/>
      <c r="D99" s="16"/>
      <c r="E99" s="16"/>
      <c r="F99" s="16"/>
      <c r="G99" s="16"/>
      <c r="H99" s="16"/>
      <c r="I99" s="16"/>
      <c r="J99" s="16"/>
      <c r="K99" s="16"/>
      <c r="L99" s="16"/>
      <c r="M99" s="16"/>
      <c r="N99" s="16"/>
      <c r="O99" s="16"/>
      <c r="P99" s="16"/>
      <c r="Q99" s="16"/>
      <c r="R99" s="16"/>
      <c r="S99" s="16"/>
      <c r="T99" s="16"/>
      <c r="U99" s="16"/>
      <c r="V99" s="16"/>
    </row>
    <row r="100" ht="15.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row>
    <row r="101" ht="15.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row>
    <row r="102" ht="15.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row>
    <row r="103" ht="15.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row>
    <row r="104" ht="15.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row>
    <row r="105" ht="15.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row>
    <row r="106" ht="15.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row>
    <row r="107" ht="15.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row>
    <row r="108" ht="15.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row>
    <row r="109" ht="15.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row>
    <row r="110" ht="15.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row>
    <row r="111" ht="15.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row>
    <row r="112" ht="15.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row>
    <row r="113" ht="15.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row>
    <row r="114" ht="15.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row>
    <row r="115" ht="15.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row>
    <row r="116" ht="15.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row>
    <row r="117" ht="15.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row>
    <row r="118" ht="15.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row>
    <row r="119" ht="15.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row>
    <row r="120" ht="15.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row>
    <row r="121" ht="15.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row>
    <row r="122" ht="15.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row>
    <row r="123" ht="15.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row>
    <row r="124" ht="15.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row>
    <row r="125" ht="15.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row>
    <row r="126" ht="15.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row>
    <row r="127" ht="15.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row>
    <row r="128" ht="15.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row>
    <row r="129" ht="15.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row>
    <row r="130" ht="15.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row>
    <row r="131" ht="15.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row>
    <row r="132" ht="15.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row>
    <row r="133" ht="15.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row>
    <row r="134" ht="15.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row>
    <row r="135" ht="15.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row>
    <row r="136"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row>
    <row r="137"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row>
    <row r="138"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row>
    <row r="139"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row>
    <row r="140"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row>
    <row r="141"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row>
    <row r="142"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row>
    <row r="143"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row>
    <row r="144"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row>
    <row r="145"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row>
    <row r="146"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row>
    <row r="14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row>
    <row r="148"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row>
    <row r="149"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row>
    <row r="150"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row>
    <row r="151"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row>
    <row r="152"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row>
    <row r="153"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row>
    <row r="154"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row>
    <row r="155"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row>
    <row r="156"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row>
    <row r="15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row>
    <row r="158"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row>
    <row r="159"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row>
    <row r="160"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row>
    <row r="161"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row>
    <row r="162"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row>
    <row r="163"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row>
    <row r="164"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row>
    <row r="165"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row>
    <row r="166"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row>
    <row r="16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row>
    <row r="168"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row>
    <row r="169"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row>
    <row r="170"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row>
    <row r="171"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row>
    <row r="172"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row>
    <row r="173"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row>
    <row r="174"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row>
    <row r="175"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row>
    <row r="176"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row>
    <row r="177"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row>
    <row r="178"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row>
    <row r="179"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row>
    <row r="180"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row>
    <row r="181"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row>
    <row r="182"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row>
    <row r="183"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row>
    <row r="184"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row>
    <row r="185"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row>
    <row r="186"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row>
    <row r="187"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row>
    <row r="188"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row>
    <row r="189"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row>
    <row r="190"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row>
    <row r="191"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row>
    <row r="192"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row>
    <row r="193"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row>
    <row r="194"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row>
    <row r="195"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row>
    <row r="196"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row>
    <row r="197"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row>
    <row r="198"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row>
    <row r="199"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row>
    <row r="200"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row>
    <row r="201"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row>
    <row r="202"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row>
    <row r="203"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row>
    <row r="204"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row>
    <row r="205"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row>
    <row r="206"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row>
    <row r="207"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row>
    <row r="208"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row>
    <row r="209"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row>
    <row r="210"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row>
    <row r="211"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row>
    <row r="212" ht="15.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row>
    <row r="213" ht="15.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row>
    <row r="214" ht="15.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row>
    <row r="215" ht="15.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row>
    <row r="216" ht="15.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row>
    <row r="217" ht="15.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row>
    <row r="218" ht="15.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row>
    <row r="219" ht="15.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row>
    <row r="220" ht="15.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hyperlinks>
    <hyperlink r:id="rId1" ref="B3"/>
    <hyperlink r:id="rId2" ref="B4"/>
    <hyperlink r:id="rId3" ref="B5"/>
    <hyperlink r:id="rId4" ref="B6"/>
    <hyperlink r:id="rId5" ref="B7"/>
    <hyperlink r:id="rId6" ref="B8"/>
    <hyperlink r:id="rId7" ref="B9"/>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8.63"/>
    <col customWidth="1" min="2" max="2" width="49.0"/>
    <col customWidth="1" min="3" max="6" width="12.63"/>
  </cols>
  <sheetData>
    <row r="1" ht="15.75" customHeight="1">
      <c r="A1" s="46" t="s">
        <v>574</v>
      </c>
      <c r="C1" s="46"/>
      <c r="D1" s="46"/>
      <c r="E1" s="16"/>
      <c r="F1" s="16"/>
      <c r="G1" s="16"/>
      <c r="H1" s="16"/>
      <c r="I1" s="16"/>
      <c r="J1" s="16"/>
      <c r="K1" s="16"/>
      <c r="L1" s="16"/>
      <c r="M1" s="16"/>
      <c r="N1" s="16"/>
      <c r="O1" s="16"/>
      <c r="P1" s="16"/>
      <c r="Q1" s="16"/>
      <c r="R1" s="16"/>
      <c r="S1" s="16"/>
      <c r="T1" s="16"/>
      <c r="U1" s="16"/>
      <c r="V1" s="16"/>
    </row>
    <row r="2" ht="15.75" customHeight="1">
      <c r="C2" s="46"/>
      <c r="D2" s="46"/>
      <c r="E2" s="16"/>
      <c r="F2" s="16"/>
      <c r="G2" s="16"/>
      <c r="H2" s="16"/>
      <c r="I2" s="16"/>
      <c r="J2" s="16"/>
      <c r="K2" s="16"/>
      <c r="L2" s="16"/>
      <c r="M2" s="16"/>
      <c r="N2" s="16"/>
      <c r="O2" s="16"/>
      <c r="P2" s="16"/>
      <c r="Q2" s="16"/>
      <c r="R2" s="16"/>
      <c r="S2" s="16"/>
      <c r="T2" s="16"/>
      <c r="U2" s="16"/>
      <c r="V2" s="16"/>
    </row>
    <row r="3" ht="42.0" customHeight="1">
      <c r="A3" s="47" t="s">
        <v>575</v>
      </c>
      <c r="B3" s="48" t="s">
        <v>576</v>
      </c>
      <c r="C3" s="47"/>
      <c r="I3" s="16"/>
      <c r="J3" s="16"/>
      <c r="K3" s="16"/>
      <c r="L3" s="16"/>
      <c r="M3" s="16"/>
      <c r="N3" s="16"/>
      <c r="O3" s="16"/>
      <c r="P3" s="16"/>
      <c r="Q3" s="16"/>
      <c r="R3" s="16"/>
      <c r="S3" s="16"/>
      <c r="T3" s="16"/>
      <c r="U3" s="16"/>
      <c r="V3" s="16"/>
    </row>
    <row r="4" ht="44.25" customHeight="1">
      <c r="A4" s="47" t="s">
        <v>577</v>
      </c>
      <c r="B4" s="47" t="s">
        <v>578</v>
      </c>
      <c r="C4" s="47"/>
      <c r="I4" s="16"/>
      <c r="J4" s="16"/>
      <c r="K4" s="16"/>
      <c r="L4" s="16"/>
      <c r="M4" s="16"/>
      <c r="N4" s="16"/>
      <c r="O4" s="16"/>
      <c r="P4" s="16"/>
      <c r="Q4" s="16"/>
      <c r="R4" s="16"/>
      <c r="S4" s="16"/>
      <c r="T4" s="16"/>
      <c r="U4" s="16"/>
      <c r="V4" s="16"/>
    </row>
    <row r="5" ht="60.0" customHeight="1">
      <c r="A5" s="47" t="s">
        <v>579</v>
      </c>
      <c r="B5" s="48" t="s">
        <v>580</v>
      </c>
      <c r="C5" s="47"/>
      <c r="I5" s="16"/>
      <c r="J5" s="16"/>
      <c r="K5" s="16"/>
      <c r="L5" s="16"/>
      <c r="M5" s="16"/>
      <c r="N5" s="16"/>
      <c r="O5" s="16"/>
      <c r="P5" s="16"/>
      <c r="Q5" s="16"/>
      <c r="R5" s="16"/>
      <c r="S5" s="16"/>
      <c r="T5" s="16"/>
      <c r="U5" s="16"/>
      <c r="V5" s="16"/>
    </row>
    <row r="6" ht="47.25" customHeight="1">
      <c r="A6" s="47" t="s">
        <v>581</v>
      </c>
      <c r="B6" s="48" t="s">
        <v>582</v>
      </c>
      <c r="C6" s="47"/>
      <c r="I6" s="16"/>
      <c r="J6" s="16"/>
      <c r="K6" s="16"/>
      <c r="L6" s="16"/>
      <c r="M6" s="16"/>
      <c r="N6" s="16"/>
      <c r="O6" s="16"/>
      <c r="P6" s="16"/>
      <c r="Q6" s="16"/>
      <c r="R6" s="16"/>
      <c r="S6" s="16"/>
      <c r="T6" s="16"/>
      <c r="U6" s="16"/>
      <c r="V6" s="16"/>
    </row>
    <row r="7" ht="39.0" customHeight="1">
      <c r="A7" s="47" t="s">
        <v>583</v>
      </c>
      <c r="B7" s="48" t="s">
        <v>584</v>
      </c>
      <c r="C7" s="47"/>
      <c r="I7" s="16"/>
      <c r="J7" s="16"/>
      <c r="K7" s="16"/>
      <c r="L7" s="16"/>
      <c r="M7" s="16"/>
      <c r="N7" s="16"/>
      <c r="O7" s="16"/>
      <c r="P7" s="16"/>
      <c r="Q7" s="16"/>
      <c r="R7" s="16"/>
      <c r="S7" s="16"/>
      <c r="T7" s="16"/>
      <c r="U7" s="16"/>
      <c r="V7" s="16"/>
    </row>
    <row r="8" ht="91.5" customHeight="1">
      <c r="A8" s="48" t="s">
        <v>585</v>
      </c>
      <c r="B8" s="48" t="s">
        <v>586</v>
      </c>
      <c r="C8" s="47"/>
      <c r="D8" s="47"/>
      <c r="E8" s="16"/>
      <c r="F8" s="16"/>
      <c r="G8" s="16"/>
      <c r="H8" s="16"/>
      <c r="I8" s="16"/>
      <c r="J8" s="16"/>
      <c r="K8" s="16"/>
      <c r="L8" s="16"/>
      <c r="M8" s="16"/>
      <c r="N8" s="16"/>
      <c r="O8" s="16"/>
      <c r="P8" s="16"/>
      <c r="Q8" s="16"/>
      <c r="R8" s="16"/>
      <c r="S8" s="16"/>
      <c r="T8" s="16"/>
      <c r="U8" s="16"/>
      <c r="V8" s="16"/>
    </row>
    <row r="9" ht="46.5" customHeight="1">
      <c r="A9" s="47" t="s">
        <v>587</v>
      </c>
      <c r="B9" s="48" t="s">
        <v>588</v>
      </c>
      <c r="C9" s="47"/>
      <c r="D9" s="47"/>
      <c r="E9" s="16"/>
      <c r="F9" s="16"/>
      <c r="G9" s="16"/>
      <c r="H9" s="16"/>
      <c r="I9" s="16"/>
      <c r="J9" s="16"/>
      <c r="K9" s="16"/>
      <c r="L9" s="16"/>
      <c r="M9" s="16"/>
      <c r="N9" s="16"/>
      <c r="O9" s="16"/>
      <c r="P9" s="16"/>
      <c r="Q9" s="16"/>
      <c r="R9" s="16"/>
      <c r="S9" s="16"/>
      <c r="T9" s="16"/>
      <c r="U9" s="16"/>
      <c r="V9" s="16"/>
    </row>
    <row r="10" ht="76.5" customHeight="1">
      <c r="A10" s="49" t="s">
        <v>589</v>
      </c>
      <c r="B10" s="49"/>
      <c r="C10" s="49"/>
      <c r="D10" s="49"/>
      <c r="E10" s="19"/>
      <c r="F10" s="19"/>
      <c r="G10" s="19"/>
      <c r="H10" s="19"/>
      <c r="I10" s="19"/>
      <c r="J10" s="19"/>
      <c r="K10" s="19"/>
      <c r="L10" s="19"/>
      <c r="M10" s="19"/>
      <c r="N10" s="19"/>
      <c r="O10" s="19"/>
      <c r="P10" s="19"/>
      <c r="Q10" s="19"/>
      <c r="R10" s="19"/>
      <c r="S10" s="19"/>
      <c r="T10" s="19"/>
      <c r="U10" s="19"/>
      <c r="V10" s="19"/>
    </row>
    <row r="11" ht="27.0" customHeight="1">
      <c r="A11" s="12" t="s">
        <v>590</v>
      </c>
      <c r="C11" s="47"/>
      <c r="D11" s="47"/>
      <c r="E11" s="47"/>
      <c r="F11" s="16"/>
      <c r="G11" s="16"/>
      <c r="H11" s="16"/>
      <c r="I11" s="16"/>
      <c r="J11" s="16"/>
      <c r="K11" s="16"/>
      <c r="L11" s="16"/>
      <c r="M11" s="16"/>
      <c r="N11" s="16"/>
      <c r="O11" s="16"/>
      <c r="P11" s="16"/>
      <c r="Q11" s="16"/>
      <c r="R11" s="16"/>
      <c r="S11" s="16"/>
      <c r="T11" s="16"/>
      <c r="U11" s="16"/>
      <c r="V11" s="16"/>
    </row>
    <row r="12" ht="15.75" customHeight="1">
      <c r="A12" s="47" t="s">
        <v>591</v>
      </c>
      <c r="B12" s="48" t="s">
        <v>592</v>
      </c>
      <c r="C12" s="47"/>
      <c r="D12" s="47"/>
      <c r="E12" s="47"/>
      <c r="F12" s="16"/>
      <c r="G12" s="16"/>
      <c r="H12" s="16"/>
      <c r="I12" s="16"/>
      <c r="J12" s="16"/>
      <c r="K12" s="16"/>
      <c r="L12" s="16"/>
      <c r="M12" s="16"/>
      <c r="N12" s="16"/>
      <c r="O12" s="16"/>
      <c r="P12" s="16"/>
      <c r="Q12" s="16"/>
      <c r="R12" s="16"/>
      <c r="S12" s="16"/>
      <c r="T12" s="16"/>
      <c r="U12" s="16"/>
      <c r="V12" s="16"/>
    </row>
    <row r="13" ht="15.75" customHeight="1">
      <c r="A13" s="47" t="s">
        <v>593</v>
      </c>
      <c r="B13" s="48" t="s">
        <v>594</v>
      </c>
      <c r="C13" s="47"/>
      <c r="D13" s="47"/>
      <c r="E13" s="47"/>
      <c r="F13" s="16"/>
      <c r="G13" s="16"/>
      <c r="H13" s="16"/>
      <c r="I13" s="16"/>
      <c r="J13" s="16"/>
      <c r="K13" s="16"/>
      <c r="L13" s="16"/>
      <c r="M13" s="16"/>
      <c r="N13" s="16"/>
      <c r="O13" s="16"/>
      <c r="P13" s="16"/>
      <c r="Q13" s="16"/>
      <c r="R13" s="16"/>
      <c r="S13" s="16"/>
      <c r="T13" s="16"/>
      <c r="U13" s="16"/>
      <c r="V13" s="16"/>
    </row>
    <row r="14" ht="15.75" customHeight="1">
      <c r="A14" s="47" t="s">
        <v>595</v>
      </c>
      <c r="B14" s="48" t="s">
        <v>596</v>
      </c>
      <c r="C14" s="47"/>
      <c r="D14" s="47"/>
      <c r="E14" s="47"/>
      <c r="F14" s="16"/>
      <c r="G14" s="16"/>
      <c r="H14" s="16"/>
      <c r="I14" s="16"/>
      <c r="J14" s="16"/>
      <c r="K14" s="16"/>
      <c r="L14" s="16"/>
      <c r="M14" s="16"/>
      <c r="N14" s="16"/>
      <c r="O14" s="16"/>
      <c r="P14" s="16"/>
      <c r="Q14" s="16"/>
      <c r="R14" s="16"/>
      <c r="S14" s="16"/>
      <c r="T14" s="16"/>
      <c r="U14" s="16"/>
      <c r="V14" s="16"/>
    </row>
    <row r="15" ht="15.75" customHeight="1">
      <c r="A15" s="47" t="s">
        <v>597</v>
      </c>
      <c r="B15" s="48" t="s">
        <v>598</v>
      </c>
      <c r="C15" s="47"/>
      <c r="D15" s="47"/>
      <c r="E15" s="47"/>
      <c r="F15" s="16"/>
      <c r="G15" s="16"/>
      <c r="H15" s="16"/>
      <c r="I15" s="16"/>
      <c r="J15" s="16"/>
      <c r="K15" s="16"/>
      <c r="L15" s="16"/>
      <c r="M15" s="16"/>
      <c r="N15" s="16"/>
      <c r="O15" s="16"/>
      <c r="P15" s="16"/>
      <c r="Q15" s="16"/>
      <c r="R15" s="16"/>
      <c r="S15" s="16"/>
      <c r="T15" s="16"/>
      <c r="U15" s="16"/>
      <c r="V15" s="16"/>
    </row>
    <row r="16" ht="15.75" customHeight="1">
      <c r="A16" s="47"/>
      <c r="B16" s="47"/>
      <c r="C16" s="47"/>
      <c r="D16" s="47"/>
      <c r="E16" s="16"/>
      <c r="F16" s="16"/>
      <c r="G16" s="16"/>
      <c r="H16" s="16"/>
      <c r="I16" s="16"/>
      <c r="J16" s="16"/>
      <c r="K16" s="16"/>
      <c r="L16" s="16"/>
      <c r="M16" s="16"/>
      <c r="N16" s="16"/>
      <c r="O16" s="16"/>
      <c r="P16" s="16"/>
      <c r="Q16" s="16"/>
      <c r="R16" s="16"/>
      <c r="S16" s="16"/>
      <c r="T16" s="16"/>
      <c r="U16" s="16"/>
      <c r="V16" s="16"/>
    </row>
    <row r="17" ht="15.75" customHeight="1">
      <c r="A17" s="47"/>
      <c r="B17" s="47"/>
      <c r="C17" s="47"/>
      <c r="D17" s="47"/>
      <c r="E17" s="16"/>
      <c r="F17" s="16"/>
      <c r="G17" s="16"/>
      <c r="H17" s="16"/>
      <c r="I17" s="16"/>
      <c r="J17" s="16"/>
      <c r="K17" s="16"/>
      <c r="L17" s="16"/>
      <c r="M17" s="16"/>
      <c r="N17" s="16"/>
      <c r="O17" s="16"/>
      <c r="P17" s="16"/>
      <c r="Q17" s="16"/>
      <c r="R17" s="16"/>
      <c r="S17" s="16"/>
      <c r="T17" s="16"/>
      <c r="U17" s="16"/>
      <c r="V17" s="16"/>
    </row>
    <row r="18" ht="15.75" customHeight="1">
      <c r="A18" s="47"/>
      <c r="B18" s="47"/>
      <c r="C18" s="47"/>
      <c r="D18" s="47"/>
      <c r="E18" s="16"/>
      <c r="F18" s="16"/>
      <c r="G18" s="16"/>
      <c r="H18" s="16"/>
      <c r="I18" s="16"/>
      <c r="J18" s="16"/>
      <c r="K18" s="16"/>
      <c r="L18" s="16"/>
      <c r="M18" s="16"/>
      <c r="N18" s="16"/>
      <c r="O18" s="16"/>
      <c r="P18" s="16"/>
      <c r="Q18" s="16"/>
      <c r="R18" s="16"/>
      <c r="S18" s="16"/>
      <c r="T18" s="16"/>
      <c r="U18" s="16"/>
      <c r="V18" s="16"/>
    </row>
    <row r="19" ht="15.75" customHeight="1">
      <c r="A19" s="47"/>
      <c r="B19" s="47"/>
      <c r="C19" s="47"/>
      <c r="D19" s="47"/>
      <c r="E19" s="16"/>
      <c r="F19" s="16"/>
      <c r="G19" s="16"/>
      <c r="H19" s="16"/>
      <c r="I19" s="16"/>
      <c r="J19" s="16"/>
      <c r="K19" s="16"/>
      <c r="L19" s="16"/>
      <c r="M19" s="16"/>
      <c r="N19" s="16"/>
      <c r="O19" s="16"/>
      <c r="P19" s="16"/>
      <c r="Q19" s="16"/>
      <c r="R19" s="16"/>
      <c r="S19" s="16"/>
      <c r="T19" s="16"/>
      <c r="U19" s="16"/>
      <c r="V19" s="16"/>
    </row>
    <row r="20" ht="15.75" customHeight="1">
      <c r="A20" s="47"/>
      <c r="B20" s="47"/>
      <c r="C20" s="47"/>
      <c r="D20" s="47"/>
      <c r="E20" s="16"/>
      <c r="F20" s="16"/>
      <c r="G20" s="16"/>
      <c r="H20" s="16"/>
      <c r="I20" s="16"/>
      <c r="J20" s="16"/>
      <c r="K20" s="16"/>
      <c r="L20" s="16"/>
      <c r="M20" s="16"/>
      <c r="N20" s="16"/>
      <c r="O20" s="16"/>
      <c r="P20" s="16"/>
      <c r="Q20" s="16"/>
      <c r="R20" s="16"/>
      <c r="S20" s="16"/>
      <c r="T20" s="16"/>
      <c r="U20" s="16"/>
      <c r="V20" s="16"/>
    </row>
    <row r="21" ht="15.75" customHeight="1">
      <c r="A21" s="47"/>
      <c r="B21" s="47"/>
      <c r="C21" s="47"/>
      <c r="D21" s="47"/>
      <c r="E21" s="16"/>
      <c r="F21" s="16"/>
      <c r="G21" s="16"/>
      <c r="H21" s="16"/>
      <c r="I21" s="16"/>
      <c r="J21" s="16"/>
      <c r="K21" s="16"/>
      <c r="L21" s="16"/>
      <c r="M21" s="16"/>
      <c r="N21" s="16"/>
      <c r="O21" s="16"/>
      <c r="P21" s="16"/>
      <c r="Q21" s="16"/>
      <c r="R21" s="16"/>
      <c r="S21" s="16"/>
      <c r="T21" s="16"/>
      <c r="U21" s="16"/>
      <c r="V21" s="16"/>
    </row>
    <row r="22" ht="15.75" customHeight="1">
      <c r="A22" s="47"/>
      <c r="B22" s="47"/>
      <c r="C22" s="47"/>
      <c r="D22" s="47"/>
      <c r="E22" s="16"/>
      <c r="F22" s="16"/>
      <c r="G22" s="16"/>
      <c r="H22" s="16"/>
      <c r="I22" s="16"/>
      <c r="J22" s="16"/>
      <c r="K22" s="16"/>
      <c r="L22" s="16"/>
      <c r="M22" s="16"/>
      <c r="N22" s="16"/>
      <c r="O22" s="16"/>
      <c r="P22" s="16"/>
      <c r="Q22" s="16"/>
      <c r="R22" s="16"/>
      <c r="S22" s="16"/>
      <c r="T22" s="16"/>
      <c r="U22" s="16"/>
      <c r="V22" s="16"/>
    </row>
    <row r="23" ht="15.75" customHeight="1">
      <c r="A23" s="47"/>
      <c r="B23" s="47"/>
      <c r="C23" s="47"/>
      <c r="D23" s="47"/>
      <c r="E23" s="16"/>
      <c r="F23" s="16"/>
      <c r="G23" s="16"/>
      <c r="H23" s="16"/>
      <c r="I23" s="16"/>
      <c r="J23" s="16"/>
      <c r="K23" s="16"/>
      <c r="L23" s="16"/>
      <c r="M23" s="16"/>
      <c r="N23" s="16"/>
      <c r="O23" s="16"/>
      <c r="P23" s="16"/>
      <c r="Q23" s="16"/>
      <c r="R23" s="16"/>
      <c r="S23" s="16"/>
      <c r="T23" s="16"/>
      <c r="U23" s="16"/>
      <c r="V23" s="16"/>
    </row>
    <row r="24" ht="15.75" customHeight="1">
      <c r="A24" s="47"/>
      <c r="B24" s="47"/>
      <c r="C24" s="47"/>
      <c r="D24" s="47"/>
      <c r="E24" s="16"/>
      <c r="F24" s="16"/>
      <c r="G24" s="16"/>
      <c r="H24" s="16"/>
      <c r="I24" s="16"/>
      <c r="J24" s="16"/>
      <c r="K24" s="16"/>
      <c r="L24" s="16"/>
      <c r="M24" s="16"/>
      <c r="N24" s="16"/>
      <c r="O24" s="16"/>
      <c r="P24" s="16"/>
      <c r="Q24" s="16"/>
      <c r="R24" s="16"/>
      <c r="S24" s="16"/>
      <c r="T24" s="16"/>
      <c r="U24" s="16"/>
      <c r="V24" s="16"/>
    </row>
    <row r="25" ht="15.75" customHeight="1">
      <c r="A25" s="47"/>
      <c r="B25" s="47"/>
      <c r="C25" s="47"/>
      <c r="D25" s="47"/>
      <c r="E25" s="16"/>
      <c r="F25" s="16"/>
      <c r="G25" s="16"/>
      <c r="H25" s="16"/>
      <c r="I25" s="16"/>
      <c r="J25" s="16"/>
      <c r="K25" s="16"/>
      <c r="L25" s="16"/>
      <c r="M25" s="16"/>
      <c r="N25" s="16"/>
      <c r="O25" s="16"/>
      <c r="P25" s="16"/>
      <c r="Q25" s="16"/>
      <c r="R25" s="16"/>
      <c r="S25" s="16"/>
      <c r="T25" s="16"/>
      <c r="U25" s="16"/>
      <c r="V25" s="16"/>
    </row>
    <row r="26" ht="15.75" customHeight="1">
      <c r="A26" s="47"/>
      <c r="B26" s="47"/>
      <c r="C26" s="47"/>
      <c r="D26" s="47"/>
      <c r="E26" s="16"/>
      <c r="F26" s="16"/>
      <c r="G26" s="16"/>
      <c r="H26" s="16"/>
      <c r="I26" s="16"/>
      <c r="J26" s="16"/>
      <c r="K26" s="16"/>
      <c r="L26" s="16"/>
      <c r="M26" s="16"/>
      <c r="N26" s="16"/>
      <c r="O26" s="16"/>
      <c r="P26" s="16"/>
      <c r="Q26" s="16"/>
      <c r="R26" s="16"/>
      <c r="S26" s="16"/>
      <c r="T26" s="16"/>
      <c r="U26" s="16"/>
      <c r="V26" s="16"/>
    </row>
    <row r="27" ht="15.75" customHeight="1">
      <c r="A27" s="16"/>
      <c r="B27" s="16"/>
      <c r="C27" s="16"/>
      <c r="D27" s="16"/>
      <c r="E27" s="16"/>
      <c r="F27" s="16"/>
      <c r="G27" s="16"/>
      <c r="H27" s="16"/>
      <c r="I27" s="16"/>
      <c r="J27" s="16"/>
      <c r="K27" s="16"/>
      <c r="L27" s="16"/>
      <c r="M27" s="16"/>
      <c r="N27" s="16"/>
      <c r="O27" s="16"/>
      <c r="P27" s="16"/>
      <c r="Q27" s="16"/>
      <c r="R27" s="16"/>
      <c r="S27" s="16"/>
      <c r="T27" s="16"/>
      <c r="U27" s="16"/>
      <c r="V27" s="16"/>
    </row>
    <row r="28" ht="15.75" customHeight="1">
      <c r="A28" s="16"/>
      <c r="B28" s="16"/>
      <c r="C28" s="16"/>
      <c r="D28" s="16"/>
      <c r="E28" s="16"/>
      <c r="F28" s="16"/>
      <c r="G28" s="16"/>
      <c r="H28" s="16"/>
      <c r="I28" s="16"/>
      <c r="J28" s="16"/>
      <c r="K28" s="16"/>
      <c r="L28" s="16"/>
      <c r="M28" s="16"/>
      <c r="N28" s="16"/>
      <c r="O28" s="16"/>
      <c r="P28" s="16"/>
      <c r="Q28" s="16"/>
      <c r="R28" s="16"/>
      <c r="S28" s="16"/>
      <c r="T28" s="16"/>
      <c r="U28" s="16"/>
      <c r="V28" s="16"/>
    </row>
    <row r="29" ht="15.75" customHeight="1">
      <c r="A29" s="16"/>
      <c r="B29" s="16"/>
      <c r="C29" s="16"/>
      <c r="D29" s="16"/>
      <c r="E29" s="16"/>
      <c r="F29" s="16"/>
      <c r="G29" s="16"/>
      <c r="H29" s="16"/>
      <c r="I29" s="16"/>
      <c r="J29" s="16"/>
      <c r="K29" s="16"/>
      <c r="L29" s="16"/>
      <c r="M29" s="16"/>
      <c r="N29" s="16"/>
      <c r="O29" s="16"/>
      <c r="P29" s="16"/>
      <c r="Q29" s="16"/>
      <c r="R29" s="16"/>
      <c r="S29" s="16"/>
      <c r="T29" s="16"/>
      <c r="U29" s="16"/>
      <c r="V29" s="16"/>
    </row>
    <row r="30" ht="15.75" customHeight="1">
      <c r="A30" s="16"/>
      <c r="B30" s="16"/>
      <c r="C30" s="16"/>
      <c r="D30" s="16"/>
      <c r="E30" s="16"/>
      <c r="F30" s="16"/>
      <c r="G30" s="16"/>
      <c r="H30" s="16"/>
      <c r="I30" s="16"/>
      <c r="J30" s="16"/>
      <c r="K30" s="16"/>
      <c r="L30" s="16"/>
      <c r="M30" s="16"/>
      <c r="N30" s="16"/>
      <c r="O30" s="16"/>
      <c r="P30" s="16"/>
      <c r="Q30" s="16"/>
      <c r="R30" s="16"/>
      <c r="S30" s="16"/>
      <c r="T30" s="16"/>
      <c r="U30" s="16"/>
      <c r="V30" s="16"/>
    </row>
    <row r="31" ht="15.75" customHeight="1">
      <c r="A31" s="16"/>
      <c r="B31" s="16"/>
      <c r="C31" s="16"/>
      <c r="D31" s="16"/>
      <c r="E31" s="16"/>
      <c r="F31" s="16"/>
      <c r="G31" s="16"/>
      <c r="H31" s="16"/>
      <c r="I31" s="16"/>
      <c r="J31" s="16"/>
      <c r="K31" s="16"/>
      <c r="L31" s="16"/>
      <c r="M31" s="16"/>
      <c r="N31" s="16"/>
      <c r="O31" s="16"/>
      <c r="P31" s="16"/>
      <c r="Q31" s="16"/>
      <c r="R31" s="16"/>
      <c r="S31" s="16"/>
      <c r="T31" s="16"/>
      <c r="U31" s="16"/>
      <c r="V31" s="16"/>
    </row>
    <row r="32" ht="15.75" customHeight="1">
      <c r="A32" s="16"/>
      <c r="B32" s="16"/>
      <c r="C32" s="16"/>
      <c r="D32" s="16"/>
      <c r="E32" s="16"/>
      <c r="F32" s="16"/>
      <c r="G32" s="16"/>
      <c r="H32" s="16"/>
      <c r="I32" s="16"/>
      <c r="J32" s="16"/>
      <c r="K32" s="16"/>
      <c r="L32" s="16"/>
      <c r="M32" s="16"/>
      <c r="N32" s="16"/>
      <c r="O32" s="16"/>
      <c r="P32" s="16"/>
      <c r="Q32" s="16"/>
      <c r="R32" s="16"/>
      <c r="S32" s="16"/>
      <c r="T32" s="16"/>
      <c r="U32" s="16"/>
      <c r="V32" s="16"/>
    </row>
    <row r="33" ht="15.75" customHeight="1">
      <c r="A33" s="16"/>
      <c r="B33" s="16"/>
      <c r="C33" s="16"/>
      <c r="D33" s="16"/>
      <c r="E33" s="16"/>
      <c r="F33" s="16"/>
      <c r="G33" s="16"/>
      <c r="H33" s="16"/>
      <c r="I33" s="16"/>
      <c r="J33" s="16"/>
      <c r="K33" s="16"/>
      <c r="L33" s="16"/>
      <c r="M33" s="16"/>
      <c r="N33" s="16"/>
      <c r="O33" s="16"/>
      <c r="P33" s="16"/>
      <c r="Q33" s="16"/>
      <c r="R33" s="16"/>
      <c r="S33" s="16"/>
      <c r="T33" s="16"/>
      <c r="U33" s="16"/>
      <c r="V33" s="16"/>
    </row>
    <row r="34" ht="15.75" customHeight="1">
      <c r="A34" s="16"/>
      <c r="B34" s="16"/>
      <c r="C34" s="16"/>
      <c r="D34" s="16"/>
      <c r="E34" s="16"/>
      <c r="F34" s="16"/>
      <c r="G34" s="16"/>
      <c r="H34" s="16"/>
      <c r="I34" s="16"/>
      <c r="J34" s="16"/>
      <c r="K34" s="16"/>
      <c r="L34" s="16"/>
      <c r="M34" s="16"/>
      <c r="N34" s="16"/>
      <c r="O34" s="16"/>
      <c r="P34" s="16"/>
      <c r="Q34" s="16"/>
      <c r="R34" s="16"/>
      <c r="S34" s="16"/>
      <c r="T34" s="16"/>
      <c r="U34" s="16"/>
      <c r="V34" s="16"/>
    </row>
    <row r="35" ht="15.75" customHeight="1">
      <c r="A35" s="16"/>
      <c r="B35" s="16"/>
      <c r="C35" s="16"/>
      <c r="D35" s="16"/>
      <c r="E35" s="16"/>
      <c r="F35" s="16"/>
      <c r="G35" s="16"/>
      <c r="H35" s="16"/>
      <c r="I35" s="16"/>
      <c r="J35" s="16"/>
      <c r="K35" s="16"/>
      <c r="L35" s="16"/>
      <c r="M35" s="16"/>
      <c r="N35" s="16"/>
      <c r="O35" s="16"/>
      <c r="P35" s="16"/>
      <c r="Q35" s="16"/>
      <c r="R35" s="16"/>
      <c r="S35" s="16"/>
      <c r="T35" s="16"/>
      <c r="U35" s="16"/>
      <c r="V35" s="16"/>
    </row>
    <row r="36" ht="15.75" customHeight="1">
      <c r="A36" s="16"/>
      <c r="B36" s="16"/>
      <c r="C36" s="16"/>
      <c r="D36" s="16"/>
      <c r="E36" s="16"/>
      <c r="F36" s="16"/>
      <c r="G36" s="16"/>
      <c r="H36" s="16"/>
      <c r="I36" s="16"/>
      <c r="J36" s="16"/>
      <c r="K36" s="16"/>
      <c r="L36" s="16"/>
      <c r="M36" s="16"/>
      <c r="N36" s="16"/>
      <c r="O36" s="16"/>
      <c r="P36" s="16"/>
      <c r="Q36" s="16"/>
      <c r="R36" s="16"/>
      <c r="S36" s="16"/>
      <c r="T36" s="16"/>
      <c r="U36" s="16"/>
      <c r="V36" s="16"/>
    </row>
    <row r="37" ht="15.75" customHeight="1">
      <c r="A37" s="16"/>
      <c r="B37" s="16"/>
      <c r="C37" s="16"/>
      <c r="D37" s="16"/>
      <c r="E37" s="16"/>
      <c r="F37" s="16"/>
      <c r="G37" s="16"/>
      <c r="H37" s="16"/>
      <c r="I37" s="16"/>
      <c r="J37" s="16"/>
      <c r="K37" s="16"/>
      <c r="L37" s="16"/>
      <c r="M37" s="16"/>
      <c r="N37" s="16"/>
      <c r="O37" s="16"/>
      <c r="P37" s="16"/>
      <c r="Q37" s="16"/>
      <c r="R37" s="16"/>
      <c r="S37" s="16"/>
      <c r="T37" s="16"/>
      <c r="U37" s="16"/>
      <c r="V37" s="16"/>
    </row>
    <row r="38" ht="15.75" customHeight="1">
      <c r="A38" s="16"/>
      <c r="B38" s="16"/>
      <c r="C38" s="16"/>
      <c r="D38" s="16"/>
      <c r="E38" s="16"/>
      <c r="F38" s="16"/>
      <c r="G38" s="16"/>
      <c r="H38" s="16"/>
      <c r="I38" s="16"/>
      <c r="J38" s="16"/>
      <c r="K38" s="16"/>
      <c r="L38" s="16"/>
      <c r="M38" s="16"/>
      <c r="N38" s="16"/>
      <c r="O38" s="16"/>
      <c r="P38" s="16"/>
      <c r="Q38" s="16"/>
      <c r="R38" s="16"/>
      <c r="S38" s="16"/>
      <c r="T38" s="16"/>
      <c r="U38" s="16"/>
      <c r="V38" s="16"/>
    </row>
    <row r="39" ht="15.75" customHeight="1">
      <c r="A39" s="16"/>
      <c r="B39" s="16"/>
      <c r="C39" s="16"/>
      <c r="D39" s="16"/>
      <c r="E39" s="16"/>
      <c r="F39" s="16"/>
      <c r="G39" s="16"/>
      <c r="H39" s="16"/>
      <c r="I39" s="16"/>
      <c r="J39" s="16"/>
      <c r="K39" s="16"/>
      <c r="L39" s="16"/>
      <c r="M39" s="16"/>
      <c r="N39" s="16"/>
      <c r="O39" s="16"/>
      <c r="P39" s="16"/>
      <c r="Q39" s="16"/>
      <c r="R39" s="16"/>
      <c r="S39" s="16"/>
      <c r="T39" s="16"/>
      <c r="U39" s="16"/>
      <c r="V39" s="16"/>
    </row>
    <row r="40" ht="15.75" customHeight="1">
      <c r="A40" s="16"/>
      <c r="B40" s="16"/>
      <c r="C40" s="16"/>
      <c r="D40" s="16"/>
      <c r="E40" s="16"/>
      <c r="F40" s="16"/>
      <c r="G40" s="16"/>
      <c r="H40" s="16"/>
      <c r="I40" s="16"/>
      <c r="J40" s="16"/>
      <c r="K40" s="16"/>
      <c r="L40" s="16"/>
      <c r="M40" s="16"/>
      <c r="N40" s="16"/>
      <c r="O40" s="16"/>
      <c r="P40" s="16"/>
      <c r="Q40" s="16"/>
      <c r="R40" s="16"/>
      <c r="S40" s="16"/>
      <c r="T40" s="16"/>
      <c r="U40" s="16"/>
      <c r="V40" s="16"/>
    </row>
    <row r="41" ht="15.75" customHeight="1">
      <c r="A41" s="16"/>
      <c r="B41" s="16"/>
      <c r="C41" s="16"/>
      <c r="D41" s="16"/>
      <c r="E41" s="16"/>
      <c r="F41" s="16"/>
      <c r="G41" s="16"/>
      <c r="H41" s="16"/>
      <c r="I41" s="16"/>
      <c r="J41" s="16"/>
      <c r="K41" s="16"/>
      <c r="L41" s="16"/>
      <c r="M41" s="16"/>
      <c r="N41" s="16"/>
      <c r="O41" s="16"/>
      <c r="P41" s="16"/>
      <c r="Q41" s="16"/>
      <c r="R41" s="16"/>
      <c r="S41" s="16"/>
      <c r="T41" s="16"/>
      <c r="U41" s="16"/>
      <c r="V41" s="16"/>
    </row>
    <row r="42" ht="15.75" customHeight="1">
      <c r="A42" s="16"/>
      <c r="B42" s="16"/>
      <c r="C42" s="16"/>
      <c r="D42" s="16"/>
      <c r="E42" s="16"/>
      <c r="F42" s="16"/>
      <c r="G42" s="16"/>
      <c r="H42" s="16"/>
      <c r="I42" s="16"/>
      <c r="J42" s="16"/>
      <c r="K42" s="16"/>
      <c r="L42" s="16"/>
      <c r="M42" s="16"/>
      <c r="N42" s="16"/>
      <c r="O42" s="16"/>
      <c r="P42" s="16"/>
      <c r="Q42" s="16"/>
      <c r="R42" s="16"/>
      <c r="S42" s="16"/>
      <c r="T42" s="16"/>
      <c r="U42" s="16"/>
      <c r="V42" s="16"/>
    </row>
    <row r="43" ht="15.75" customHeight="1">
      <c r="A43" s="16"/>
      <c r="B43" s="16"/>
      <c r="C43" s="16"/>
      <c r="D43" s="16"/>
      <c r="E43" s="16"/>
      <c r="F43" s="16"/>
      <c r="G43" s="16"/>
      <c r="H43" s="16"/>
      <c r="I43" s="16"/>
      <c r="J43" s="16"/>
      <c r="K43" s="16"/>
      <c r="L43" s="16"/>
      <c r="M43" s="16"/>
      <c r="N43" s="16"/>
      <c r="O43" s="16"/>
      <c r="P43" s="16"/>
      <c r="Q43" s="16"/>
      <c r="R43" s="16"/>
      <c r="S43" s="16"/>
      <c r="T43" s="16"/>
      <c r="U43" s="16"/>
      <c r="V43" s="16"/>
    </row>
    <row r="44" ht="15.75" customHeight="1">
      <c r="A44" s="16"/>
      <c r="B44" s="16"/>
      <c r="C44" s="16"/>
      <c r="D44" s="16"/>
      <c r="E44" s="16"/>
      <c r="F44" s="16"/>
      <c r="G44" s="16"/>
      <c r="H44" s="16"/>
      <c r="I44" s="16"/>
      <c r="J44" s="16"/>
      <c r="K44" s="16"/>
      <c r="L44" s="16"/>
      <c r="M44" s="16"/>
      <c r="N44" s="16"/>
      <c r="O44" s="16"/>
      <c r="P44" s="16"/>
      <c r="Q44" s="16"/>
      <c r="R44" s="16"/>
      <c r="S44" s="16"/>
      <c r="T44" s="16"/>
      <c r="U44" s="16"/>
      <c r="V44" s="16"/>
    </row>
    <row r="45" ht="15.75" customHeight="1">
      <c r="A45" s="16"/>
      <c r="B45" s="16"/>
      <c r="C45" s="16"/>
      <c r="D45" s="16"/>
      <c r="E45" s="16"/>
      <c r="F45" s="16"/>
      <c r="G45" s="16"/>
      <c r="H45" s="16"/>
      <c r="I45" s="16"/>
      <c r="J45" s="16"/>
      <c r="K45" s="16"/>
      <c r="L45" s="16"/>
      <c r="M45" s="16"/>
      <c r="N45" s="16"/>
      <c r="O45" s="16"/>
      <c r="P45" s="16"/>
      <c r="Q45" s="16"/>
      <c r="R45" s="16"/>
      <c r="S45" s="16"/>
      <c r="T45" s="16"/>
      <c r="U45" s="16"/>
      <c r="V45" s="16"/>
    </row>
    <row r="46" ht="15.75" customHeight="1">
      <c r="A46" s="16"/>
      <c r="B46" s="16"/>
      <c r="C46" s="16"/>
      <c r="D46" s="16"/>
      <c r="E46" s="16"/>
      <c r="F46" s="16"/>
      <c r="G46" s="16"/>
      <c r="H46" s="16"/>
      <c r="I46" s="16"/>
      <c r="J46" s="16"/>
      <c r="K46" s="16"/>
      <c r="L46" s="16"/>
      <c r="M46" s="16"/>
      <c r="N46" s="16"/>
      <c r="O46" s="16"/>
      <c r="P46" s="16"/>
      <c r="Q46" s="16"/>
      <c r="R46" s="16"/>
      <c r="S46" s="16"/>
      <c r="T46" s="16"/>
      <c r="U46" s="16"/>
      <c r="V46" s="16"/>
    </row>
    <row r="47" ht="15.75" customHeight="1">
      <c r="A47" s="16"/>
      <c r="B47" s="16"/>
      <c r="C47" s="16"/>
      <c r="D47" s="16"/>
      <c r="E47" s="16"/>
      <c r="F47" s="16"/>
      <c r="G47" s="16"/>
      <c r="H47" s="16"/>
      <c r="I47" s="16"/>
      <c r="J47" s="16"/>
      <c r="K47" s="16"/>
      <c r="L47" s="16"/>
      <c r="M47" s="16"/>
      <c r="N47" s="16"/>
      <c r="O47" s="16"/>
      <c r="P47" s="16"/>
      <c r="Q47" s="16"/>
      <c r="R47" s="16"/>
      <c r="S47" s="16"/>
      <c r="T47" s="16"/>
      <c r="U47" s="16"/>
      <c r="V47" s="16"/>
    </row>
    <row r="48" ht="15.75" customHeight="1">
      <c r="A48" s="16"/>
      <c r="B48" s="16"/>
      <c r="C48" s="16"/>
      <c r="D48" s="16"/>
      <c r="E48" s="16"/>
      <c r="F48" s="16"/>
      <c r="G48" s="16"/>
      <c r="H48" s="16"/>
      <c r="I48" s="16"/>
      <c r="J48" s="16"/>
      <c r="K48" s="16"/>
      <c r="L48" s="16"/>
      <c r="M48" s="16"/>
      <c r="N48" s="16"/>
      <c r="O48" s="16"/>
      <c r="P48" s="16"/>
      <c r="Q48" s="16"/>
      <c r="R48" s="16"/>
      <c r="S48" s="16"/>
      <c r="T48" s="16"/>
      <c r="U48" s="16"/>
      <c r="V48" s="16"/>
    </row>
    <row r="49" ht="15.75" customHeight="1">
      <c r="A49" s="16"/>
      <c r="B49" s="16"/>
      <c r="C49" s="16"/>
      <c r="D49" s="16"/>
      <c r="E49" s="16"/>
      <c r="F49" s="16"/>
      <c r="G49" s="16"/>
      <c r="H49" s="16"/>
      <c r="I49" s="16"/>
      <c r="J49" s="16"/>
      <c r="K49" s="16"/>
      <c r="L49" s="16"/>
      <c r="M49" s="16"/>
      <c r="N49" s="16"/>
      <c r="O49" s="16"/>
      <c r="P49" s="16"/>
      <c r="Q49" s="16"/>
      <c r="R49" s="16"/>
      <c r="S49" s="16"/>
      <c r="T49" s="16"/>
      <c r="U49" s="16"/>
      <c r="V49" s="16"/>
    </row>
    <row r="50" ht="15.75" customHeight="1">
      <c r="A50" s="16"/>
      <c r="B50" s="16"/>
      <c r="C50" s="16"/>
      <c r="D50" s="16"/>
      <c r="E50" s="16"/>
      <c r="F50" s="16"/>
      <c r="G50" s="16"/>
      <c r="H50" s="16"/>
      <c r="I50" s="16"/>
      <c r="J50" s="16"/>
      <c r="K50" s="16"/>
      <c r="L50" s="16"/>
      <c r="M50" s="16"/>
      <c r="N50" s="16"/>
      <c r="O50" s="16"/>
      <c r="P50" s="16"/>
      <c r="Q50" s="16"/>
      <c r="R50" s="16"/>
      <c r="S50" s="16"/>
      <c r="T50" s="16"/>
      <c r="U50" s="16"/>
      <c r="V50" s="16"/>
    </row>
    <row r="51" ht="15.75" customHeight="1">
      <c r="A51" s="16"/>
      <c r="B51" s="16"/>
      <c r="C51" s="16"/>
      <c r="D51" s="16"/>
      <c r="E51" s="16"/>
      <c r="F51" s="16"/>
      <c r="G51" s="16"/>
      <c r="H51" s="16"/>
      <c r="I51" s="16"/>
      <c r="J51" s="16"/>
      <c r="K51" s="16"/>
      <c r="L51" s="16"/>
      <c r="M51" s="16"/>
      <c r="N51" s="16"/>
      <c r="O51" s="16"/>
      <c r="P51" s="16"/>
      <c r="Q51" s="16"/>
      <c r="R51" s="16"/>
      <c r="S51" s="16"/>
      <c r="T51" s="16"/>
      <c r="U51" s="16"/>
      <c r="V51" s="16"/>
    </row>
    <row r="52" ht="15.75" customHeight="1">
      <c r="A52" s="16"/>
      <c r="B52" s="16"/>
      <c r="C52" s="16"/>
      <c r="D52" s="16"/>
      <c r="E52" s="16"/>
      <c r="F52" s="16"/>
      <c r="G52" s="16"/>
      <c r="H52" s="16"/>
      <c r="I52" s="16"/>
      <c r="J52" s="16"/>
      <c r="K52" s="16"/>
      <c r="L52" s="16"/>
      <c r="M52" s="16"/>
      <c r="N52" s="16"/>
      <c r="O52" s="16"/>
      <c r="P52" s="16"/>
      <c r="Q52" s="16"/>
      <c r="R52" s="16"/>
      <c r="S52" s="16"/>
      <c r="T52" s="16"/>
      <c r="U52" s="16"/>
      <c r="V52" s="16"/>
    </row>
    <row r="53" ht="15.75" customHeight="1">
      <c r="A53" s="16"/>
      <c r="B53" s="16"/>
      <c r="C53" s="16"/>
      <c r="D53" s="16"/>
      <c r="E53" s="16"/>
      <c r="F53" s="16"/>
      <c r="G53" s="16"/>
      <c r="H53" s="16"/>
      <c r="I53" s="16"/>
      <c r="J53" s="16"/>
      <c r="K53" s="16"/>
      <c r="L53" s="16"/>
      <c r="M53" s="16"/>
      <c r="N53" s="16"/>
      <c r="O53" s="16"/>
      <c r="P53" s="16"/>
      <c r="Q53" s="16"/>
      <c r="R53" s="16"/>
      <c r="S53" s="16"/>
      <c r="T53" s="16"/>
      <c r="U53" s="16"/>
      <c r="V53" s="16"/>
    </row>
    <row r="54" ht="15.75" customHeight="1">
      <c r="A54" s="16"/>
      <c r="B54" s="16"/>
      <c r="C54" s="16"/>
      <c r="D54" s="16"/>
      <c r="E54" s="16"/>
      <c r="F54" s="16"/>
      <c r="G54" s="16"/>
      <c r="H54" s="16"/>
      <c r="I54" s="16"/>
      <c r="J54" s="16"/>
      <c r="K54" s="16"/>
      <c r="L54" s="16"/>
      <c r="M54" s="16"/>
      <c r="N54" s="16"/>
      <c r="O54" s="16"/>
      <c r="P54" s="16"/>
      <c r="Q54" s="16"/>
      <c r="R54" s="16"/>
      <c r="S54" s="16"/>
      <c r="T54" s="16"/>
      <c r="U54" s="16"/>
      <c r="V54" s="16"/>
    </row>
    <row r="55" ht="15.75" customHeight="1">
      <c r="A55" s="16"/>
      <c r="B55" s="16"/>
      <c r="C55" s="16"/>
      <c r="D55" s="16"/>
      <c r="E55" s="16"/>
      <c r="F55" s="16"/>
      <c r="G55" s="16"/>
      <c r="H55" s="16"/>
      <c r="I55" s="16"/>
      <c r="J55" s="16"/>
      <c r="K55" s="16"/>
      <c r="L55" s="16"/>
      <c r="M55" s="16"/>
      <c r="N55" s="16"/>
      <c r="O55" s="16"/>
      <c r="P55" s="16"/>
      <c r="Q55" s="16"/>
      <c r="R55" s="16"/>
      <c r="S55" s="16"/>
      <c r="T55" s="16"/>
      <c r="U55" s="16"/>
      <c r="V55" s="16"/>
    </row>
    <row r="56" ht="15.75" customHeight="1">
      <c r="A56" s="16"/>
      <c r="B56" s="16"/>
      <c r="C56" s="16"/>
      <c r="D56" s="16"/>
      <c r="E56" s="16"/>
      <c r="F56" s="16"/>
      <c r="G56" s="16"/>
      <c r="H56" s="16"/>
      <c r="I56" s="16"/>
      <c r="J56" s="16"/>
      <c r="K56" s="16"/>
      <c r="L56" s="16"/>
      <c r="M56" s="16"/>
      <c r="N56" s="16"/>
      <c r="O56" s="16"/>
      <c r="P56" s="16"/>
      <c r="Q56" s="16"/>
      <c r="R56" s="16"/>
      <c r="S56" s="16"/>
      <c r="T56" s="16"/>
      <c r="U56" s="16"/>
      <c r="V56" s="16"/>
    </row>
    <row r="57" ht="15.75" customHeight="1">
      <c r="A57" s="16"/>
      <c r="B57" s="16"/>
      <c r="C57" s="16"/>
      <c r="D57" s="16"/>
      <c r="E57" s="16"/>
      <c r="F57" s="16"/>
      <c r="G57" s="16"/>
      <c r="H57" s="16"/>
      <c r="I57" s="16"/>
      <c r="J57" s="16"/>
      <c r="K57" s="16"/>
      <c r="L57" s="16"/>
      <c r="M57" s="16"/>
      <c r="N57" s="16"/>
      <c r="O57" s="16"/>
      <c r="P57" s="16"/>
      <c r="Q57" s="16"/>
      <c r="R57" s="16"/>
      <c r="S57" s="16"/>
      <c r="T57" s="16"/>
      <c r="U57" s="16"/>
      <c r="V57" s="16"/>
    </row>
    <row r="58" ht="15.75" customHeight="1">
      <c r="A58" s="16"/>
      <c r="B58" s="16"/>
      <c r="C58" s="16"/>
      <c r="D58" s="16"/>
      <c r="E58" s="16"/>
      <c r="F58" s="16"/>
      <c r="G58" s="16"/>
      <c r="H58" s="16"/>
      <c r="I58" s="16"/>
      <c r="J58" s="16"/>
      <c r="K58" s="16"/>
      <c r="L58" s="16"/>
      <c r="M58" s="16"/>
      <c r="N58" s="16"/>
      <c r="O58" s="16"/>
      <c r="P58" s="16"/>
      <c r="Q58" s="16"/>
      <c r="R58" s="16"/>
      <c r="S58" s="16"/>
      <c r="T58" s="16"/>
      <c r="U58" s="16"/>
      <c r="V58" s="16"/>
    </row>
    <row r="59" ht="15.75" customHeight="1">
      <c r="A59" s="16"/>
      <c r="B59" s="16"/>
      <c r="C59" s="16"/>
      <c r="D59" s="16"/>
      <c r="E59" s="16"/>
      <c r="F59" s="16"/>
      <c r="G59" s="16"/>
      <c r="H59" s="16"/>
      <c r="I59" s="16"/>
      <c r="J59" s="16"/>
      <c r="K59" s="16"/>
      <c r="L59" s="16"/>
      <c r="M59" s="16"/>
      <c r="N59" s="16"/>
      <c r="O59" s="16"/>
      <c r="P59" s="16"/>
      <c r="Q59" s="16"/>
      <c r="R59" s="16"/>
      <c r="S59" s="16"/>
      <c r="T59" s="16"/>
      <c r="U59" s="16"/>
      <c r="V59" s="16"/>
    </row>
    <row r="60" ht="15.75" customHeight="1">
      <c r="A60" s="16"/>
      <c r="B60" s="16"/>
      <c r="C60" s="16"/>
      <c r="D60" s="16"/>
      <c r="E60" s="16"/>
      <c r="F60" s="16"/>
      <c r="G60" s="16"/>
      <c r="H60" s="16"/>
      <c r="I60" s="16"/>
      <c r="J60" s="16"/>
      <c r="K60" s="16"/>
      <c r="L60" s="16"/>
      <c r="M60" s="16"/>
      <c r="N60" s="16"/>
      <c r="O60" s="16"/>
      <c r="P60" s="16"/>
      <c r="Q60" s="16"/>
      <c r="R60" s="16"/>
      <c r="S60" s="16"/>
      <c r="T60" s="16"/>
      <c r="U60" s="16"/>
      <c r="V60" s="16"/>
    </row>
    <row r="61" ht="15.75" customHeight="1">
      <c r="A61" s="16"/>
      <c r="B61" s="16"/>
      <c r="C61" s="16"/>
      <c r="D61" s="16"/>
      <c r="E61" s="16"/>
      <c r="F61" s="16"/>
      <c r="G61" s="16"/>
      <c r="H61" s="16"/>
      <c r="I61" s="16"/>
      <c r="J61" s="16"/>
      <c r="K61" s="16"/>
      <c r="L61" s="16"/>
      <c r="M61" s="16"/>
      <c r="N61" s="16"/>
      <c r="O61" s="16"/>
      <c r="P61" s="16"/>
      <c r="Q61" s="16"/>
      <c r="R61" s="16"/>
      <c r="S61" s="16"/>
      <c r="T61" s="16"/>
      <c r="U61" s="16"/>
      <c r="V61" s="16"/>
    </row>
    <row r="62" ht="15.75" customHeight="1">
      <c r="A62" s="16"/>
      <c r="B62" s="16"/>
      <c r="C62" s="16"/>
      <c r="D62" s="16"/>
      <c r="E62" s="16"/>
      <c r="F62" s="16"/>
      <c r="G62" s="16"/>
      <c r="H62" s="16"/>
      <c r="I62" s="16"/>
      <c r="J62" s="16"/>
      <c r="K62" s="16"/>
      <c r="L62" s="16"/>
      <c r="M62" s="16"/>
      <c r="N62" s="16"/>
      <c r="O62" s="16"/>
      <c r="P62" s="16"/>
      <c r="Q62" s="16"/>
      <c r="R62" s="16"/>
      <c r="S62" s="16"/>
      <c r="T62" s="16"/>
      <c r="U62" s="16"/>
      <c r="V62" s="16"/>
    </row>
    <row r="63" ht="15.75" customHeight="1">
      <c r="A63" s="16"/>
      <c r="B63" s="16"/>
      <c r="C63" s="16"/>
      <c r="D63" s="16"/>
      <c r="E63" s="16"/>
      <c r="F63" s="16"/>
      <c r="G63" s="16"/>
      <c r="H63" s="16"/>
      <c r="I63" s="16"/>
      <c r="J63" s="16"/>
      <c r="K63" s="16"/>
      <c r="L63" s="16"/>
      <c r="M63" s="16"/>
      <c r="N63" s="16"/>
      <c r="O63" s="16"/>
      <c r="P63" s="16"/>
      <c r="Q63" s="16"/>
      <c r="R63" s="16"/>
      <c r="S63" s="16"/>
      <c r="T63" s="16"/>
      <c r="U63" s="16"/>
      <c r="V63" s="16"/>
    </row>
    <row r="64" ht="15.75" customHeight="1">
      <c r="A64" s="16"/>
      <c r="B64" s="16"/>
      <c r="C64" s="16"/>
      <c r="D64" s="16"/>
      <c r="E64" s="16"/>
      <c r="F64" s="16"/>
      <c r="G64" s="16"/>
      <c r="H64" s="16"/>
      <c r="I64" s="16"/>
      <c r="J64" s="16"/>
      <c r="K64" s="16"/>
      <c r="L64" s="16"/>
      <c r="M64" s="16"/>
      <c r="N64" s="16"/>
      <c r="O64" s="16"/>
      <c r="P64" s="16"/>
      <c r="Q64" s="16"/>
      <c r="R64" s="16"/>
      <c r="S64" s="16"/>
      <c r="T64" s="16"/>
      <c r="U64" s="16"/>
      <c r="V64" s="16"/>
    </row>
    <row r="65" ht="15.75" customHeight="1">
      <c r="A65" s="16"/>
      <c r="B65" s="16"/>
      <c r="C65" s="16"/>
      <c r="D65" s="16"/>
      <c r="E65" s="16"/>
      <c r="F65" s="16"/>
      <c r="G65" s="16"/>
      <c r="H65" s="16"/>
      <c r="I65" s="16"/>
      <c r="J65" s="16"/>
      <c r="K65" s="16"/>
      <c r="L65" s="16"/>
      <c r="M65" s="16"/>
      <c r="N65" s="16"/>
      <c r="O65" s="16"/>
      <c r="P65" s="16"/>
      <c r="Q65" s="16"/>
      <c r="R65" s="16"/>
      <c r="S65" s="16"/>
      <c r="T65" s="16"/>
      <c r="U65" s="16"/>
      <c r="V65" s="16"/>
    </row>
    <row r="66" ht="15.75" customHeight="1">
      <c r="A66" s="16"/>
      <c r="B66" s="16"/>
      <c r="C66" s="16"/>
      <c r="D66" s="16"/>
      <c r="E66" s="16"/>
      <c r="F66" s="16"/>
      <c r="G66" s="16"/>
      <c r="H66" s="16"/>
      <c r="I66" s="16"/>
      <c r="J66" s="16"/>
      <c r="K66" s="16"/>
      <c r="L66" s="16"/>
      <c r="M66" s="16"/>
      <c r="N66" s="16"/>
      <c r="O66" s="16"/>
      <c r="P66" s="16"/>
      <c r="Q66" s="16"/>
      <c r="R66" s="16"/>
      <c r="S66" s="16"/>
      <c r="T66" s="16"/>
      <c r="U66" s="16"/>
      <c r="V66" s="16"/>
    </row>
    <row r="67" ht="15.75" customHeight="1">
      <c r="A67" s="16"/>
      <c r="B67" s="16"/>
      <c r="C67" s="16"/>
      <c r="D67" s="16"/>
      <c r="E67" s="16"/>
      <c r="F67" s="16"/>
      <c r="G67" s="16"/>
      <c r="H67" s="16"/>
      <c r="I67" s="16"/>
      <c r="J67" s="16"/>
      <c r="K67" s="16"/>
      <c r="L67" s="16"/>
      <c r="M67" s="16"/>
      <c r="N67" s="16"/>
      <c r="O67" s="16"/>
      <c r="P67" s="16"/>
      <c r="Q67" s="16"/>
      <c r="R67" s="16"/>
      <c r="S67" s="16"/>
      <c r="T67" s="16"/>
      <c r="U67" s="16"/>
      <c r="V67" s="16"/>
    </row>
    <row r="68" ht="15.75" customHeight="1">
      <c r="A68" s="16"/>
      <c r="B68" s="16"/>
      <c r="C68" s="16"/>
      <c r="D68" s="16"/>
      <c r="E68" s="16"/>
      <c r="F68" s="16"/>
      <c r="G68" s="16"/>
      <c r="H68" s="16"/>
      <c r="I68" s="16"/>
      <c r="J68" s="16"/>
      <c r="K68" s="16"/>
      <c r="L68" s="16"/>
      <c r="M68" s="16"/>
      <c r="N68" s="16"/>
      <c r="O68" s="16"/>
      <c r="P68" s="16"/>
      <c r="Q68" s="16"/>
      <c r="R68" s="16"/>
      <c r="S68" s="16"/>
      <c r="T68" s="16"/>
      <c r="U68" s="16"/>
      <c r="V68" s="16"/>
    </row>
    <row r="69" ht="15.75" customHeight="1">
      <c r="A69" s="16"/>
      <c r="B69" s="16"/>
      <c r="C69" s="16"/>
      <c r="D69" s="16"/>
      <c r="E69" s="16"/>
      <c r="F69" s="16"/>
      <c r="G69" s="16"/>
      <c r="H69" s="16"/>
      <c r="I69" s="16"/>
      <c r="J69" s="16"/>
      <c r="K69" s="16"/>
      <c r="L69" s="16"/>
      <c r="M69" s="16"/>
      <c r="N69" s="16"/>
      <c r="O69" s="16"/>
      <c r="P69" s="16"/>
      <c r="Q69" s="16"/>
      <c r="R69" s="16"/>
      <c r="S69" s="16"/>
      <c r="T69" s="16"/>
      <c r="U69" s="16"/>
      <c r="V69" s="16"/>
    </row>
    <row r="70" ht="15.75" customHeight="1">
      <c r="A70" s="16"/>
      <c r="B70" s="16"/>
      <c r="C70" s="16"/>
      <c r="D70" s="16"/>
      <c r="E70" s="16"/>
      <c r="F70" s="16"/>
      <c r="G70" s="16"/>
      <c r="H70" s="16"/>
      <c r="I70" s="16"/>
      <c r="J70" s="16"/>
      <c r="K70" s="16"/>
      <c r="L70" s="16"/>
      <c r="M70" s="16"/>
      <c r="N70" s="16"/>
      <c r="O70" s="16"/>
      <c r="P70" s="16"/>
      <c r="Q70" s="16"/>
      <c r="R70" s="16"/>
      <c r="S70" s="16"/>
      <c r="T70" s="16"/>
      <c r="U70" s="16"/>
      <c r="V70" s="16"/>
    </row>
    <row r="71" ht="15.75" customHeight="1">
      <c r="A71" s="16"/>
      <c r="B71" s="16"/>
      <c r="C71" s="16"/>
      <c r="D71" s="16"/>
      <c r="E71" s="16"/>
      <c r="F71" s="16"/>
      <c r="G71" s="16"/>
      <c r="H71" s="16"/>
      <c r="I71" s="16"/>
      <c r="J71" s="16"/>
      <c r="K71" s="16"/>
      <c r="L71" s="16"/>
      <c r="M71" s="16"/>
      <c r="N71" s="16"/>
      <c r="O71" s="16"/>
      <c r="P71" s="16"/>
      <c r="Q71" s="16"/>
      <c r="R71" s="16"/>
      <c r="S71" s="16"/>
      <c r="T71" s="16"/>
      <c r="U71" s="16"/>
      <c r="V71" s="16"/>
    </row>
    <row r="72" ht="15.75" customHeight="1">
      <c r="A72" s="16"/>
      <c r="B72" s="16"/>
      <c r="C72" s="16"/>
      <c r="D72" s="16"/>
      <c r="E72" s="16"/>
      <c r="F72" s="16"/>
      <c r="G72" s="16"/>
      <c r="H72" s="16"/>
      <c r="I72" s="16"/>
      <c r="J72" s="16"/>
      <c r="K72" s="16"/>
      <c r="L72" s="16"/>
      <c r="M72" s="16"/>
      <c r="N72" s="16"/>
      <c r="O72" s="16"/>
      <c r="P72" s="16"/>
      <c r="Q72" s="16"/>
      <c r="R72" s="16"/>
      <c r="S72" s="16"/>
      <c r="T72" s="16"/>
      <c r="U72" s="16"/>
      <c r="V72" s="16"/>
    </row>
    <row r="73" ht="15.75" customHeight="1">
      <c r="A73" s="16"/>
      <c r="B73" s="16"/>
      <c r="C73" s="16"/>
      <c r="D73" s="16"/>
      <c r="E73" s="16"/>
      <c r="F73" s="16"/>
      <c r="G73" s="16"/>
      <c r="H73" s="16"/>
      <c r="I73" s="16"/>
      <c r="J73" s="16"/>
      <c r="K73" s="16"/>
      <c r="L73" s="16"/>
      <c r="M73" s="16"/>
      <c r="N73" s="16"/>
      <c r="O73" s="16"/>
      <c r="P73" s="16"/>
      <c r="Q73" s="16"/>
      <c r="R73" s="16"/>
      <c r="S73" s="16"/>
      <c r="T73" s="16"/>
      <c r="U73" s="16"/>
      <c r="V73" s="16"/>
    </row>
    <row r="74" ht="15.75" customHeight="1">
      <c r="A74" s="16"/>
      <c r="B74" s="16"/>
      <c r="C74" s="16"/>
      <c r="D74" s="16"/>
      <c r="E74" s="16"/>
      <c r="F74" s="16"/>
      <c r="G74" s="16"/>
      <c r="H74" s="16"/>
      <c r="I74" s="16"/>
      <c r="J74" s="16"/>
      <c r="K74" s="16"/>
      <c r="L74" s="16"/>
      <c r="M74" s="16"/>
      <c r="N74" s="16"/>
      <c r="O74" s="16"/>
      <c r="P74" s="16"/>
      <c r="Q74" s="16"/>
      <c r="R74" s="16"/>
      <c r="S74" s="16"/>
      <c r="T74" s="16"/>
      <c r="U74" s="16"/>
      <c r="V74" s="16"/>
    </row>
    <row r="75" ht="15.75" customHeight="1">
      <c r="A75" s="16"/>
      <c r="B75" s="16"/>
      <c r="C75" s="16"/>
      <c r="D75" s="16"/>
      <c r="E75" s="16"/>
      <c r="F75" s="16"/>
      <c r="G75" s="16"/>
      <c r="H75" s="16"/>
      <c r="I75" s="16"/>
      <c r="J75" s="16"/>
      <c r="K75" s="16"/>
      <c r="L75" s="16"/>
      <c r="M75" s="16"/>
      <c r="N75" s="16"/>
      <c r="O75" s="16"/>
      <c r="P75" s="16"/>
      <c r="Q75" s="16"/>
      <c r="R75" s="16"/>
      <c r="S75" s="16"/>
      <c r="T75" s="16"/>
      <c r="U75" s="16"/>
      <c r="V75" s="16"/>
    </row>
    <row r="76" ht="15.75" customHeight="1">
      <c r="A76" s="16"/>
      <c r="B76" s="16"/>
      <c r="C76" s="16"/>
      <c r="D76" s="16"/>
      <c r="E76" s="16"/>
      <c r="F76" s="16"/>
      <c r="G76" s="16"/>
      <c r="H76" s="16"/>
      <c r="I76" s="16"/>
      <c r="J76" s="16"/>
      <c r="K76" s="16"/>
      <c r="L76" s="16"/>
      <c r="M76" s="16"/>
      <c r="N76" s="16"/>
      <c r="O76" s="16"/>
      <c r="P76" s="16"/>
      <c r="Q76" s="16"/>
      <c r="R76" s="16"/>
      <c r="S76" s="16"/>
      <c r="T76" s="16"/>
      <c r="U76" s="16"/>
      <c r="V76" s="16"/>
    </row>
    <row r="77" ht="15.75" customHeight="1">
      <c r="A77" s="16"/>
      <c r="B77" s="16"/>
      <c r="C77" s="16"/>
      <c r="D77" s="16"/>
      <c r="E77" s="16"/>
      <c r="F77" s="16"/>
      <c r="G77" s="16"/>
      <c r="H77" s="16"/>
      <c r="I77" s="16"/>
      <c r="J77" s="16"/>
      <c r="K77" s="16"/>
      <c r="L77" s="16"/>
      <c r="M77" s="16"/>
      <c r="N77" s="16"/>
      <c r="O77" s="16"/>
      <c r="P77" s="16"/>
      <c r="Q77" s="16"/>
      <c r="R77" s="16"/>
      <c r="S77" s="16"/>
      <c r="T77" s="16"/>
      <c r="U77" s="16"/>
      <c r="V77" s="16"/>
    </row>
    <row r="78" ht="15.75" customHeight="1">
      <c r="A78" s="16"/>
      <c r="B78" s="16"/>
      <c r="C78" s="16"/>
      <c r="D78" s="16"/>
      <c r="E78" s="16"/>
      <c r="F78" s="16"/>
      <c r="G78" s="16"/>
      <c r="H78" s="16"/>
      <c r="I78" s="16"/>
      <c r="J78" s="16"/>
      <c r="K78" s="16"/>
      <c r="L78" s="16"/>
      <c r="M78" s="16"/>
      <c r="N78" s="16"/>
      <c r="O78" s="16"/>
      <c r="P78" s="16"/>
      <c r="Q78" s="16"/>
      <c r="R78" s="16"/>
      <c r="S78" s="16"/>
      <c r="T78" s="16"/>
      <c r="U78" s="16"/>
      <c r="V78" s="16"/>
    </row>
    <row r="79" ht="15.75" customHeight="1">
      <c r="A79" s="16"/>
      <c r="B79" s="16"/>
      <c r="C79" s="16"/>
      <c r="D79" s="16"/>
      <c r="E79" s="16"/>
      <c r="F79" s="16"/>
      <c r="G79" s="16"/>
      <c r="H79" s="16"/>
      <c r="I79" s="16"/>
      <c r="J79" s="16"/>
      <c r="K79" s="16"/>
      <c r="L79" s="16"/>
      <c r="M79" s="16"/>
      <c r="N79" s="16"/>
      <c r="O79" s="16"/>
      <c r="P79" s="16"/>
      <c r="Q79" s="16"/>
      <c r="R79" s="16"/>
      <c r="S79" s="16"/>
      <c r="T79" s="16"/>
      <c r="U79" s="16"/>
      <c r="V79" s="16"/>
    </row>
    <row r="80" ht="15.75" customHeight="1">
      <c r="A80" s="16"/>
      <c r="B80" s="16"/>
      <c r="C80" s="16"/>
      <c r="D80" s="16"/>
      <c r="E80" s="16"/>
      <c r="F80" s="16"/>
      <c r="G80" s="16"/>
      <c r="H80" s="16"/>
      <c r="I80" s="16"/>
      <c r="J80" s="16"/>
      <c r="K80" s="16"/>
      <c r="L80" s="16"/>
      <c r="M80" s="16"/>
      <c r="N80" s="16"/>
      <c r="O80" s="16"/>
      <c r="P80" s="16"/>
      <c r="Q80" s="16"/>
      <c r="R80" s="16"/>
      <c r="S80" s="16"/>
      <c r="T80" s="16"/>
      <c r="U80" s="16"/>
      <c r="V80" s="16"/>
    </row>
    <row r="81" ht="15.75" customHeight="1">
      <c r="A81" s="16"/>
      <c r="B81" s="16"/>
      <c r="C81" s="16"/>
      <c r="D81" s="16"/>
      <c r="E81" s="16"/>
      <c r="F81" s="16"/>
      <c r="G81" s="16"/>
      <c r="H81" s="16"/>
      <c r="I81" s="16"/>
      <c r="J81" s="16"/>
      <c r="K81" s="16"/>
      <c r="L81" s="16"/>
      <c r="M81" s="16"/>
      <c r="N81" s="16"/>
      <c r="O81" s="16"/>
      <c r="P81" s="16"/>
      <c r="Q81" s="16"/>
      <c r="R81" s="16"/>
      <c r="S81" s="16"/>
      <c r="T81" s="16"/>
      <c r="U81" s="16"/>
      <c r="V81" s="16"/>
    </row>
    <row r="82" ht="15.75" customHeight="1">
      <c r="A82" s="16"/>
      <c r="B82" s="16"/>
      <c r="C82" s="16"/>
      <c r="D82" s="16"/>
      <c r="E82" s="16"/>
      <c r="F82" s="16"/>
      <c r="G82" s="16"/>
      <c r="H82" s="16"/>
      <c r="I82" s="16"/>
      <c r="J82" s="16"/>
      <c r="K82" s="16"/>
      <c r="L82" s="16"/>
      <c r="M82" s="16"/>
      <c r="N82" s="16"/>
      <c r="O82" s="16"/>
      <c r="P82" s="16"/>
      <c r="Q82" s="16"/>
      <c r="R82" s="16"/>
      <c r="S82" s="16"/>
      <c r="T82" s="16"/>
      <c r="U82" s="16"/>
      <c r="V82" s="16"/>
    </row>
    <row r="83" ht="15.75" customHeight="1">
      <c r="A83" s="16"/>
      <c r="B83" s="16"/>
      <c r="C83" s="16"/>
      <c r="D83" s="16"/>
      <c r="E83" s="16"/>
      <c r="F83" s="16"/>
      <c r="G83" s="16"/>
      <c r="H83" s="16"/>
      <c r="I83" s="16"/>
      <c r="J83" s="16"/>
      <c r="K83" s="16"/>
      <c r="L83" s="16"/>
      <c r="M83" s="16"/>
      <c r="N83" s="16"/>
      <c r="O83" s="16"/>
      <c r="P83" s="16"/>
      <c r="Q83" s="16"/>
      <c r="R83" s="16"/>
      <c r="S83" s="16"/>
      <c r="T83" s="16"/>
      <c r="U83" s="16"/>
      <c r="V83" s="16"/>
    </row>
    <row r="84" ht="15.75" customHeight="1">
      <c r="A84" s="16"/>
      <c r="B84" s="16"/>
      <c r="C84" s="16"/>
      <c r="D84" s="16"/>
      <c r="E84" s="16"/>
      <c r="F84" s="16"/>
      <c r="G84" s="16"/>
      <c r="H84" s="16"/>
      <c r="I84" s="16"/>
      <c r="J84" s="16"/>
      <c r="K84" s="16"/>
      <c r="L84" s="16"/>
      <c r="M84" s="16"/>
      <c r="N84" s="16"/>
      <c r="O84" s="16"/>
      <c r="P84" s="16"/>
      <c r="Q84" s="16"/>
      <c r="R84" s="16"/>
      <c r="S84" s="16"/>
      <c r="T84" s="16"/>
      <c r="U84" s="16"/>
      <c r="V84" s="16"/>
    </row>
    <row r="85" ht="15.75" customHeight="1">
      <c r="A85" s="16"/>
      <c r="B85" s="16"/>
      <c r="C85" s="16"/>
      <c r="D85" s="16"/>
      <c r="E85" s="16"/>
      <c r="F85" s="16"/>
      <c r="G85" s="16"/>
      <c r="H85" s="16"/>
      <c r="I85" s="16"/>
      <c r="J85" s="16"/>
      <c r="K85" s="16"/>
      <c r="L85" s="16"/>
      <c r="M85" s="16"/>
      <c r="N85" s="16"/>
      <c r="O85" s="16"/>
      <c r="P85" s="16"/>
      <c r="Q85" s="16"/>
      <c r="R85" s="16"/>
      <c r="S85" s="16"/>
      <c r="T85" s="16"/>
      <c r="U85" s="16"/>
      <c r="V85" s="16"/>
    </row>
    <row r="86" ht="15.75" customHeight="1">
      <c r="A86" s="16"/>
      <c r="B86" s="16"/>
      <c r="C86" s="16"/>
      <c r="D86" s="16"/>
      <c r="E86" s="16"/>
      <c r="F86" s="16"/>
      <c r="G86" s="16"/>
      <c r="H86" s="16"/>
      <c r="I86" s="16"/>
      <c r="J86" s="16"/>
      <c r="K86" s="16"/>
      <c r="L86" s="16"/>
      <c r="M86" s="16"/>
      <c r="N86" s="16"/>
      <c r="O86" s="16"/>
      <c r="P86" s="16"/>
      <c r="Q86" s="16"/>
      <c r="R86" s="16"/>
      <c r="S86" s="16"/>
      <c r="T86" s="16"/>
      <c r="U86" s="16"/>
      <c r="V86" s="16"/>
    </row>
    <row r="87" ht="15.75" customHeight="1">
      <c r="A87" s="16"/>
      <c r="B87" s="16"/>
      <c r="C87" s="16"/>
      <c r="D87" s="16"/>
      <c r="E87" s="16"/>
      <c r="F87" s="16"/>
      <c r="G87" s="16"/>
      <c r="H87" s="16"/>
      <c r="I87" s="16"/>
      <c r="J87" s="16"/>
      <c r="K87" s="16"/>
      <c r="L87" s="16"/>
      <c r="M87" s="16"/>
      <c r="N87" s="16"/>
      <c r="O87" s="16"/>
      <c r="P87" s="16"/>
      <c r="Q87" s="16"/>
      <c r="R87" s="16"/>
      <c r="S87" s="16"/>
      <c r="T87" s="16"/>
      <c r="U87" s="16"/>
      <c r="V87" s="16"/>
    </row>
    <row r="88" ht="15.75" customHeight="1">
      <c r="A88" s="16"/>
      <c r="B88" s="16"/>
      <c r="C88" s="16"/>
      <c r="D88" s="16"/>
      <c r="E88" s="16"/>
      <c r="F88" s="16"/>
      <c r="G88" s="16"/>
      <c r="H88" s="16"/>
      <c r="I88" s="16"/>
      <c r="J88" s="16"/>
      <c r="K88" s="16"/>
      <c r="L88" s="16"/>
      <c r="M88" s="16"/>
      <c r="N88" s="16"/>
      <c r="O88" s="16"/>
      <c r="P88" s="16"/>
      <c r="Q88" s="16"/>
      <c r="R88" s="16"/>
      <c r="S88" s="16"/>
      <c r="T88" s="16"/>
      <c r="U88" s="16"/>
      <c r="V88" s="16"/>
    </row>
    <row r="89" ht="15.75" customHeight="1">
      <c r="A89" s="16"/>
      <c r="B89" s="16"/>
      <c r="C89" s="16"/>
      <c r="D89" s="16"/>
      <c r="E89" s="16"/>
      <c r="F89" s="16"/>
      <c r="G89" s="16"/>
      <c r="H89" s="16"/>
      <c r="I89" s="16"/>
      <c r="J89" s="16"/>
      <c r="K89" s="16"/>
      <c r="L89" s="16"/>
      <c r="M89" s="16"/>
      <c r="N89" s="16"/>
      <c r="O89" s="16"/>
      <c r="P89" s="16"/>
      <c r="Q89" s="16"/>
      <c r="R89" s="16"/>
      <c r="S89" s="16"/>
      <c r="T89" s="16"/>
      <c r="U89" s="16"/>
      <c r="V89" s="16"/>
    </row>
    <row r="90" ht="15.75" customHeight="1">
      <c r="A90" s="16"/>
      <c r="B90" s="16"/>
      <c r="C90" s="16"/>
      <c r="D90" s="16"/>
      <c r="E90" s="16"/>
      <c r="F90" s="16"/>
      <c r="G90" s="16"/>
      <c r="H90" s="16"/>
      <c r="I90" s="16"/>
      <c r="J90" s="16"/>
      <c r="K90" s="16"/>
      <c r="L90" s="16"/>
      <c r="M90" s="16"/>
      <c r="N90" s="16"/>
      <c r="O90" s="16"/>
      <c r="P90" s="16"/>
      <c r="Q90" s="16"/>
      <c r="R90" s="16"/>
      <c r="S90" s="16"/>
      <c r="T90" s="16"/>
      <c r="U90" s="16"/>
      <c r="V90" s="16"/>
    </row>
    <row r="91" ht="15.75" customHeight="1">
      <c r="A91" s="16"/>
      <c r="B91" s="16"/>
      <c r="C91" s="16"/>
      <c r="D91" s="16"/>
      <c r="E91" s="16"/>
      <c r="F91" s="16"/>
      <c r="G91" s="16"/>
      <c r="H91" s="16"/>
      <c r="I91" s="16"/>
      <c r="J91" s="16"/>
      <c r="K91" s="16"/>
      <c r="L91" s="16"/>
      <c r="M91" s="16"/>
      <c r="N91" s="16"/>
      <c r="O91" s="16"/>
      <c r="P91" s="16"/>
      <c r="Q91" s="16"/>
      <c r="R91" s="16"/>
      <c r="S91" s="16"/>
      <c r="T91" s="16"/>
      <c r="U91" s="16"/>
      <c r="V91" s="16"/>
    </row>
    <row r="92" ht="15.75" customHeight="1">
      <c r="A92" s="16"/>
      <c r="B92" s="16"/>
      <c r="C92" s="16"/>
      <c r="D92" s="16"/>
      <c r="E92" s="16"/>
      <c r="F92" s="16"/>
      <c r="G92" s="16"/>
      <c r="H92" s="16"/>
      <c r="I92" s="16"/>
      <c r="J92" s="16"/>
      <c r="K92" s="16"/>
      <c r="L92" s="16"/>
      <c r="M92" s="16"/>
      <c r="N92" s="16"/>
      <c r="O92" s="16"/>
      <c r="P92" s="16"/>
      <c r="Q92" s="16"/>
      <c r="R92" s="16"/>
      <c r="S92" s="16"/>
      <c r="T92" s="16"/>
      <c r="U92" s="16"/>
      <c r="V92" s="16"/>
    </row>
    <row r="93" ht="15.75" customHeight="1">
      <c r="A93" s="16"/>
      <c r="B93" s="16"/>
      <c r="C93" s="16"/>
      <c r="D93" s="16"/>
      <c r="E93" s="16"/>
      <c r="F93" s="16"/>
      <c r="G93" s="16"/>
      <c r="H93" s="16"/>
      <c r="I93" s="16"/>
      <c r="J93" s="16"/>
      <c r="K93" s="16"/>
      <c r="L93" s="16"/>
      <c r="M93" s="16"/>
      <c r="N93" s="16"/>
      <c r="O93" s="16"/>
      <c r="P93" s="16"/>
      <c r="Q93" s="16"/>
      <c r="R93" s="16"/>
      <c r="S93" s="16"/>
      <c r="T93" s="16"/>
      <c r="U93" s="16"/>
      <c r="V93" s="16"/>
    </row>
    <row r="94" ht="15.75" customHeight="1">
      <c r="A94" s="16"/>
      <c r="B94" s="16"/>
      <c r="C94" s="16"/>
      <c r="D94" s="16"/>
      <c r="E94" s="16"/>
      <c r="F94" s="16"/>
      <c r="G94" s="16"/>
      <c r="H94" s="16"/>
      <c r="I94" s="16"/>
      <c r="J94" s="16"/>
      <c r="K94" s="16"/>
      <c r="L94" s="16"/>
      <c r="M94" s="16"/>
      <c r="N94" s="16"/>
      <c r="O94" s="16"/>
      <c r="P94" s="16"/>
      <c r="Q94" s="16"/>
      <c r="R94" s="16"/>
      <c r="S94" s="16"/>
      <c r="T94" s="16"/>
      <c r="U94" s="16"/>
      <c r="V94" s="16"/>
    </row>
    <row r="95" ht="15.75" customHeight="1">
      <c r="A95" s="16"/>
      <c r="B95" s="16"/>
      <c r="C95" s="16"/>
      <c r="D95" s="16"/>
      <c r="E95" s="16"/>
      <c r="F95" s="16"/>
      <c r="G95" s="16"/>
      <c r="H95" s="16"/>
      <c r="I95" s="16"/>
      <c r="J95" s="16"/>
      <c r="K95" s="16"/>
      <c r="L95" s="16"/>
      <c r="M95" s="16"/>
      <c r="N95" s="16"/>
      <c r="O95" s="16"/>
      <c r="P95" s="16"/>
      <c r="Q95" s="16"/>
      <c r="R95" s="16"/>
      <c r="S95" s="16"/>
      <c r="T95" s="16"/>
      <c r="U95" s="16"/>
      <c r="V95" s="16"/>
    </row>
    <row r="96" ht="15.75" customHeight="1">
      <c r="A96" s="16"/>
      <c r="B96" s="16"/>
      <c r="C96" s="16"/>
      <c r="D96" s="16"/>
      <c r="E96" s="16"/>
      <c r="F96" s="16"/>
      <c r="G96" s="16"/>
      <c r="H96" s="16"/>
      <c r="I96" s="16"/>
      <c r="J96" s="16"/>
      <c r="K96" s="16"/>
      <c r="L96" s="16"/>
      <c r="M96" s="16"/>
      <c r="N96" s="16"/>
      <c r="O96" s="16"/>
      <c r="P96" s="16"/>
      <c r="Q96" s="16"/>
      <c r="R96" s="16"/>
      <c r="S96" s="16"/>
      <c r="T96" s="16"/>
      <c r="U96" s="16"/>
      <c r="V96" s="16"/>
    </row>
    <row r="97" ht="15.75" customHeight="1">
      <c r="A97" s="16"/>
      <c r="B97" s="16"/>
      <c r="C97" s="16"/>
      <c r="D97" s="16"/>
      <c r="E97" s="16"/>
      <c r="F97" s="16"/>
      <c r="G97" s="16"/>
      <c r="H97" s="16"/>
      <c r="I97" s="16"/>
      <c r="J97" s="16"/>
      <c r="K97" s="16"/>
      <c r="L97" s="16"/>
      <c r="M97" s="16"/>
      <c r="N97" s="16"/>
      <c r="O97" s="16"/>
      <c r="P97" s="16"/>
      <c r="Q97" s="16"/>
      <c r="R97" s="16"/>
      <c r="S97" s="16"/>
      <c r="T97" s="16"/>
      <c r="U97" s="16"/>
      <c r="V97" s="16"/>
    </row>
    <row r="98" ht="15.75" customHeight="1">
      <c r="A98" s="16"/>
      <c r="B98" s="16"/>
      <c r="C98" s="16"/>
      <c r="D98" s="16"/>
      <c r="E98" s="16"/>
      <c r="F98" s="16"/>
      <c r="G98" s="16"/>
      <c r="H98" s="16"/>
      <c r="I98" s="16"/>
      <c r="J98" s="16"/>
      <c r="K98" s="16"/>
      <c r="L98" s="16"/>
      <c r="M98" s="16"/>
      <c r="N98" s="16"/>
      <c r="O98" s="16"/>
      <c r="P98" s="16"/>
      <c r="Q98" s="16"/>
      <c r="R98" s="16"/>
      <c r="S98" s="16"/>
      <c r="T98" s="16"/>
      <c r="U98" s="16"/>
      <c r="V98" s="16"/>
    </row>
    <row r="99" ht="15.75" customHeight="1">
      <c r="A99" s="16"/>
      <c r="B99" s="16"/>
      <c r="C99" s="16"/>
      <c r="D99" s="16"/>
      <c r="E99" s="16"/>
      <c r="F99" s="16"/>
      <c r="G99" s="16"/>
      <c r="H99" s="16"/>
      <c r="I99" s="16"/>
      <c r="J99" s="16"/>
      <c r="K99" s="16"/>
      <c r="L99" s="16"/>
      <c r="M99" s="16"/>
      <c r="N99" s="16"/>
      <c r="O99" s="16"/>
      <c r="P99" s="16"/>
      <c r="Q99" s="16"/>
      <c r="R99" s="16"/>
      <c r="S99" s="16"/>
      <c r="T99" s="16"/>
      <c r="U99" s="16"/>
      <c r="V99" s="16"/>
    </row>
    <row r="100" ht="15.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row>
    <row r="101" ht="15.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row>
    <row r="102" ht="15.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row>
    <row r="103" ht="15.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row>
    <row r="104" ht="15.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row>
    <row r="105" ht="15.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row>
    <row r="106" ht="15.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row>
    <row r="107" ht="15.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row>
    <row r="108" ht="15.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row>
    <row r="109" ht="15.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row>
    <row r="110" ht="15.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row>
    <row r="111" ht="15.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row>
    <row r="112" ht="15.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row>
    <row r="113" ht="15.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row>
    <row r="114" ht="15.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row>
    <row r="115" ht="15.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row>
    <row r="116" ht="15.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row>
    <row r="117" ht="15.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row>
    <row r="118" ht="15.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row>
    <row r="119" ht="15.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row>
    <row r="120" ht="15.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row>
    <row r="121" ht="15.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row>
    <row r="122" ht="15.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row>
    <row r="123" ht="15.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row>
    <row r="124" ht="15.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row>
    <row r="125" ht="15.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row>
    <row r="126" ht="15.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row>
    <row r="127" ht="15.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row>
    <row r="128" ht="15.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row>
    <row r="129" ht="15.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row>
    <row r="130" ht="15.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row>
    <row r="131" ht="15.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row>
    <row r="132" ht="15.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row>
    <row r="133" ht="15.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row>
    <row r="134" ht="15.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row>
    <row r="135" ht="15.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row>
    <row r="136"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row>
    <row r="137"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row>
    <row r="138"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row>
    <row r="139"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row>
    <row r="140"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row>
    <row r="141"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row>
    <row r="142"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row>
    <row r="143"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row>
    <row r="144"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row>
    <row r="145"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row>
    <row r="146"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row>
    <row r="14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row>
    <row r="148"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row>
    <row r="149"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row>
    <row r="150"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row>
    <row r="151"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row>
    <row r="152"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row>
    <row r="153"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row>
    <row r="154"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row>
    <row r="155"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row>
    <row r="156"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row>
    <row r="15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row>
    <row r="158"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row>
    <row r="159"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row>
    <row r="160"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row>
    <row r="161"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row>
    <row r="162"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row>
    <row r="163"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row>
    <row r="164"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row>
    <row r="165"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row>
    <row r="166"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row>
    <row r="16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row>
    <row r="168"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row>
    <row r="169"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row>
    <row r="170"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row>
    <row r="171"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row>
    <row r="172"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row>
    <row r="173"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row>
    <row r="174"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row>
    <row r="175"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row>
    <row r="176"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row>
    <row r="177"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row>
    <row r="178"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row>
    <row r="179"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row>
    <row r="180"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row>
    <row r="181"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row>
    <row r="182"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row>
    <row r="183"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row>
    <row r="184"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row>
    <row r="185"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row>
    <row r="186"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row>
    <row r="187"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row>
    <row r="188"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row>
    <row r="189"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row>
    <row r="190"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row>
    <row r="191"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row>
    <row r="192"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row>
    <row r="193"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row>
    <row r="194"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row>
    <row r="195"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row>
    <row r="196"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row>
    <row r="197"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row>
    <row r="198"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row>
    <row r="199"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row>
    <row r="200"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row>
    <row r="201"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row>
    <row r="202"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row>
    <row r="203"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row>
    <row r="204"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row>
    <row r="205"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row>
    <row r="206"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row>
    <row r="207"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row>
    <row r="208"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row>
    <row r="209"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row>
    <row r="210"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row>
    <row r="211"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row>
    <row r="212" ht="15.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row>
    <row r="213" ht="15.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row>
    <row r="214" ht="15.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row>
    <row r="215" ht="15.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row>
    <row r="216" ht="15.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row>
    <row r="217" ht="15.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row>
    <row r="218" ht="15.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row>
    <row r="219" ht="15.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row>
    <row r="220" ht="15.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B2"/>
    <mergeCell ref="A11:B11"/>
  </mergeCells>
  <hyperlinks>
    <hyperlink r:id="rId1" ref="B3"/>
    <hyperlink display="Change Start Date From Here" location="'Overall Roadmap'!C2" ref="B5"/>
    <hyperlink display="Change Deadlines According To Days Here" location="'Overall Roadmap'!G5:G25" ref="B6"/>
    <hyperlink display="Check Revision Problems Here" location="'Revision Problems'!A1:B1" ref="B7"/>
    <hyperlink r:id="rId2" ref="A8"/>
    <hyperlink display="Change Email Id To Sync With Google Calendar" location="'Overall Roadmap'!G2:H2" ref="B8"/>
    <hyperlink r:id="rId3" ref="B9"/>
    <hyperlink r:id="rId4" ref="B12"/>
    <hyperlink r:id="rId5" ref="B13"/>
    <hyperlink r:id="rId6" ref="B14"/>
    <hyperlink r:id="rId7" ref="B15"/>
  </hyperlinks>
  <drawing r:id="rId8"/>
</worksheet>
</file>